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J:\2. Design Dept\1801 - N5 (Paul Roux)\1. General Client File\To Client\17. LATEST WORKS TENDER DOCUMENTS NOVEMBER 2024\Submitted\Rev3 25.06.2025 N5 tender documents rnd2\"/>
    </mc:Choice>
  </mc:AlternateContent>
  <xr:revisionPtr revIDLastSave="0" documentId="13_ncr:1_{A2F1EB88-42DD-404D-BA10-F6A4B414218F}" xr6:coauthVersionLast="47" xr6:coauthVersionMax="47" xr10:uidLastSave="{00000000-0000-0000-0000-000000000000}"/>
  <bookViews>
    <workbookView xWindow="-120" yWindow="-120" windowWidth="29040" windowHeight="15720" tabRatio="911" xr2:uid="{138DE52A-9E0A-4313-B84B-0E62D994D125}"/>
  </bookViews>
  <sheets>
    <sheet name="Pricing Schedule Front" sheetId="159" r:id="rId1"/>
    <sheet name="Schedule A Front" sheetId="160" r:id="rId2"/>
    <sheet name="Sched A" sheetId="161" r:id="rId3"/>
    <sheet name="Summary of Pricing Schedule A" sheetId="162" r:id="rId4"/>
    <sheet name="Schedule B Front" sheetId="163" r:id="rId5"/>
    <sheet name="C1.2" sheetId="66" r:id="rId6"/>
    <sheet name="C1.3" sheetId="67" r:id="rId7"/>
    <sheet name="C1.4" sheetId="68" r:id="rId8"/>
    <sheet name="C1.5" sheetId="69" r:id="rId9"/>
    <sheet name="C1.6" sheetId="70" r:id="rId10"/>
    <sheet name="C1.7" sheetId="71" r:id="rId11"/>
    <sheet name="C2.1" sheetId="72" r:id="rId12"/>
    <sheet name="C3.1" sheetId="76" r:id="rId13"/>
    <sheet name="C3.2" sheetId="77" r:id="rId14"/>
    <sheet name="C3.3" sheetId="78" r:id="rId15"/>
    <sheet name="C4.2" sheetId="80" r:id="rId16"/>
    <sheet name="C4.3" sheetId="81" r:id="rId17"/>
    <sheet name="C4.4" sheetId="82" r:id="rId18"/>
    <sheet name="C5.1" sheetId="84" r:id="rId19"/>
    <sheet name="C5.2" sheetId="85" r:id="rId20"/>
    <sheet name="C5.3" sheetId="86" r:id="rId21"/>
    <sheet name="C5.4" sheetId="87" r:id="rId22"/>
    <sheet name="C6.1" sheetId="89" r:id="rId23"/>
    <sheet name="C6.2" sheetId="90" r:id="rId24"/>
    <sheet name="C8.1" sheetId="97" r:id="rId25"/>
    <sheet name="C8.5" sheetId="101" r:id="rId26"/>
    <sheet name="C8.8" sheetId="104" r:id="rId27"/>
    <sheet name="C9.1" sheetId="106" r:id="rId28"/>
    <sheet name="C11.1" sheetId="108" r:id="rId29"/>
    <sheet name="C11.2" sheetId="110" r:id="rId30"/>
    <sheet name="C11.3" sheetId="111" r:id="rId31"/>
    <sheet name="C11.4" sheetId="112" r:id="rId32"/>
    <sheet name="C11.5" sheetId="113" r:id="rId33"/>
    <sheet name="C11.6" sheetId="157" r:id="rId34"/>
    <sheet name="C11.7" sheetId="158" r:id="rId35"/>
    <sheet name="C11.9" sheetId="117" r:id="rId36"/>
    <sheet name="C20.1" sheetId="155" r:id="rId37"/>
    <sheet name="Summary of Pricing Schedule B" sheetId="64" r:id="rId38"/>
    <sheet name="Schedule C Front" sheetId="165" r:id="rId39"/>
    <sheet name="SECTION D - D1000" sheetId="166" r:id="rId40"/>
    <sheet name="Summary of Pricing Schedule C" sheetId="167" r:id="rId41"/>
    <sheet name="Schedule D Front" sheetId="171" r:id="rId42"/>
    <sheet name="Schedule D" sheetId="174" r:id="rId43"/>
    <sheet name="Summary of Pricing Schedule D" sheetId="172" r:id="rId44"/>
    <sheet name="Summary Pricing Schedule Front" sheetId="168" r:id="rId45"/>
    <sheet name="Summary of Pricing" sheetId="169" r:id="rId46"/>
  </sheets>
  <definedNames>
    <definedName name="_Hlk13737046" localSheetId="36">'C20.1'!#REF!</definedName>
    <definedName name="_Hlk13737072" localSheetId="36">'C20.1'!#REF!</definedName>
    <definedName name="_Ref461368450" localSheetId="7">'C1.4'!$D$4</definedName>
    <definedName name="_Ref461368450" localSheetId="8">'C1.5'!$D$4</definedName>
    <definedName name="_Ref461368450" localSheetId="9">'C1.6'!$D$4</definedName>
    <definedName name="_Ref461368450" localSheetId="10">'C1.7'!$D$4</definedName>
    <definedName name="_Ref461368450" localSheetId="28">'C11.1'!#REF!</definedName>
    <definedName name="_Ref461368450" localSheetId="29">'C11.2'!#REF!</definedName>
    <definedName name="_Ref461368450" localSheetId="30">'C11.3'!#REF!</definedName>
    <definedName name="_Ref461368450" localSheetId="31">'C11.4'!#REF!</definedName>
    <definedName name="_Ref461368450" localSheetId="32">'C11.5'!#REF!</definedName>
    <definedName name="_Ref461368450" localSheetId="33">'C11.6'!#REF!</definedName>
    <definedName name="_Ref461368450" localSheetId="34">'C11.7'!#REF!</definedName>
    <definedName name="_Ref461368450" localSheetId="35">'C11.9'!#REF!</definedName>
    <definedName name="_Ref461368450" localSheetId="11">'C2.1'!$D$4</definedName>
    <definedName name="_Ref461368450" localSheetId="36">'C20.1'!#REF!</definedName>
    <definedName name="_Ref461368450" localSheetId="12">'C3.1'!$D$4</definedName>
    <definedName name="_Ref461368450" localSheetId="13">'C3.2'!$D$4</definedName>
    <definedName name="_Ref461368450" localSheetId="14">'C3.3'!#REF!</definedName>
    <definedName name="_Ref461368450" localSheetId="15">'C4.2'!#REF!</definedName>
    <definedName name="_Ref461368450" localSheetId="16">'C4.3'!#REF!</definedName>
    <definedName name="_Ref461368450" localSheetId="17">'C4.4'!#REF!</definedName>
    <definedName name="_Ref461368450" localSheetId="18">'C5.1'!#REF!</definedName>
    <definedName name="_Ref461368450" localSheetId="19">'C5.2'!#REF!</definedName>
    <definedName name="_Ref461368450" localSheetId="20">'C5.3'!#REF!</definedName>
    <definedName name="_Ref461368450" localSheetId="21">'C5.4'!#REF!</definedName>
    <definedName name="_Ref461368450" localSheetId="22">'C6.1'!#REF!</definedName>
    <definedName name="_Ref461368450" localSheetId="23">'C6.2'!#REF!</definedName>
    <definedName name="_Ref461368450" localSheetId="24">'C8.1'!#REF!</definedName>
    <definedName name="_Ref461368450" localSheetId="25">'C8.5'!#REF!</definedName>
    <definedName name="_Ref461368450" localSheetId="26">'C8.8'!#REF!</definedName>
    <definedName name="_Ref461368450" localSheetId="27">'C9.1'!#REF!</definedName>
    <definedName name="_Ref461372205" localSheetId="7">'C1.4'!$D$98</definedName>
    <definedName name="_Ref461372205" localSheetId="8">'C1.5'!#REF!</definedName>
    <definedName name="_Ref461372205" localSheetId="9">'C1.6'!#REF!</definedName>
    <definedName name="_Ref461372205" localSheetId="10">'C1.7'!#REF!</definedName>
    <definedName name="_Ref461372205" localSheetId="28">'C11.1'!#REF!</definedName>
    <definedName name="_Ref461372205" localSheetId="29">'C11.2'!#REF!</definedName>
    <definedName name="_Ref461372205" localSheetId="30">'C11.3'!#REF!</definedName>
    <definedName name="_Ref461372205" localSheetId="31">'C11.4'!#REF!</definedName>
    <definedName name="_Ref461372205" localSheetId="32">'C11.5'!#REF!</definedName>
    <definedName name="_Ref461372205" localSheetId="33">'C11.6'!#REF!</definedName>
    <definedName name="_Ref461372205" localSheetId="34">'C11.7'!#REF!</definedName>
    <definedName name="_Ref461372205" localSheetId="35">'C11.9'!#REF!</definedName>
    <definedName name="_Ref461372205" localSheetId="11">'C2.1'!#REF!</definedName>
    <definedName name="_Ref461372205" localSheetId="36">'C20.1'!#REF!</definedName>
    <definedName name="_Ref461372205" localSheetId="12">'C3.1'!#REF!</definedName>
    <definedName name="_Ref461372205" localSheetId="13">'C3.2'!#REF!</definedName>
    <definedName name="_Ref461372205" localSheetId="14">'C3.3'!#REF!</definedName>
    <definedName name="_Ref461372205" localSheetId="15">'C4.2'!#REF!</definedName>
    <definedName name="_Ref461372205" localSheetId="16">'C4.3'!#REF!</definedName>
    <definedName name="_Ref461372205" localSheetId="17">'C4.4'!#REF!</definedName>
    <definedName name="_Ref461372205" localSheetId="18">'C5.1'!#REF!</definedName>
    <definedName name="_Ref461372205" localSheetId="19">'C5.2'!#REF!</definedName>
    <definedName name="_Ref461372205" localSheetId="20">'C5.3'!#REF!</definedName>
    <definedName name="_Ref461372205" localSheetId="21">'C5.4'!#REF!</definedName>
    <definedName name="_Ref461372205" localSheetId="22">'C6.1'!#REF!</definedName>
    <definedName name="_Ref461372205" localSheetId="23">'C6.2'!#REF!</definedName>
    <definedName name="_Ref461372205" localSheetId="24">'C8.1'!#REF!</definedName>
    <definedName name="_Ref461372205" localSheetId="25">'C8.5'!#REF!</definedName>
    <definedName name="_Ref461372205" localSheetId="26">'C8.8'!#REF!</definedName>
    <definedName name="_Ref461372205" localSheetId="27">'C9.1'!#REF!</definedName>
    <definedName name="_Ref461373091" localSheetId="7">'C1.4'!$D$73</definedName>
    <definedName name="_Ref461373091" localSheetId="8">'C1.5'!#REF!</definedName>
    <definedName name="_Ref461373091" localSheetId="9">'C1.6'!#REF!</definedName>
    <definedName name="_Ref461373091" localSheetId="10">'C1.7'!#REF!</definedName>
    <definedName name="_Ref461373091" localSheetId="28">'C11.1'!#REF!</definedName>
    <definedName name="_Ref461373091" localSheetId="29">'C11.2'!#REF!</definedName>
    <definedName name="_Ref461373091" localSheetId="30">'C11.3'!#REF!</definedName>
    <definedName name="_Ref461373091" localSheetId="31">'C11.4'!#REF!</definedName>
    <definedName name="_Ref461373091" localSheetId="32">'C11.5'!#REF!</definedName>
    <definedName name="_Ref461373091" localSheetId="33">'C11.6'!#REF!</definedName>
    <definedName name="_Ref461373091" localSheetId="34">'C11.7'!#REF!</definedName>
    <definedName name="_Ref461373091" localSheetId="35">'C11.9'!#REF!</definedName>
    <definedName name="_Ref461373091" localSheetId="11">'C2.1'!#REF!</definedName>
    <definedName name="_Ref461373091" localSheetId="36">'C20.1'!#REF!</definedName>
    <definedName name="_Ref461373091" localSheetId="12">'C3.1'!#REF!</definedName>
    <definedName name="_Ref461373091" localSheetId="13">'C3.2'!#REF!</definedName>
    <definedName name="_Ref461373091" localSheetId="14">'C3.3'!#REF!</definedName>
    <definedName name="_Ref461373091" localSheetId="15">'C4.2'!#REF!</definedName>
    <definedName name="_Ref461373091" localSheetId="16">'C4.3'!#REF!</definedName>
    <definedName name="_Ref461373091" localSheetId="17">'C4.4'!#REF!</definedName>
    <definedName name="_Ref461373091" localSheetId="18">'C5.1'!#REF!</definedName>
    <definedName name="_Ref461373091" localSheetId="19">'C5.2'!#REF!</definedName>
    <definedName name="_Ref461373091" localSheetId="20">'C5.3'!#REF!</definedName>
    <definedName name="_Ref461373091" localSheetId="21">'C5.4'!#REF!</definedName>
    <definedName name="_Ref461373091" localSheetId="22">'C6.1'!#REF!</definedName>
    <definedName name="_Ref461373091" localSheetId="23">'C6.2'!#REF!</definedName>
    <definedName name="_Ref461373091" localSheetId="24">'C8.1'!#REF!</definedName>
    <definedName name="_Ref461373091" localSheetId="25">'C8.5'!#REF!</definedName>
    <definedName name="_Ref461373091" localSheetId="26">'C8.8'!#REF!</definedName>
    <definedName name="_Ref461373091" localSheetId="27">'C9.1'!#REF!</definedName>
    <definedName name="_Ref461373122" localSheetId="7">'C1.4'!#REF!</definedName>
    <definedName name="_Ref461373122" localSheetId="8">'C1.5'!#REF!</definedName>
    <definedName name="_Ref461373122" localSheetId="9">'C1.6'!#REF!</definedName>
    <definedName name="_Ref461373122" localSheetId="10">'C1.7'!#REF!</definedName>
    <definedName name="_Ref461373122" localSheetId="28">'C11.1'!#REF!</definedName>
    <definedName name="_Ref461373122" localSheetId="29">'C11.2'!#REF!</definedName>
    <definedName name="_Ref461373122" localSheetId="30">'C11.3'!#REF!</definedName>
    <definedName name="_Ref461373122" localSheetId="31">'C11.4'!#REF!</definedName>
    <definedName name="_Ref461373122" localSheetId="32">'C11.5'!#REF!</definedName>
    <definedName name="_Ref461373122" localSheetId="33">'C11.6'!#REF!</definedName>
    <definedName name="_Ref461373122" localSheetId="34">'C11.7'!#REF!</definedName>
    <definedName name="_Ref461373122" localSheetId="35">'C11.9'!#REF!</definedName>
    <definedName name="_Ref461373122" localSheetId="11">'C2.1'!#REF!</definedName>
    <definedName name="_Ref461373122" localSheetId="36">'C20.1'!#REF!</definedName>
    <definedName name="_Ref461373122" localSheetId="12">'C3.1'!#REF!</definedName>
    <definedName name="_Ref461373122" localSheetId="13">'C3.2'!#REF!</definedName>
    <definedName name="_Ref461373122" localSheetId="14">'C3.3'!#REF!</definedName>
    <definedName name="_Ref461373122" localSheetId="15">'C4.2'!#REF!</definedName>
    <definedName name="_Ref461373122" localSheetId="16">'C4.3'!#REF!</definedName>
    <definedName name="_Ref461373122" localSheetId="17">'C4.4'!#REF!</definedName>
    <definedName name="_Ref461373122" localSheetId="18">'C5.1'!#REF!</definedName>
    <definedName name="_Ref461373122" localSheetId="19">'C5.2'!#REF!</definedName>
    <definedName name="_Ref461373122" localSheetId="20">'C5.3'!#REF!</definedName>
    <definedName name="_Ref461373122" localSheetId="21">'C5.4'!#REF!</definedName>
    <definedName name="_Ref461373122" localSheetId="22">'C6.1'!#REF!</definedName>
    <definedName name="_Ref461373122" localSheetId="23">'C6.2'!#REF!</definedName>
    <definedName name="_Ref461373122" localSheetId="24">'C8.1'!#REF!</definedName>
    <definedName name="_Ref461373122" localSheetId="25">'C8.5'!#REF!</definedName>
    <definedName name="_Ref461373122" localSheetId="26">'C8.8'!#REF!</definedName>
    <definedName name="_Ref461373122" localSheetId="27">'C9.1'!#REF!</definedName>
    <definedName name="_Ref461373150" localSheetId="7">'C1.4'!$D$75</definedName>
    <definedName name="_Ref461373150" localSheetId="8">'C1.5'!#REF!</definedName>
    <definedName name="_Ref461373150" localSheetId="9">'C1.6'!#REF!</definedName>
    <definedName name="_Ref461373150" localSheetId="10">'C1.7'!#REF!</definedName>
    <definedName name="_Ref461373150" localSheetId="28">'C11.1'!#REF!</definedName>
    <definedName name="_Ref461373150" localSheetId="29">'C11.2'!#REF!</definedName>
    <definedName name="_Ref461373150" localSheetId="30">'C11.3'!#REF!</definedName>
    <definedName name="_Ref461373150" localSheetId="31">'C11.4'!#REF!</definedName>
    <definedName name="_Ref461373150" localSheetId="32">'C11.5'!#REF!</definedName>
    <definedName name="_Ref461373150" localSheetId="33">'C11.6'!#REF!</definedName>
    <definedName name="_Ref461373150" localSheetId="34">'C11.7'!#REF!</definedName>
    <definedName name="_Ref461373150" localSheetId="35">'C11.9'!#REF!</definedName>
    <definedName name="_Ref461373150" localSheetId="11">'C2.1'!#REF!</definedName>
    <definedName name="_Ref461373150" localSheetId="36">'C20.1'!#REF!</definedName>
    <definedName name="_Ref461373150" localSheetId="12">'C3.1'!#REF!</definedName>
    <definedName name="_Ref461373150" localSheetId="13">'C3.2'!#REF!</definedName>
    <definedName name="_Ref461373150" localSheetId="14">'C3.3'!#REF!</definedName>
    <definedName name="_Ref461373150" localSheetId="15">'C4.2'!#REF!</definedName>
    <definedName name="_Ref461373150" localSheetId="16">'C4.3'!#REF!</definedName>
    <definedName name="_Ref461373150" localSheetId="17">'C4.4'!#REF!</definedName>
    <definedName name="_Ref461373150" localSheetId="18">'C5.1'!#REF!</definedName>
    <definedName name="_Ref461373150" localSheetId="19">'C5.2'!#REF!</definedName>
    <definedName name="_Ref461373150" localSheetId="20">'C5.3'!#REF!</definedName>
    <definedName name="_Ref461373150" localSheetId="21">'C5.4'!#REF!</definedName>
    <definedName name="_Ref461373150" localSheetId="22">'C6.1'!#REF!</definedName>
    <definedName name="_Ref461373150" localSheetId="23">'C6.2'!#REF!</definedName>
    <definedName name="_Ref461373150" localSheetId="24">'C8.1'!#REF!</definedName>
    <definedName name="_Ref461373150" localSheetId="25">'C8.5'!#REF!</definedName>
    <definedName name="_Ref461373150" localSheetId="26">'C8.8'!#REF!</definedName>
    <definedName name="_Ref461373150" localSheetId="27">'C9.1'!#REF!</definedName>
    <definedName name="_Toc391906137" localSheetId="45">'Summary of Pricing'!$A$1</definedName>
    <definedName name="_Toc391906137" localSheetId="3">'Summary of Pricing Schedule A'!$A$1</definedName>
    <definedName name="_Toc391906137" localSheetId="37">'Summary of Pricing Schedule B'!#REF!</definedName>
    <definedName name="_Toc391906137" localSheetId="40">'Summary of Pricing Schedule C'!$A$1</definedName>
    <definedName name="_Toc391906137" localSheetId="43">'Summary of Pricing Schedule D'!$A$1</definedName>
    <definedName name="_Toc407010575" localSheetId="45">'Summary of Pricing'!$A$1</definedName>
    <definedName name="_Toc407010575" localSheetId="3">'Summary of Pricing Schedule A'!$A$1</definedName>
    <definedName name="_Toc407010575" localSheetId="37">'Summary of Pricing Schedule B'!#REF!</definedName>
    <definedName name="_Toc407010575" localSheetId="40">'Summary of Pricing Schedule C'!$A$1</definedName>
    <definedName name="_Toc407010575" localSheetId="43">'Summary of Pricing Schedule D'!$A$1</definedName>
    <definedName name="_Toc42260028" localSheetId="45">'Summary of Pricing'!#REF!</definedName>
    <definedName name="_Toc42260028" localSheetId="3">'Summary of Pricing Schedule A'!#REF!</definedName>
    <definedName name="_Toc42260028" localSheetId="37">'Summary of Pricing Schedule B'!#REF!</definedName>
    <definedName name="_Toc42260028" localSheetId="40">'Summary of Pricing Schedule C'!#REF!</definedName>
    <definedName name="_Toc42260028" localSheetId="43">'Summary of Pricing Schedule D'!#REF!</definedName>
    <definedName name="_xlnm.Print_Area" localSheetId="5">'C1.2'!$A$1:$H$71</definedName>
    <definedName name="_xlnm.Print_Area" localSheetId="6">'C1.3'!$A$1:$H$16</definedName>
    <definedName name="_xlnm.Print_Area" localSheetId="7">'C1.4'!$A$1:$H$108</definedName>
    <definedName name="_xlnm.Print_Area" localSheetId="8">'C1.5'!$A$1:$H$55</definedName>
    <definedName name="_xlnm.Print_Area" localSheetId="9">'C1.6'!$A$1:$H$20</definedName>
    <definedName name="_xlnm.Print_Area" localSheetId="10">'C1.7'!$A$1:$H$13</definedName>
    <definedName name="_xlnm.Print_Area" localSheetId="28">'C11.1'!$A$1:$H$15</definedName>
    <definedName name="_xlnm.Print_Area" localSheetId="29">'C11.2'!$A$1:$H$12</definedName>
    <definedName name="_xlnm.Print_Area" localSheetId="30">'C11.3'!$A$1:$H$4</definedName>
    <definedName name="_xlnm.Print_Area" localSheetId="31">'C11.4'!$A$1:$H$34</definedName>
    <definedName name="_xlnm.Print_Area" localSheetId="32">'C11.5'!$A$1:$H$21</definedName>
    <definedName name="_xlnm.Print_Area" localSheetId="33">'C11.6'!$A$1:$H$27</definedName>
    <definedName name="_xlnm.Print_Area" localSheetId="34">'C11.7'!$A$1:$H$40</definedName>
    <definedName name="_xlnm.Print_Area" localSheetId="35">'C11.9'!$A$1:$H$9</definedName>
    <definedName name="_xlnm.Print_Area" localSheetId="11">'C2.1'!$A$1:$H$63</definedName>
    <definedName name="_xlnm.Print_Area" localSheetId="36">'C20.1'!$A$1:$H$11</definedName>
    <definedName name="_xlnm.Print_Area" localSheetId="12">'C3.1'!$A$1:$H$11</definedName>
    <definedName name="_xlnm.Print_Area" localSheetId="13">'C3.2'!$A$1:$H$61</definedName>
    <definedName name="_xlnm.Print_Area" localSheetId="14">'C3.3'!$A$1:$H$20</definedName>
    <definedName name="_xlnm.Print_Area" localSheetId="15">'C4.2'!$A$1:$H$9</definedName>
    <definedName name="_xlnm.Print_Area" localSheetId="16">'C4.3'!$A$1:$H$23</definedName>
    <definedName name="_xlnm.Print_Area" localSheetId="17">'C4.4'!$A$1:$H$21</definedName>
    <definedName name="_xlnm.Print_Area" localSheetId="18">'C5.1'!$A$1:$H$9</definedName>
    <definedName name="_xlnm.Print_Area" localSheetId="19">'C5.2'!$A$1:$H$13</definedName>
    <definedName name="_xlnm.Print_Area" localSheetId="20">'C5.3'!$A$1:$H$19</definedName>
    <definedName name="_xlnm.Print_Area" localSheetId="21">'C5.4'!$A$1:$H$23</definedName>
    <definedName name="_xlnm.Print_Area" localSheetId="22">'C6.1'!$A$1:$H$26</definedName>
    <definedName name="_xlnm.Print_Area" localSheetId="23">'C6.2'!$A$1:$H$9</definedName>
    <definedName name="_xlnm.Print_Area" localSheetId="24">'C8.1'!$A$1:$H$9</definedName>
    <definedName name="_xlnm.Print_Area" localSheetId="25">'C8.5'!$A$1:$H$8</definedName>
    <definedName name="_xlnm.Print_Area" localSheetId="26">'C8.8'!$A$1:$H$31</definedName>
    <definedName name="_xlnm.Print_Area" localSheetId="27">'C9.1'!$A$1:$H$43</definedName>
    <definedName name="_xlnm.Print_Area" localSheetId="2">'Sched A'!$A$1:$H$87</definedName>
    <definedName name="_xlnm.Print_Area" localSheetId="42">'Schedule D'!$B$1:$G$477</definedName>
    <definedName name="_xlnm.Print_Area" localSheetId="41">'Schedule D Front'!$A$1:$E$45</definedName>
    <definedName name="_xlnm.Print_Area" localSheetId="39">'SECTION D - D1000'!$A$1:$H$53</definedName>
    <definedName name="_xlnm.Print_Area" localSheetId="45">'Summary of Pricing'!$A$1:$D$23</definedName>
    <definedName name="_xlnm.Print_Area" localSheetId="3">'Summary of Pricing Schedule A'!$A$1:$D$19</definedName>
    <definedName name="_xlnm.Print_Area" localSheetId="37">'Summary of Pricing Schedule B'!$A$1:$D$66</definedName>
    <definedName name="_xlnm.Print_Area" localSheetId="40">'Summary of Pricing Schedule C'!$A$1:$D$19</definedName>
    <definedName name="_xlnm.Print_Area" localSheetId="43">'Summary of Pricing Schedule D'!$A$1:$D$22</definedName>
    <definedName name="_xlnm.Print_Titles" localSheetId="5">'C1.2'!$1:$2</definedName>
    <definedName name="_xlnm.Print_Titles" localSheetId="6">'C1.3'!$1:$2</definedName>
    <definedName name="_xlnm.Print_Titles" localSheetId="7">'C1.4'!$1:$2</definedName>
    <definedName name="_xlnm.Print_Titles" localSheetId="28">'C11.1'!$1:$2</definedName>
    <definedName name="_xlnm.Print_Titles" localSheetId="29">'C11.2'!$1:$2</definedName>
    <definedName name="_xlnm.Print_Titles" localSheetId="30">'C11.3'!$1:$2</definedName>
    <definedName name="_xlnm.Print_Titles" localSheetId="31">'C11.4'!$1:$2</definedName>
    <definedName name="_xlnm.Print_Titles" localSheetId="32">'C11.5'!$1:$2</definedName>
    <definedName name="_xlnm.Print_Titles" localSheetId="33">'C11.6'!$1:$2</definedName>
    <definedName name="_xlnm.Print_Titles" localSheetId="34">'C11.7'!$1:$2</definedName>
    <definedName name="_xlnm.Print_Titles" localSheetId="35">'C11.9'!$1:$2</definedName>
    <definedName name="_xlnm.Print_Titles" localSheetId="11">'C2.1'!$1:$2</definedName>
    <definedName name="_xlnm.Print_Titles" localSheetId="36">'C20.1'!$1:$2</definedName>
    <definedName name="_xlnm.Print_Titles" localSheetId="12">'C3.1'!$1:$2</definedName>
    <definedName name="_xlnm.Print_Titles" localSheetId="13">'C3.2'!$1:$2</definedName>
    <definedName name="_xlnm.Print_Titles" localSheetId="14">'C3.3'!$1:$2</definedName>
    <definedName name="_xlnm.Print_Titles" localSheetId="15">'C4.2'!$1:$2</definedName>
    <definedName name="_xlnm.Print_Titles" localSheetId="16">'C4.3'!$1:$2</definedName>
    <definedName name="_xlnm.Print_Titles" localSheetId="17">'C4.4'!$1:$2</definedName>
    <definedName name="_xlnm.Print_Titles" localSheetId="18">'C5.1'!$1:$2</definedName>
    <definedName name="_xlnm.Print_Titles" localSheetId="19">'C5.2'!$1:$2</definedName>
    <definedName name="_xlnm.Print_Titles" localSheetId="20">'C5.3'!$1:$2</definedName>
    <definedName name="_xlnm.Print_Titles" localSheetId="22">'C6.1'!$1:$2</definedName>
    <definedName name="_xlnm.Print_Titles" localSheetId="23">'C6.2'!$1:$2</definedName>
    <definedName name="_xlnm.Print_Titles" localSheetId="24">'C8.1'!$1:$2</definedName>
    <definedName name="_xlnm.Print_Titles" localSheetId="25">'C8.5'!$1:$2</definedName>
    <definedName name="_xlnm.Print_Titles" localSheetId="26">'C8.8'!$1:$2</definedName>
    <definedName name="_xlnm.Print_Titles" localSheetId="27">'C9.1'!$1:$2</definedName>
    <definedName name="_xlnm.Print_Titles" localSheetId="2">'Sched A'!$1:$2</definedName>
    <definedName name="_xlnm.Print_Titles" localSheetId="39">'SECTION D - D1000'!$1:$2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85" l="1"/>
  <c r="G365" i="174" l="1"/>
  <c r="G364" i="174"/>
  <c r="G282" i="174"/>
  <c r="G281" i="174"/>
  <c r="G278" i="174"/>
  <c r="G277" i="174"/>
  <c r="C7" i="172"/>
  <c r="G474" i="174"/>
  <c r="G472" i="174"/>
  <c r="G470" i="174"/>
  <c r="G468" i="174"/>
  <c r="G464" i="174"/>
  <c r="G462" i="174"/>
  <c r="G460" i="174"/>
  <c r="E453" i="174"/>
  <c r="G453" i="174" s="1"/>
  <c r="E452" i="174"/>
  <c r="G452" i="174" s="1"/>
  <c r="E448" i="174"/>
  <c r="E457" i="174" s="1"/>
  <c r="G434" i="174"/>
  <c r="G433" i="174"/>
  <c r="G432" i="174"/>
  <c r="G431" i="174"/>
  <c r="G430" i="174"/>
  <c r="G423" i="174"/>
  <c r="G422" i="174"/>
  <c r="G419" i="174"/>
  <c r="G418" i="174"/>
  <c r="E414" i="174"/>
  <c r="E415" i="174" s="1"/>
  <c r="E410" i="174"/>
  <c r="G410" i="174" s="1"/>
  <c r="G407" i="174"/>
  <c r="G406" i="174"/>
  <c r="G403" i="174"/>
  <c r="G402" i="174"/>
  <c r="G397" i="174"/>
  <c r="G396" i="174"/>
  <c r="G393" i="174"/>
  <c r="G392" i="174"/>
  <c r="G387" i="174"/>
  <c r="G386" i="174"/>
  <c r="G384" i="174"/>
  <c r="G383" i="174"/>
  <c r="G369" i="174"/>
  <c r="G368" i="174"/>
  <c r="G361" i="174"/>
  <c r="G360" i="174"/>
  <c r="G357" i="174"/>
  <c r="G356" i="174"/>
  <c r="G349" i="174"/>
  <c r="G348" i="174"/>
  <c r="E339" i="174"/>
  <c r="G339" i="174" s="1"/>
  <c r="G336" i="174"/>
  <c r="G334" i="174"/>
  <c r="G323" i="174"/>
  <c r="G321" i="174"/>
  <c r="G315" i="174"/>
  <c r="G314" i="174"/>
  <c r="G311" i="174"/>
  <c r="G310" i="174"/>
  <c r="G307" i="174"/>
  <c r="G306" i="174"/>
  <c r="G292" i="174"/>
  <c r="G291" i="174"/>
  <c r="E288" i="174"/>
  <c r="G288" i="174" s="1"/>
  <c r="E287" i="174"/>
  <c r="G287" i="174" s="1"/>
  <c r="E278" i="174"/>
  <c r="E277" i="174"/>
  <c r="G274" i="174"/>
  <c r="G273" i="174"/>
  <c r="E269" i="174"/>
  <c r="E270" i="174" s="1"/>
  <c r="G270" i="174" s="1"/>
  <c r="G264" i="174"/>
  <c r="G263" i="174"/>
  <c r="G252" i="174"/>
  <c r="G251" i="174"/>
  <c r="G246" i="174"/>
  <c r="G245" i="174"/>
  <c r="E242" i="174"/>
  <c r="G242" i="174" s="1"/>
  <c r="E241" i="174"/>
  <c r="G241" i="174" s="1"/>
  <c r="G254" i="174" s="1"/>
  <c r="G261" i="174" s="1"/>
  <c r="G208" i="174"/>
  <c r="G206" i="174"/>
  <c r="G202" i="174"/>
  <c r="E198" i="174"/>
  <c r="E200" i="174" s="1"/>
  <c r="G200" i="174" s="1"/>
  <c r="G192" i="174"/>
  <c r="E188" i="174"/>
  <c r="E190" i="174" s="1"/>
  <c r="G190" i="174" s="1"/>
  <c r="G143" i="174"/>
  <c r="G141" i="174"/>
  <c r="G137" i="174"/>
  <c r="E135" i="174"/>
  <c r="G135" i="174" s="1"/>
  <c r="G131" i="174"/>
  <c r="E117" i="174"/>
  <c r="G117" i="174" s="1"/>
  <c r="E115" i="174"/>
  <c r="G115" i="174" s="1"/>
  <c r="E111" i="174"/>
  <c r="G111" i="174" s="1"/>
  <c r="E103" i="174"/>
  <c r="G103" i="174" s="1"/>
  <c r="G101" i="174"/>
  <c r="G93" i="174"/>
  <c r="G91" i="174"/>
  <c r="G87" i="174"/>
  <c r="G85" i="174"/>
  <c r="E85" i="174"/>
  <c r="E81" i="174"/>
  <c r="E105" i="174" s="1"/>
  <c r="G18" i="174"/>
  <c r="G16" i="174"/>
  <c r="G14" i="174"/>
  <c r="G12" i="174"/>
  <c r="G62" i="174" s="1"/>
  <c r="H26" i="106"/>
  <c r="G415" i="174" l="1"/>
  <c r="E411" i="174"/>
  <c r="G411" i="174" s="1"/>
  <c r="G105" i="174"/>
  <c r="E107" i="174"/>
  <c r="G107" i="174" s="1"/>
  <c r="E458" i="174"/>
  <c r="G458" i="174" s="1"/>
  <c r="G457" i="174"/>
  <c r="G448" i="174"/>
  <c r="E449" i="174"/>
  <c r="G449" i="174" s="1"/>
  <c r="G198" i="174"/>
  <c r="G269" i="174"/>
  <c r="G294" i="174" s="1"/>
  <c r="G301" i="174" s="1"/>
  <c r="G325" i="174" s="1"/>
  <c r="G332" i="174" s="1"/>
  <c r="G371" i="174" s="1"/>
  <c r="G378" i="174" s="1"/>
  <c r="G81" i="174"/>
  <c r="G414" i="174"/>
  <c r="E99" i="174"/>
  <c r="G99" i="174" s="1"/>
  <c r="G188" i="174"/>
  <c r="G223" i="174" s="1"/>
  <c r="C9" i="172" s="1"/>
  <c r="H24" i="106"/>
  <c r="H22" i="106"/>
  <c r="H12" i="106"/>
  <c r="H11" i="106"/>
  <c r="H10" i="106"/>
  <c r="H9" i="106"/>
  <c r="G435" i="174" l="1"/>
  <c r="C10" i="172" s="1"/>
  <c r="G119" i="174"/>
  <c r="G126" i="174" s="1"/>
  <c r="G176" i="174" s="1"/>
  <c r="C8" i="172" s="1"/>
  <c r="G477" i="174"/>
  <c r="C11" i="172" s="1"/>
  <c r="H8" i="117"/>
  <c r="H7" i="117"/>
  <c r="H5" i="117"/>
  <c r="F51" i="166"/>
  <c r="H51" i="166" s="1"/>
  <c r="F47" i="166"/>
  <c r="H47" i="166" s="1"/>
  <c r="F44" i="166"/>
  <c r="H44" i="166" s="1"/>
  <c r="F41" i="166"/>
  <c r="H41" i="166" s="1"/>
  <c r="F35" i="166"/>
  <c r="H35" i="166" s="1"/>
  <c r="F31" i="166"/>
  <c r="H31" i="166" s="1"/>
  <c r="F27" i="166"/>
  <c r="H27" i="166" s="1"/>
  <c r="H52" i="166"/>
  <c r="H48" i="166"/>
  <c r="H42" i="166"/>
  <c r="H36" i="166"/>
  <c r="H32" i="166"/>
  <c r="H28" i="166"/>
  <c r="H19" i="106" l="1"/>
  <c r="D6" i="172" l="1"/>
  <c r="D13" i="172" s="1"/>
  <c r="D13" i="169" s="1"/>
  <c r="H15" i="81"/>
  <c r="H16" i="86" l="1"/>
  <c r="H14" i="86"/>
  <c r="H12" i="86"/>
  <c r="H7" i="86"/>
  <c r="H22" i="77"/>
  <c r="H23" i="77"/>
  <c r="H24" i="77"/>
  <c r="H24" i="69"/>
  <c r="F36" i="161"/>
  <c r="H75" i="161"/>
  <c r="A53" i="166"/>
  <c r="F21" i="166"/>
  <c r="H21" i="166" s="1"/>
  <c r="H18" i="166"/>
  <c r="H17" i="166"/>
  <c r="H16" i="166"/>
  <c r="H14" i="166"/>
  <c r="H13" i="166"/>
  <c r="H12" i="166"/>
  <c r="H11" i="166"/>
  <c r="H10" i="166"/>
  <c r="F7" i="166"/>
  <c r="H7" i="166" s="1"/>
  <c r="A86" i="161"/>
  <c r="H77" i="161"/>
  <c r="F76" i="161"/>
  <c r="H76" i="161" s="1"/>
  <c r="H39" i="161"/>
  <c r="F39" i="161"/>
  <c r="F38" i="161"/>
  <c r="H38" i="161" s="1"/>
  <c r="F37" i="161"/>
  <c r="H37" i="161" s="1"/>
  <c r="H78" i="161"/>
  <c r="F79" i="161" s="1"/>
  <c r="H79" i="161" s="1"/>
  <c r="B40" i="158"/>
  <c r="A40" i="158"/>
  <c r="H39" i="158"/>
  <c r="H38" i="158"/>
  <c r="H36" i="158"/>
  <c r="H35" i="158"/>
  <c r="H34" i="158"/>
  <c r="H25" i="158"/>
  <c r="H24" i="158"/>
  <c r="H23" i="158"/>
  <c r="H21" i="158"/>
  <c r="H19" i="158"/>
  <c r="H18" i="158"/>
  <c r="H17" i="158"/>
  <c r="H15" i="158"/>
  <c r="H13" i="158"/>
  <c r="H12" i="158"/>
  <c r="H11" i="158"/>
  <c r="H10" i="158"/>
  <c r="H9" i="158"/>
  <c r="H8" i="158"/>
  <c r="H7" i="158"/>
  <c r="H6" i="158"/>
  <c r="H5" i="158"/>
  <c r="H4" i="158"/>
  <c r="B27" i="157"/>
  <c r="A27" i="157"/>
  <c r="H26" i="157"/>
  <c r="H25" i="157"/>
  <c r="H24" i="157"/>
  <c r="H23" i="157"/>
  <c r="H21" i="157"/>
  <c r="H20" i="157"/>
  <c r="H19" i="157"/>
  <c r="H18" i="157"/>
  <c r="H16" i="157"/>
  <c r="H14" i="157"/>
  <c r="F12" i="157"/>
  <c r="H12" i="157" s="1"/>
  <c r="F10" i="157"/>
  <c r="H10" i="157" s="1"/>
  <c r="H7" i="157"/>
  <c r="H6" i="157"/>
  <c r="H5" i="157"/>
  <c r="H27" i="157" l="1"/>
  <c r="C46" i="64" s="1"/>
  <c r="H40" i="158"/>
  <c r="C47" i="64" s="1"/>
  <c r="H53" i="166"/>
  <c r="C7" i="167" s="1"/>
  <c r="D6" i="167" s="1"/>
  <c r="D10" i="167" s="1"/>
  <c r="D11" i="169" s="1"/>
  <c r="H36" i="161"/>
  <c r="H29" i="106" l="1"/>
  <c r="H48" i="77"/>
  <c r="H20" i="77"/>
  <c r="H19" i="77"/>
  <c r="H18" i="77"/>
  <c r="F74" i="68" l="1"/>
  <c r="H74" i="68" s="1"/>
  <c r="H7" i="66"/>
  <c r="H8" i="66"/>
  <c r="H57" i="66"/>
  <c r="H58" i="66"/>
  <c r="H59" i="66"/>
  <c r="H60" i="66"/>
  <c r="H61" i="66"/>
  <c r="F9" i="71" l="1"/>
  <c r="H5" i="113"/>
  <c r="H6" i="87"/>
  <c r="H5" i="87"/>
  <c r="H11" i="86"/>
  <c r="H10" i="86"/>
  <c r="H9" i="86"/>
  <c r="H34" i="77"/>
  <c r="H33" i="77"/>
  <c r="H28" i="77"/>
  <c r="H27" i="77"/>
  <c r="H26" i="77"/>
  <c r="H32" i="69"/>
  <c r="H25" i="89" l="1"/>
  <c r="H8" i="89"/>
  <c r="H7" i="89"/>
  <c r="H9" i="113"/>
  <c r="H7" i="113"/>
  <c r="F25" i="66"/>
  <c r="H16" i="106"/>
  <c r="H15" i="106"/>
  <c r="H14" i="106"/>
  <c r="H17" i="82"/>
  <c r="H22" i="87"/>
  <c r="H21" i="87"/>
  <c r="H19" i="78"/>
  <c r="H60" i="77"/>
  <c r="H59" i="77"/>
  <c r="H58" i="77"/>
  <c r="H56" i="77"/>
  <c r="H70" i="68" l="1"/>
  <c r="H69" i="68"/>
  <c r="H14" i="67"/>
  <c r="H62" i="66"/>
  <c r="H49" i="66"/>
  <c r="H48" i="66"/>
  <c r="H47" i="66"/>
  <c r="H46" i="66"/>
  <c r="H45" i="66"/>
  <c r="H44" i="66"/>
  <c r="B11" i="155" l="1"/>
  <c r="A11" i="155"/>
  <c r="H7" i="155"/>
  <c r="H4" i="117"/>
  <c r="H9" i="117" s="1"/>
  <c r="B9" i="117"/>
  <c r="A9" i="117"/>
  <c r="H20" i="113"/>
  <c r="H18" i="113"/>
  <c r="H15" i="113"/>
  <c r="H14" i="113"/>
  <c r="H12" i="113"/>
  <c r="H8" i="113"/>
  <c r="H4" i="113"/>
  <c r="B21" i="113"/>
  <c r="A21" i="113"/>
  <c r="H33" i="112"/>
  <c r="H31" i="112"/>
  <c r="H30" i="112"/>
  <c r="H29" i="112"/>
  <c r="H28" i="112"/>
  <c r="H27" i="112"/>
  <c r="H26" i="112"/>
  <c r="H25" i="112"/>
  <c r="H23" i="112"/>
  <c r="H22" i="112"/>
  <c r="H20" i="112"/>
  <c r="H19" i="112"/>
  <c r="H17" i="112"/>
  <c r="H16" i="112"/>
  <c r="H14" i="112"/>
  <c r="H13" i="112"/>
  <c r="H11" i="112"/>
  <c r="H9" i="112"/>
  <c r="H8" i="112"/>
  <c r="H6" i="112"/>
  <c r="H5" i="112"/>
  <c r="B34" i="112"/>
  <c r="A34" i="112"/>
  <c r="H3" i="111"/>
  <c r="H4" i="111" s="1"/>
  <c r="B4" i="111"/>
  <c r="A4" i="111"/>
  <c r="H11" i="110"/>
  <c r="H10" i="110"/>
  <c r="H9" i="110"/>
  <c r="H7" i="110"/>
  <c r="H6" i="110"/>
  <c r="H5" i="110"/>
  <c r="H12" i="110" s="1"/>
  <c r="B12" i="110"/>
  <c r="A12" i="110"/>
  <c r="H11" i="108"/>
  <c r="H10" i="108"/>
  <c r="H9" i="108"/>
  <c r="H7" i="108"/>
  <c r="H6" i="108"/>
  <c r="H5" i="108"/>
  <c r="B15" i="108"/>
  <c r="A15" i="108"/>
  <c r="H42" i="106"/>
  <c r="H41" i="106"/>
  <c r="H39" i="106"/>
  <c r="H38" i="106"/>
  <c r="H28" i="106"/>
  <c r="B43" i="106"/>
  <c r="A43" i="106"/>
  <c r="B31" i="104"/>
  <c r="A31" i="104"/>
  <c r="H30" i="104"/>
  <c r="H28" i="104"/>
  <c r="H27" i="104"/>
  <c r="H25" i="104"/>
  <c r="H24" i="104"/>
  <c r="H23" i="104"/>
  <c r="H21" i="104"/>
  <c r="H20" i="104"/>
  <c r="H19" i="104"/>
  <c r="H16" i="104"/>
  <c r="H15" i="104"/>
  <c r="H14" i="104"/>
  <c r="H13" i="104"/>
  <c r="H11" i="104"/>
  <c r="H10" i="104"/>
  <c r="H9" i="104"/>
  <c r="H6" i="104"/>
  <c r="H5" i="104"/>
  <c r="H7" i="101"/>
  <c r="H5" i="101"/>
  <c r="B8" i="101"/>
  <c r="A8" i="101"/>
  <c r="H8" i="97"/>
  <c r="H7" i="97"/>
  <c r="H5" i="97"/>
  <c r="H4" i="97"/>
  <c r="B9" i="97"/>
  <c r="A9" i="97"/>
  <c r="H21" i="113" l="1"/>
  <c r="H31" i="104"/>
  <c r="H8" i="101"/>
  <c r="H9" i="97"/>
  <c r="H43" i="106"/>
  <c r="H34" i="112"/>
  <c r="H5" i="90"/>
  <c r="H4" i="90"/>
  <c r="B9" i="90"/>
  <c r="A9" i="90"/>
  <c r="B26" i="89"/>
  <c r="A26" i="89"/>
  <c r="H23" i="89"/>
  <c r="H22" i="89"/>
  <c r="H20" i="89"/>
  <c r="H19" i="89"/>
  <c r="H17" i="89"/>
  <c r="H14" i="89"/>
  <c r="H12" i="89"/>
  <c r="H9" i="89"/>
  <c r="H4" i="89"/>
  <c r="H20" i="87"/>
  <c r="H19" i="87"/>
  <c r="H17" i="87"/>
  <c r="H16" i="87"/>
  <c r="H14" i="87"/>
  <c r="H13" i="87"/>
  <c r="H11" i="87"/>
  <c r="H9" i="87"/>
  <c r="H4" i="87"/>
  <c r="B23" i="87"/>
  <c r="A23" i="87"/>
  <c r="H18" i="86"/>
  <c r="H8" i="86"/>
  <c r="H6" i="86"/>
  <c r="H3" i="86"/>
  <c r="H19" i="86" s="1"/>
  <c r="B19" i="86"/>
  <c r="A19" i="86"/>
  <c r="H12" i="85"/>
  <c r="H10" i="85"/>
  <c r="H5" i="85"/>
  <c r="B13" i="85"/>
  <c r="A13" i="85"/>
  <c r="B9" i="84"/>
  <c r="A9" i="84"/>
  <c r="H8" i="84"/>
  <c r="H7" i="84"/>
  <c r="H4" i="84"/>
  <c r="H16" i="82"/>
  <c r="H15" i="82"/>
  <c r="H13" i="82"/>
  <c r="H11" i="82"/>
  <c r="H9" i="82"/>
  <c r="H8" i="82"/>
  <c r="H7" i="82"/>
  <c r="H6" i="82"/>
  <c r="H5" i="82"/>
  <c r="B21" i="82"/>
  <c r="A21" i="82"/>
  <c r="H22" i="81"/>
  <c r="H21" i="81"/>
  <c r="H20" i="81"/>
  <c r="H18" i="81"/>
  <c r="H17" i="81"/>
  <c r="H14" i="81"/>
  <c r="H12" i="81"/>
  <c r="H11" i="81"/>
  <c r="H9" i="81"/>
  <c r="H8" i="81"/>
  <c r="H6" i="81"/>
  <c r="H5" i="81"/>
  <c r="B23" i="81"/>
  <c r="A23" i="81"/>
  <c r="H8" i="80"/>
  <c r="H7" i="80"/>
  <c r="H4" i="80"/>
  <c r="B9" i="80"/>
  <c r="A9" i="80"/>
  <c r="H16" i="78"/>
  <c r="H15" i="78"/>
  <c r="H14" i="78"/>
  <c r="H13" i="78"/>
  <c r="H12" i="78"/>
  <c r="H11" i="78"/>
  <c r="H9" i="78"/>
  <c r="H6" i="78"/>
  <c r="H5" i="78"/>
  <c r="B20" i="78"/>
  <c r="A20" i="78"/>
  <c r="H53" i="77"/>
  <c r="H52" i="77"/>
  <c r="H50" i="77"/>
  <c r="H40" i="77"/>
  <c r="H38" i="77"/>
  <c r="H37" i="77"/>
  <c r="H36" i="77"/>
  <c r="H32" i="77"/>
  <c r="H31" i="77"/>
  <c r="H30" i="77"/>
  <c r="H25" i="77"/>
  <c r="H21" i="77"/>
  <c r="H17" i="77"/>
  <c r="H15" i="77"/>
  <c r="H13" i="77"/>
  <c r="H11" i="77"/>
  <c r="H9" i="77"/>
  <c r="H8" i="77"/>
  <c r="H7" i="77"/>
  <c r="H6" i="77"/>
  <c r="H5" i="77"/>
  <c r="B61" i="77"/>
  <c r="A61" i="77"/>
  <c r="B11" i="76"/>
  <c r="A11" i="76"/>
  <c r="H10" i="76"/>
  <c r="H9" i="76"/>
  <c r="H8" i="76"/>
  <c r="H7" i="76"/>
  <c r="H6" i="76"/>
  <c r="H5" i="76"/>
  <c r="H26" i="89" l="1"/>
  <c r="H23" i="81"/>
  <c r="H9" i="80"/>
  <c r="H20" i="78"/>
  <c r="H41" i="77"/>
  <c r="H46" i="77" s="1"/>
  <c r="H61" i="77" s="1"/>
  <c r="H11" i="76"/>
  <c r="H13" i="85"/>
  <c r="H9" i="84"/>
  <c r="H23" i="87"/>
  <c r="H62" i="72"/>
  <c r="H61" i="72"/>
  <c r="H59" i="72"/>
  <c r="H58" i="72"/>
  <c r="H52" i="72"/>
  <c r="H50" i="72"/>
  <c r="H48" i="72"/>
  <c r="H46" i="72"/>
  <c r="H44" i="72"/>
  <c r="H43" i="72"/>
  <c r="H42" i="72"/>
  <c r="H41" i="72"/>
  <c r="H32" i="72"/>
  <c r="H31" i="72"/>
  <c r="H29" i="72"/>
  <c r="H28" i="72"/>
  <c r="H26" i="72"/>
  <c r="H25" i="72"/>
  <c r="H23" i="72"/>
  <c r="H22" i="72"/>
  <c r="H19" i="72"/>
  <c r="H18" i="72"/>
  <c r="H16" i="72"/>
  <c r="H15" i="72"/>
  <c r="H13" i="72"/>
  <c r="H12" i="72"/>
  <c r="B63" i="72"/>
  <c r="A63" i="72"/>
  <c r="H12" i="71"/>
  <c r="H11" i="71"/>
  <c r="H9" i="71"/>
  <c r="H6" i="71"/>
  <c r="H5" i="71"/>
  <c r="H4" i="71"/>
  <c r="B13" i="71"/>
  <c r="A13" i="71"/>
  <c r="H16" i="70"/>
  <c r="H14" i="70"/>
  <c r="H12" i="70"/>
  <c r="H11" i="70"/>
  <c r="H10" i="70"/>
  <c r="H9" i="70"/>
  <c r="H7" i="70"/>
  <c r="H6" i="70"/>
  <c r="H5" i="70"/>
  <c r="H4" i="70"/>
  <c r="B20" i="70"/>
  <c r="A20" i="70"/>
  <c r="H51" i="69"/>
  <c r="H50" i="69"/>
  <c r="H48" i="69"/>
  <c r="H47" i="69"/>
  <c r="H39" i="69"/>
  <c r="H38" i="69"/>
  <c r="H37" i="69"/>
  <c r="H36" i="69"/>
  <c r="H35" i="69"/>
  <c r="H34" i="69"/>
  <c r="H31" i="69"/>
  <c r="H30" i="69"/>
  <c r="H29" i="69"/>
  <c r="H28" i="69"/>
  <c r="H27" i="69"/>
  <c r="H26" i="69"/>
  <c r="H23" i="69"/>
  <c r="H22" i="69"/>
  <c r="H21" i="69"/>
  <c r="H20" i="69"/>
  <c r="H19" i="69"/>
  <c r="H18" i="69"/>
  <c r="H15" i="69"/>
  <c r="H14" i="69"/>
  <c r="H13" i="69"/>
  <c r="H12" i="69"/>
  <c r="H9" i="69"/>
  <c r="H8" i="69"/>
  <c r="H7" i="69"/>
  <c r="H6" i="69"/>
  <c r="H4" i="69"/>
  <c r="B55" i="69"/>
  <c r="A55" i="69"/>
  <c r="H13" i="71" l="1"/>
  <c r="H40" i="69"/>
  <c r="H45" i="69" s="1"/>
  <c r="F82" i="68"/>
  <c r="H102" i="68"/>
  <c r="H101" i="68"/>
  <c r="H105" i="68"/>
  <c r="H96" i="68"/>
  <c r="H82" i="68"/>
  <c r="H68" i="68"/>
  <c r="H67" i="68"/>
  <c r="H66" i="68"/>
  <c r="H65" i="68"/>
  <c r="H64" i="68"/>
  <c r="H63" i="68"/>
  <c r="H62" i="68"/>
  <c r="H61" i="68"/>
  <c r="H60" i="68"/>
  <c r="H59" i="68"/>
  <c r="H58" i="68"/>
  <c r="H57" i="68"/>
  <c r="H56" i="68"/>
  <c r="H55" i="68"/>
  <c r="H54" i="68"/>
  <c r="H53" i="68"/>
  <c r="H52" i="68"/>
  <c r="H51" i="68"/>
  <c r="H50" i="68"/>
  <c r="H49" i="68"/>
  <c r="H48" i="68"/>
  <c r="H47" i="68"/>
  <c r="H40" i="68"/>
  <c r="H39" i="68"/>
  <c r="H38" i="68"/>
  <c r="H37" i="68"/>
  <c r="H36" i="68"/>
  <c r="H35" i="68"/>
  <c r="H34" i="68"/>
  <c r="H33" i="68"/>
  <c r="H32" i="68"/>
  <c r="H31" i="68"/>
  <c r="H30" i="68"/>
  <c r="H29" i="68"/>
  <c r="H28" i="68"/>
  <c r="H26" i="68"/>
  <c r="H25" i="68"/>
  <c r="H24" i="68"/>
  <c r="H23" i="68"/>
  <c r="H22" i="68"/>
  <c r="H21" i="68"/>
  <c r="H20" i="68"/>
  <c r="H19" i="68"/>
  <c r="H18" i="68"/>
  <c r="H17" i="68"/>
  <c r="H16" i="68"/>
  <c r="H12" i="68"/>
  <c r="H11" i="68"/>
  <c r="H10" i="68"/>
  <c r="H9" i="68"/>
  <c r="H8" i="68"/>
  <c r="H7" i="68"/>
  <c r="H6" i="68"/>
  <c r="H5" i="68"/>
  <c r="H4" i="68"/>
  <c r="B108" i="68" l="1"/>
  <c r="A108" i="68"/>
  <c r="A16" i="67"/>
  <c r="B16" i="67"/>
  <c r="H15" i="67"/>
  <c r="H12" i="67"/>
  <c r="H11" i="67"/>
  <c r="H10" i="67"/>
  <c r="H8" i="67"/>
  <c r="H7" i="67"/>
  <c r="H43" i="66"/>
  <c r="H42" i="66"/>
  <c r="H41" i="66"/>
  <c r="H40" i="66"/>
  <c r="H39" i="66"/>
  <c r="H38" i="66"/>
  <c r="H37" i="66"/>
  <c r="H35" i="66"/>
  <c r="H34" i="66"/>
  <c r="H33" i="66"/>
  <c r="H32" i="66"/>
  <c r="H31" i="66"/>
  <c r="H30" i="66"/>
  <c r="H25" i="66"/>
  <c r="H20" i="66"/>
  <c r="H18" i="66"/>
  <c r="H15" i="66"/>
  <c r="H14" i="66"/>
  <c r="H11" i="66"/>
  <c r="H10" i="66"/>
  <c r="H4" i="66"/>
  <c r="B71" i="66"/>
  <c r="A71" i="66"/>
  <c r="H16" i="67" l="1"/>
  <c r="F10" i="155"/>
  <c r="H10" i="155" s="1"/>
  <c r="F6" i="155" l="1"/>
  <c r="H6" i="155" s="1"/>
  <c r="H11" i="155" s="1"/>
  <c r="F14" i="108" l="1"/>
  <c r="H14" i="108" s="1"/>
  <c r="H15" i="108" s="1"/>
  <c r="F8" i="90" l="1"/>
  <c r="H8" i="90" s="1"/>
  <c r="H9" i="90" s="1"/>
  <c r="F20" i="82"/>
  <c r="H20" i="82" s="1"/>
  <c r="H21" i="82" s="1"/>
  <c r="F6" i="72" l="1"/>
  <c r="H6" i="72" s="1"/>
  <c r="H33" i="72" s="1"/>
  <c r="H38" i="72" s="1"/>
  <c r="H63" i="72" s="1"/>
  <c r="F19" i="70"/>
  <c r="H19" i="70" s="1"/>
  <c r="H20" i="70" s="1"/>
  <c r="F54" i="69"/>
  <c r="H54" i="69" s="1"/>
  <c r="H55" i="69" s="1"/>
  <c r="F78" i="68"/>
  <c r="H78" i="68" s="1"/>
  <c r="F92" i="68"/>
  <c r="H92" i="68" s="1"/>
  <c r="F90" i="68"/>
  <c r="H90" i="68" s="1"/>
  <c r="F80" i="68"/>
  <c r="H80" i="68" s="1"/>
  <c r="F76" i="68"/>
  <c r="H76" i="68" s="1"/>
  <c r="F14" i="68"/>
  <c r="H14" i="68" s="1"/>
  <c r="H41" i="68" s="1"/>
  <c r="H46" i="68" s="1"/>
  <c r="F68" i="66"/>
  <c r="H68" i="66" s="1"/>
  <c r="F65" i="66"/>
  <c r="H65" i="66" s="1"/>
  <c r="F27" i="66"/>
  <c r="H27" i="66" s="1"/>
  <c r="F22" i="66"/>
  <c r="H22" i="66" s="1"/>
  <c r="F13" i="66"/>
  <c r="H13" i="66" s="1"/>
  <c r="H83" i="68" l="1"/>
  <c r="H88" i="68" s="1"/>
  <c r="H108" i="68" s="1"/>
  <c r="H50" i="66"/>
  <c r="H55" i="66" s="1"/>
  <c r="H71" i="66" s="1"/>
  <c r="C2" i="64" s="1"/>
  <c r="C51" i="64"/>
  <c r="D50" i="64" s="1"/>
  <c r="C48" i="64"/>
  <c r="C45" i="64"/>
  <c r="C44" i="64"/>
  <c r="C43" i="64"/>
  <c r="C42" i="64"/>
  <c r="C41" i="64"/>
  <c r="C38" i="64"/>
  <c r="D37" i="64" s="1"/>
  <c r="C35" i="64"/>
  <c r="C34" i="64"/>
  <c r="C33" i="64"/>
  <c r="D40" i="64" l="1"/>
  <c r="D32" i="64"/>
  <c r="C30" i="64"/>
  <c r="C29" i="64"/>
  <c r="C26" i="64"/>
  <c r="C25" i="64"/>
  <c r="C24" i="64"/>
  <c r="C23" i="64"/>
  <c r="C20" i="64"/>
  <c r="C19" i="64"/>
  <c r="C18" i="64"/>
  <c r="C15" i="64"/>
  <c r="C14" i="64"/>
  <c r="C13" i="64"/>
  <c r="C10" i="64"/>
  <c r="D9" i="64" s="1"/>
  <c r="C7" i="64"/>
  <c r="C6" i="64"/>
  <c r="C5" i="64"/>
  <c r="C3" i="64"/>
  <c r="D28" i="64" l="1"/>
  <c r="D12" i="64"/>
  <c r="D22" i="64"/>
  <c r="D17" i="64"/>
  <c r="C4" i="64"/>
  <c r="D1" i="64" s="1"/>
  <c r="D54" i="64" l="1"/>
  <c r="I41" i="161" s="1"/>
  <c r="D9" i="169" l="1"/>
  <c r="H53" i="161"/>
  <c r="F54" i="161" s="1"/>
  <c r="H54" i="161" s="1"/>
  <c r="H41" i="161"/>
  <c r="H44" i="161"/>
  <c r="F45" i="161" s="1"/>
  <c r="H45" i="161" s="1"/>
  <c r="H47" i="161"/>
  <c r="F48" i="161" s="1"/>
  <c r="H48" i="161" s="1"/>
  <c r="H50" i="161"/>
  <c r="F51" i="161" s="1"/>
  <c r="H51" i="161" s="1"/>
  <c r="F42" i="161" l="1"/>
  <c r="H42" i="161" s="1"/>
  <c r="H66" i="161" s="1"/>
  <c r="H71" i="161" s="1"/>
  <c r="H86" i="161" s="1"/>
  <c r="C7" i="162" s="1"/>
  <c r="D6" i="162" s="1"/>
  <c r="D10" i="162" l="1"/>
  <c r="D7" i="169" s="1"/>
  <c r="D15" i="169" l="1"/>
  <c r="D17" i="169" s="1"/>
  <c r="D19" i="16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civilsoft.co</author>
  </authors>
  <commentList>
    <comment ref="A1" authorId="0" shapeId="0" xr:uid="{608377A0-B7DA-4015-9D74-36299D1D3C33}">
      <text>
        <r>
          <rPr>
            <sz val="9"/>
            <rFont val="Tahoma"/>
            <family val="2"/>
          </rPr>
          <t>U_Item1¦Description¦Unit¦Qty¦Rate¦Amount§1¦TYPE CONTRACT NAME§3¦SCHEDULE C - ELECTRICAL &amp; LIGHTING§CONTRACTORS GENERAL OBLIGATIONS¦EXCAVATION AND BACKFILL¦STRUCTURAL STEELWORK: LIGHTING MASTS AND POLES¦ELECTRICAL DISTRIBUTION AND EARTHING INFRASTRUCTURE¦LUMINAIRES</t>
        </r>
      </text>
    </comment>
    <comment ref="A6" authorId="0" shapeId="0" xr:uid="{4DB10482-925F-4433-A15F-96C576A4B372}">
      <text>
        <r>
          <rPr>
            <sz val="9"/>
            <rFont val="Tahoma"/>
            <family val="2"/>
          </rPr>
          <t>¦1¦3¦1¦1¦0¦Null§</t>
        </r>
      </text>
    </comment>
    <comment ref="A8" authorId="0" shapeId="0" xr:uid="{32C1B2D7-56EE-4E8F-BCA5-52A7AA2E5E3E}">
      <text>
        <r>
          <rPr>
            <sz val="9"/>
            <rFont val="Tahoma"/>
            <family val="2"/>
          </rPr>
          <t>¦1¦3¦1¦2¦0¦Null§</t>
        </r>
      </text>
    </comment>
    <comment ref="A10" authorId="0" shapeId="0" xr:uid="{9493EF1C-0442-4E80-B85C-77B156D4BAE7}">
      <text>
        <r>
          <rPr>
            <sz val="9"/>
            <rFont val="Tahoma"/>
            <family val="2"/>
          </rPr>
          <t>¦1¦3¦1¦3¦0¦Null§</t>
        </r>
      </text>
    </comment>
    <comment ref="A12" authorId="0" shapeId="0" xr:uid="{D9E9ECD2-9A97-4BEE-A178-6DF85CF4DB92}">
      <text>
        <r>
          <rPr>
            <sz val="9"/>
            <rFont val="Tahoma"/>
            <family val="2"/>
          </rPr>
          <t>¦1¦3¦1¦4¦0¦Null§</t>
        </r>
      </text>
    </comment>
    <comment ref="A14" authorId="0" shapeId="0" xr:uid="{0FD70431-159F-43C9-B8AF-077F5C2F78E6}">
      <text>
        <r>
          <rPr>
            <sz val="9"/>
            <rFont val="Tahoma"/>
            <family val="2"/>
          </rPr>
          <t>¦1¦3¦1¦5¦0¦Null§</t>
        </r>
      </text>
    </comment>
    <comment ref="A16" authorId="0" shapeId="0" xr:uid="{B47980CE-D5DA-4EE5-8C01-52F3FA21F50A}">
      <text>
        <r>
          <rPr>
            <sz val="9"/>
            <rFont val="Tahoma"/>
            <family val="2"/>
          </rPr>
          <t>¦1¦3¦1¦6¦0¦Null§</t>
        </r>
      </text>
    </comment>
    <comment ref="A18" authorId="0" shapeId="0" xr:uid="{90BCAA7B-A97D-4E2E-AA1A-6E207105846A}">
      <text>
        <r>
          <rPr>
            <sz val="9"/>
            <rFont val="Tahoma"/>
            <family val="2"/>
          </rPr>
          <t>¦1¦3¦1¦7¦0¦Null§</t>
        </r>
      </text>
    </comment>
    <comment ref="A20" authorId="0" shapeId="0" xr:uid="{2F5C2559-474E-411C-972D-5145F1A6AF41}">
      <text>
        <r>
          <rPr>
            <sz val="9"/>
            <rFont val="Tahoma"/>
            <family val="2"/>
          </rPr>
          <t>¦1¦3¦1¦8¦0¦Null§</t>
        </r>
      </text>
    </comment>
    <comment ref="A69" authorId="0" shapeId="0" xr:uid="{D2F655CF-9BBC-4C47-83AC-16EA6EF77509}">
      <text>
        <r>
          <rPr>
            <sz val="9"/>
            <rFont val="Tahoma"/>
            <family val="2"/>
          </rPr>
          <t>¦1¦3¦2¦1¦0¦Null§</t>
        </r>
      </text>
    </comment>
    <comment ref="A71" authorId="0" shapeId="0" xr:uid="{9C1BF5B7-F50E-4342-8E1E-01FB40D3D978}">
      <text>
        <r>
          <rPr>
            <sz val="9"/>
            <rFont val="Tahoma"/>
            <family val="2"/>
          </rPr>
          <t>¦1¦3¦2¦2¦0¦Null§</t>
        </r>
      </text>
    </comment>
    <comment ref="A73" authorId="0" shapeId="0" xr:uid="{5A80BC0F-0B65-4678-AFDC-62C2FD60B641}">
      <text>
        <r>
          <rPr>
            <sz val="9"/>
            <rFont val="Tahoma"/>
            <family val="2"/>
          </rPr>
          <t>¦1¦3¦2¦3¦0¦Null§</t>
        </r>
      </text>
    </comment>
    <comment ref="A75" authorId="0" shapeId="0" xr:uid="{D8B2C863-2A46-4308-8A08-8552B6F75F42}">
      <text>
        <r>
          <rPr>
            <sz val="9"/>
            <rFont val="Tahoma"/>
            <family val="2"/>
          </rPr>
          <t>¦1¦3¦2¦4¦0¦Null§</t>
        </r>
      </text>
    </comment>
    <comment ref="A77" authorId="0" shapeId="0" xr:uid="{990FF44E-45E9-4171-AF37-2D812C0667F4}">
      <text>
        <r>
          <rPr>
            <sz val="9"/>
            <rFont val="Tahoma"/>
            <family val="2"/>
          </rPr>
          <t>¦1¦3¦2¦5¦0¦Null§</t>
        </r>
      </text>
    </comment>
    <comment ref="A79" authorId="0" shapeId="0" xr:uid="{C01CDA01-E7A6-4EE4-8C46-205CF553A542}">
      <text>
        <r>
          <rPr>
            <sz val="9"/>
            <rFont val="Tahoma"/>
            <family val="2"/>
          </rPr>
          <t>¦1¦3¦2¦6¦0¦Null§</t>
        </r>
      </text>
    </comment>
    <comment ref="A81" authorId="0" shapeId="0" xr:uid="{A28E65AA-CE11-437B-BC7A-D7349FD8C42B}">
      <text>
        <r>
          <rPr>
            <sz val="9"/>
            <rFont val="Tahoma"/>
            <family val="2"/>
          </rPr>
          <t>¦1¦3¦2¦7¦0¦Null§</t>
        </r>
      </text>
    </comment>
    <comment ref="A83" authorId="0" shapeId="0" xr:uid="{550C70C5-DB48-4901-8E33-0A380159E120}">
      <text>
        <r>
          <rPr>
            <sz val="9"/>
            <rFont val="Tahoma"/>
            <family val="2"/>
          </rPr>
          <t>¦1¦3¦2¦8¦0¦Null§</t>
        </r>
      </text>
    </comment>
    <comment ref="A85" authorId="0" shapeId="0" xr:uid="{870FB907-1D71-4FC2-A827-CAC9B1D5F831}">
      <text>
        <r>
          <rPr>
            <sz val="9"/>
            <rFont val="Tahoma"/>
            <family val="2"/>
          </rPr>
          <t>¦1¦3¦2¦9¦0¦Null§</t>
        </r>
      </text>
    </comment>
    <comment ref="A87" authorId="0" shapeId="0" xr:uid="{6F9567F8-CA8E-4A38-B0DB-E52775244561}">
      <text>
        <r>
          <rPr>
            <sz val="9"/>
            <rFont val="Tahoma"/>
            <family val="2"/>
          </rPr>
          <t>¦1¦3¦2¦10¦0¦Null§</t>
        </r>
      </text>
    </comment>
    <comment ref="A89" authorId="0" shapeId="0" xr:uid="{5E705CB5-3B49-4FAC-8BA6-CBD3391DC4C1}">
      <text>
        <r>
          <rPr>
            <sz val="9"/>
            <rFont val="Tahoma"/>
            <family val="2"/>
          </rPr>
          <t>¦1¦3¦2¦11¦0¦Null§</t>
        </r>
      </text>
    </comment>
    <comment ref="A91" authorId="0" shapeId="0" xr:uid="{246FAA9E-77F3-4B55-A9B6-F74C9AC16E2A}">
      <text>
        <r>
          <rPr>
            <sz val="9"/>
            <rFont val="Tahoma"/>
            <family val="2"/>
          </rPr>
          <t>¦1¦3¦2¦12¦0¦Null§</t>
        </r>
      </text>
    </comment>
    <comment ref="A93" authorId="0" shapeId="0" xr:uid="{3CF730FB-0281-4EE5-8CAD-404AA85DCC39}">
      <text>
        <r>
          <rPr>
            <sz val="9"/>
            <rFont val="Tahoma"/>
            <family val="2"/>
          </rPr>
          <t>¦1¦3¦2¦13¦0¦Null§</t>
        </r>
      </text>
    </comment>
    <comment ref="A95" authorId="0" shapeId="0" xr:uid="{8A51D8FC-AD64-4EAF-BC6D-EBCDB18987D0}">
      <text>
        <r>
          <rPr>
            <sz val="9"/>
            <rFont val="Tahoma"/>
            <family val="2"/>
          </rPr>
          <t>¦1¦3¦2¦14¦0¦Null§</t>
        </r>
      </text>
    </comment>
    <comment ref="A97" authorId="0" shapeId="0" xr:uid="{57F48F01-0CE4-4A97-8CCE-705366F7FB04}">
      <text>
        <r>
          <rPr>
            <sz val="9"/>
            <rFont val="Tahoma"/>
            <family val="2"/>
          </rPr>
          <t>¦1¦3¦2¦15¦0¦Null§</t>
        </r>
      </text>
    </comment>
    <comment ref="A99" authorId="0" shapeId="0" xr:uid="{A0484148-E512-4724-AD4B-A7EBEBA3CB51}">
      <text>
        <r>
          <rPr>
            <sz val="9"/>
            <rFont val="Tahoma"/>
            <family val="2"/>
          </rPr>
          <t>¦1¦3¦2¦16¦0¦Null§</t>
        </r>
      </text>
    </comment>
    <comment ref="A101" authorId="0" shapeId="0" xr:uid="{92C41CBF-C518-4A0C-A668-B34192C86793}">
      <text>
        <r>
          <rPr>
            <sz val="9"/>
            <rFont val="Tahoma"/>
            <family val="2"/>
          </rPr>
          <t>¦1¦3¦2¦17¦0¦Null§</t>
        </r>
      </text>
    </comment>
    <comment ref="A103" authorId="0" shapeId="0" xr:uid="{BF98BB87-B074-4A59-B02D-30CBE3E41C2B}">
      <text>
        <r>
          <rPr>
            <sz val="9"/>
            <rFont val="Tahoma"/>
            <family val="2"/>
          </rPr>
          <t>¦1¦3¦2¦18¦0¦Null§</t>
        </r>
      </text>
    </comment>
    <comment ref="A105" authorId="0" shapeId="0" xr:uid="{2DE6B055-D48A-498E-830D-D0A541238FF8}">
      <text>
        <r>
          <rPr>
            <sz val="9"/>
            <rFont val="Tahoma"/>
            <family val="2"/>
          </rPr>
          <t>¦1¦3¦2¦19¦0¦Null§</t>
        </r>
      </text>
    </comment>
    <comment ref="A107" authorId="0" shapeId="0" xr:uid="{0BF63E1B-C864-4567-8293-5245FBB7A4DA}">
      <text>
        <r>
          <rPr>
            <sz val="9"/>
            <rFont val="Tahoma"/>
            <family val="2"/>
          </rPr>
          <t>¦1¦3¦2¦20¦0¦Null§</t>
        </r>
      </text>
    </comment>
    <comment ref="A109" authorId="0" shapeId="0" xr:uid="{F87174EC-056F-417C-BB1B-281CD36D3E25}">
      <text>
        <r>
          <rPr>
            <sz val="9"/>
            <rFont val="Tahoma"/>
            <family val="2"/>
          </rPr>
          <t>¦1¦3¦2¦21¦0¦Null§</t>
        </r>
      </text>
    </comment>
    <comment ref="A111" authorId="0" shapeId="0" xr:uid="{44F28916-1CBD-43E8-B4B2-FB12BFA82DAB}">
      <text>
        <r>
          <rPr>
            <sz val="9"/>
            <rFont val="Tahoma"/>
            <family val="2"/>
          </rPr>
          <t>¦1¦3¦2¦22¦0¦Null§</t>
        </r>
      </text>
    </comment>
    <comment ref="A113" authorId="0" shapeId="0" xr:uid="{8281E4A0-ABDE-4160-A760-C4DE9DFDD69C}">
      <text>
        <r>
          <rPr>
            <sz val="9"/>
            <rFont val="Tahoma"/>
            <family val="2"/>
          </rPr>
          <t>¦1¦3¦2¦23¦0¦Null§</t>
        </r>
      </text>
    </comment>
    <comment ref="A115" authorId="0" shapeId="0" xr:uid="{E6FB1869-D6FB-41FE-BD28-A481816994C9}">
      <text>
        <r>
          <rPr>
            <sz val="9"/>
            <rFont val="Tahoma"/>
            <family val="2"/>
          </rPr>
          <t>¦1¦3¦2¦25¦0¦Null§</t>
        </r>
      </text>
    </comment>
    <comment ref="A127" authorId="0" shapeId="0" xr:uid="{8D4D4F4C-8193-4963-AC3A-F9B1B75D49FA}">
      <text>
        <r>
          <rPr>
            <sz val="9"/>
            <rFont val="Tahoma"/>
            <family val="2"/>
          </rPr>
          <t>¦1¦3¦2¦2¦0¦Null§</t>
        </r>
      </text>
    </comment>
    <comment ref="A129" authorId="0" shapeId="0" xr:uid="{2B0516B4-677D-421A-AEB8-384ECB2F108E}">
      <text>
        <r>
          <rPr>
            <sz val="9"/>
            <rFont val="Tahoma"/>
            <family val="2"/>
          </rPr>
          <t>¦1¦3¦2¦3¦0¦Null§</t>
        </r>
      </text>
    </comment>
    <comment ref="A131" authorId="0" shapeId="0" xr:uid="{4F951B5D-66B5-406C-8DB0-04FF0D41EEA8}">
      <text>
        <r>
          <rPr>
            <sz val="9"/>
            <rFont val="Tahoma"/>
            <family val="2"/>
          </rPr>
          <t>¦1¦3¦2¦5¦0¦Null§</t>
        </r>
      </text>
    </comment>
    <comment ref="A133" authorId="0" shapeId="0" xr:uid="{BF47548A-DADF-4ED0-99AE-53618D9E45B3}">
      <text>
        <r>
          <rPr>
            <sz val="9"/>
            <rFont val="Tahoma"/>
            <family val="2"/>
          </rPr>
          <t>¦1¦3¦2¦6¦0¦Null§</t>
        </r>
      </text>
    </comment>
    <comment ref="A135" authorId="0" shapeId="0" xr:uid="{98391743-C0E6-4DDB-AF12-9D40B1FE5BF8}">
      <text>
        <r>
          <rPr>
            <sz val="9"/>
            <rFont val="Tahoma"/>
            <family val="2"/>
          </rPr>
          <t>¦1¦3¦2¦7¦0¦Null§</t>
        </r>
      </text>
    </comment>
    <comment ref="A137" authorId="0" shapeId="0" xr:uid="{F993C4A6-72FA-4425-802C-C95AFE683791}">
      <text>
        <r>
          <rPr>
            <sz val="9"/>
            <rFont val="Tahoma"/>
            <family val="2"/>
          </rPr>
          <t>¦1¦3¦2¦9¦0¦Null§</t>
        </r>
      </text>
    </comment>
    <comment ref="A139" authorId="0" shapeId="0" xr:uid="{63EFEC45-C7CE-468D-B61F-A553A1C2DF74}">
      <text>
        <r>
          <rPr>
            <sz val="9"/>
            <rFont val="Tahoma"/>
            <family val="2"/>
          </rPr>
          <t>¦1¦3¦2¦10¦0¦Null§</t>
        </r>
      </text>
    </comment>
    <comment ref="A141" authorId="0" shapeId="0" xr:uid="{5CBF6C15-A213-4EE5-94F9-3E104BA223C8}">
      <text>
        <r>
          <rPr>
            <sz val="9"/>
            <rFont val="Tahoma"/>
            <family val="2"/>
          </rPr>
          <t>¦1¦3¦2¦11¦0¦Null§</t>
        </r>
      </text>
    </comment>
    <comment ref="A143" authorId="0" shapeId="0" xr:uid="{A5B48988-EB40-4669-B349-7A9EB084B000}">
      <text>
        <r>
          <rPr>
            <sz val="9"/>
            <rFont val="Tahoma"/>
            <family val="2"/>
          </rPr>
          <t>¦1¦3¦2¦12¦0¦Null§</t>
        </r>
      </text>
    </comment>
    <comment ref="A145" authorId="0" shapeId="0" xr:uid="{B1089B13-0B61-431B-ABEF-D538CBA5C8BF}">
      <text>
        <r>
          <rPr>
            <sz val="9"/>
            <rFont val="Tahoma"/>
            <family val="2"/>
          </rPr>
          <t>¦1¦3¦2¦13¦0¦Null§</t>
        </r>
      </text>
    </comment>
    <comment ref="A147" authorId="0" shapeId="0" xr:uid="{8730DD56-7EE8-42D8-A0D9-67F759EF784E}">
      <text>
        <r>
          <rPr>
            <sz val="9"/>
            <rFont val="Tahoma"/>
            <family val="2"/>
          </rPr>
          <t>¦1¦3¦2¦14¦0¦Null§</t>
        </r>
      </text>
    </comment>
    <comment ref="A149" authorId="0" shapeId="0" xr:uid="{63C54DA1-E3B0-4B76-851E-B62BDC336414}">
      <text>
        <r>
          <rPr>
            <sz val="9"/>
            <rFont val="Tahoma"/>
            <family val="2"/>
          </rPr>
          <t>¦1¦3¦2¦15¦0¦Null§</t>
        </r>
      </text>
    </comment>
    <comment ref="A151" authorId="0" shapeId="0" xr:uid="{9D1B04D0-CC0F-44B6-B0F2-61A7772A9663}">
      <text>
        <r>
          <rPr>
            <sz val="9"/>
            <rFont val="Tahoma"/>
            <family val="2"/>
          </rPr>
          <t>¦1¦3¦2¦16¦0¦Null§</t>
        </r>
      </text>
    </comment>
    <comment ref="A153" authorId="0" shapeId="0" xr:uid="{39548400-CFFC-4641-85B5-A3BC6961B70E}">
      <text>
        <r>
          <rPr>
            <sz val="9"/>
            <rFont val="Tahoma"/>
            <family val="2"/>
          </rPr>
          <t>¦1¦3¦2¦17¦0¦Null§</t>
        </r>
      </text>
    </comment>
    <comment ref="A155" authorId="0" shapeId="0" xr:uid="{9BE64A64-8589-4524-8F34-F868A6B0CF75}">
      <text>
        <r>
          <rPr>
            <sz val="9"/>
            <rFont val="Tahoma"/>
            <family val="2"/>
          </rPr>
          <t>¦1¦3¦2¦18¦0¦Null§</t>
        </r>
      </text>
    </comment>
    <comment ref="A157" authorId="0" shapeId="0" xr:uid="{127AA650-96DD-4FDE-BB73-23777CED824C}">
      <text>
        <r>
          <rPr>
            <sz val="9"/>
            <rFont val="Tahoma"/>
            <family val="2"/>
          </rPr>
          <t>¦1¦3¦2¦19¦0¦Null§</t>
        </r>
      </text>
    </comment>
    <comment ref="A159" authorId="0" shapeId="0" xr:uid="{6D855FB1-BFAA-42E2-8609-9857CDB2B84B}">
      <text>
        <r>
          <rPr>
            <sz val="9"/>
            <rFont val="Tahoma"/>
            <family val="2"/>
          </rPr>
          <t>¦1¦3¦2¦20¦0¦Null§</t>
        </r>
      </text>
    </comment>
    <comment ref="A161" authorId="0" shapeId="0" xr:uid="{8783D1C3-C560-41F7-AA3D-5AD6D3974B25}">
      <text>
        <r>
          <rPr>
            <sz val="9"/>
            <rFont val="Tahoma"/>
            <family val="2"/>
          </rPr>
          <t>¦1¦3¦2¦21¦0¦Null§</t>
        </r>
      </text>
    </comment>
    <comment ref="A163" authorId="0" shapeId="0" xr:uid="{0430D866-4659-4DCA-9246-E636C9F40368}">
      <text>
        <r>
          <rPr>
            <sz val="9"/>
            <rFont val="Tahoma"/>
            <family val="2"/>
          </rPr>
          <t>¦1¦3¦2¦22¦0¦Null§</t>
        </r>
      </text>
    </comment>
    <comment ref="A165" authorId="0" shapeId="0" xr:uid="{BF71F398-41CB-480D-B43F-F4579BEE32FC}">
      <text>
        <r>
          <rPr>
            <sz val="9"/>
            <rFont val="Tahoma"/>
            <family val="2"/>
          </rPr>
          <t>¦1¦3¦2¦23¦0¦Null§</t>
        </r>
      </text>
    </comment>
    <comment ref="A167" authorId="0" shapeId="0" xr:uid="{74528B43-FE1C-46B8-A4BC-300166DABF0A}">
      <text>
        <r>
          <rPr>
            <sz val="9"/>
            <rFont val="Tahoma"/>
            <family val="2"/>
          </rPr>
          <t>¦1¦3¦2¦24¦0¦Null§</t>
        </r>
      </text>
    </comment>
    <comment ref="A169" authorId="0" shapeId="0" xr:uid="{51B784FF-8040-4800-A445-6E0A6AED0BEF}">
      <text>
        <r>
          <rPr>
            <sz val="9"/>
            <rFont val="Tahoma"/>
            <family val="2"/>
          </rPr>
          <t>¦1¦3¦2¦25¦0¦Null§</t>
        </r>
      </text>
    </comment>
    <comment ref="A182" authorId="0" shapeId="0" xr:uid="{27D2FD15-4043-457C-AF77-4586B5C083C4}">
      <text>
        <r>
          <rPr>
            <sz val="9"/>
            <rFont val="Tahoma"/>
            <family val="2"/>
          </rPr>
          <t>¦1¦3¦3¦1¦0¦Null§</t>
        </r>
      </text>
    </comment>
    <comment ref="A184" authorId="0" shapeId="0" xr:uid="{AF2CA015-56F3-41B7-AA5F-664DF78AA01D}">
      <text>
        <r>
          <rPr>
            <sz val="9"/>
            <rFont val="Tahoma"/>
            <family val="2"/>
          </rPr>
          <t>¦1¦3¦3¦2¦0¦Null§</t>
        </r>
      </text>
    </comment>
    <comment ref="A186" authorId="0" shapeId="0" xr:uid="{0738C0EB-A87D-4DDA-AA1E-828E34FAC72D}">
      <text>
        <r>
          <rPr>
            <sz val="9"/>
            <rFont val="Tahoma"/>
            <family val="2"/>
          </rPr>
          <t>¦1¦3¦3¦3¦0¦Null§</t>
        </r>
      </text>
    </comment>
    <comment ref="A188" authorId="0" shapeId="0" xr:uid="{5634BFAB-0392-421E-9BEA-AB134D1150B9}">
      <text>
        <r>
          <rPr>
            <sz val="9"/>
            <rFont val="Tahoma"/>
            <family val="2"/>
          </rPr>
          <t>¦1¦3¦3¦7¦0¦Null§</t>
        </r>
      </text>
    </comment>
    <comment ref="A190" authorId="0" shapeId="0" xr:uid="{90CC46ED-2495-43F1-8ADD-D1AA8A330377}">
      <text>
        <r>
          <rPr>
            <sz val="9"/>
            <rFont val="Tahoma"/>
            <family val="2"/>
          </rPr>
          <t>¦1¦3¦3¦8¦0¦Null§</t>
        </r>
      </text>
    </comment>
    <comment ref="A192" authorId="0" shapeId="0" xr:uid="{12B22ED7-C6D8-4633-A6E6-DED3A4314143}">
      <text>
        <r>
          <rPr>
            <sz val="9"/>
            <rFont val="Tahoma"/>
            <family val="2"/>
          </rPr>
          <t>¦1¦3¦3¦9¦0¦Null§</t>
        </r>
      </text>
    </comment>
    <comment ref="A194" authorId="0" shapeId="0" xr:uid="{F9A7108E-37CC-4EFC-975E-BA61155ECFB8}">
      <text>
        <r>
          <rPr>
            <sz val="9"/>
            <rFont val="Tahoma"/>
            <family val="2"/>
          </rPr>
          <t>¦1¦3¦3¦28¦0¦Null§</t>
        </r>
      </text>
    </comment>
    <comment ref="A196" authorId="0" shapeId="0" xr:uid="{0980910E-C3BC-47B2-89B6-C83147D72E6E}">
      <text>
        <r>
          <rPr>
            <sz val="9"/>
            <rFont val="Tahoma"/>
            <family val="2"/>
          </rPr>
          <t>¦1¦3¦3¦29¦0¦Null§</t>
        </r>
      </text>
    </comment>
    <comment ref="A198" authorId="0" shapeId="0" xr:uid="{7A169995-D459-4A8E-8CA8-3CD1526D1758}">
      <text>
        <r>
          <rPr>
            <sz val="9"/>
            <rFont val="Tahoma"/>
            <family val="2"/>
          </rPr>
          <t>¦1¦3¦3¦33¦0¦Null§</t>
        </r>
      </text>
    </comment>
    <comment ref="A200" authorId="0" shapeId="0" xr:uid="{8576F400-D256-4263-8F30-CEFAF5DE7789}">
      <text>
        <r>
          <rPr>
            <sz val="9"/>
            <rFont val="Tahoma"/>
            <family val="2"/>
          </rPr>
          <t>¦1¦3¦3¦34¦0¦Null§</t>
        </r>
      </text>
    </comment>
    <comment ref="A202" authorId="0" shapeId="0" xr:uid="{E172E5AA-057C-4145-94DA-0B45E2BB6F0A}">
      <text>
        <r>
          <rPr>
            <sz val="9"/>
            <rFont val="Tahoma"/>
            <family val="2"/>
          </rPr>
          <t>¦1¦3¦3¦35¦0¦Null§</t>
        </r>
      </text>
    </comment>
    <comment ref="A204" authorId="0" shapeId="0" xr:uid="{385C8C8E-3146-495A-B5D4-7F99E27BACD7}">
      <text>
        <r>
          <rPr>
            <sz val="9"/>
            <rFont val="Tahoma"/>
            <family val="2"/>
          </rPr>
          <t>¦1¦3¦3¦41¦0¦Null§</t>
        </r>
      </text>
    </comment>
    <comment ref="A230" authorId="0" shapeId="0" xr:uid="{11542847-A092-43BF-8D0C-E4156D195505}">
      <text>
        <r>
          <rPr>
            <sz val="9"/>
            <rFont val="Tahoma"/>
            <family val="2"/>
          </rPr>
          <t>¦1¦3¦4¦1¦0¦Null§</t>
        </r>
      </text>
    </comment>
    <comment ref="A232" authorId="0" shapeId="0" xr:uid="{9F58325A-125C-4642-99E8-3DDD46D56BEB}">
      <text>
        <r>
          <rPr>
            <sz val="9"/>
            <rFont val="Tahoma"/>
            <family val="2"/>
          </rPr>
          <t>¦1¦3¦4¦2¦0¦Null§</t>
        </r>
      </text>
    </comment>
    <comment ref="A234" authorId="0" shapeId="0" xr:uid="{71D956AF-E1AF-4A14-8288-48DB35D1C2E9}">
      <text>
        <r>
          <rPr>
            <sz val="9"/>
            <rFont val="Tahoma"/>
            <family val="2"/>
          </rPr>
          <t>¦1¦3¦4¦3¦0¦Null§</t>
        </r>
      </text>
    </comment>
    <comment ref="A236" authorId="0" shapeId="0" xr:uid="{072C5AE1-62E0-412D-BF90-654DB32B76B4}">
      <text>
        <r>
          <rPr>
            <sz val="9"/>
            <rFont val="Tahoma"/>
            <family val="2"/>
          </rPr>
          <t>¦1¦3¦4¦4¦0¦Null§</t>
        </r>
      </text>
    </comment>
    <comment ref="A238" authorId="0" shapeId="0" xr:uid="{42E84F60-2536-4424-BC3A-E93FB3438F53}">
      <text>
        <r>
          <rPr>
            <sz val="9"/>
            <rFont val="Tahoma"/>
            <family val="2"/>
          </rPr>
          <t>¦1¦3¦4¦5¦0¦Null§</t>
        </r>
      </text>
    </comment>
    <comment ref="A240" authorId="0" shapeId="0" xr:uid="{0D1A2702-D03A-4E5B-89E4-F36773ADC900}">
      <text>
        <r>
          <rPr>
            <sz val="9"/>
            <rFont val="Tahoma"/>
            <family val="2"/>
          </rPr>
          <t>¦1¦3¦4¦17¦0¦Null§</t>
        </r>
      </text>
    </comment>
    <comment ref="A244" authorId="0" shapeId="0" xr:uid="{605D5ADD-BEF9-4339-B5E5-452BAC3E7C5B}">
      <text>
        <r>
          <rPr>
            <sz val="9"/>
            <rFont val="Tahoma"/>
            <family val="2"/>
          </rPr>
          <t>¦1¦3¦4¦20¦0¦Null§</t>
        </r>
      </text>
    </comment>
    <comment ref="A248" authorId="0" shapeId="0" xr:uid="{5C931C2D-FC26-452E-A306-6E49C8E4DE96}">
      <text>
        <r>
          <rPr>
            <sz val="9"/>
            <rFont val="Tahoma"/>
            <family val="2"/>
          </rPr>
          <t>¦1¦3¦4¦22¦0¦Null§</t>
        </r>
      </text>
    </comment>
    <comment ref="A250" authorId="0" shapeId="0" xr:uid="{F39D8432-1684-4CC9-A792-3EC044185ECE}">
      <text>
        <r>
          <rPr>
            <sz val="9"/>
            <rFont val="Tahoma"/>
            <family val="2"/>
          </rPr>
          <t>¦1¦3¦4¦25¦0¦Null§</t>
        </r>
      </text>
    </comment>
    <comment ref="A262" authorId="0" shapeId="0" xr:uid="{A1A7EACF-8F3C-4B5C-9CCB-1EE17BFFA649}">
      <text>
        <r>
          <rPr>
            <sz val="9"/>
            <rFont val="Tahoma"/>
            <family val="2"/>
          </rPr>
          <t>¦1¦3¦4¦29¦0¦Null§</t>
        </r>
      </text>
    </comment>
    <comment ref="A266" authorId="0" shapeId="0" xr:uid="{C8392526-2CB1-4F71-AF3D-63E99D787C0B}">
      <text>
        <r>
          <rPr>
            <sz val="9"/>
            <rFont val="Tahoma"/>
            <family val="2"/>
          </rPr>
          <t>¦1¦3¦4¦32¦0¦Null§</t>
        </r>
      </text>
    </comment>
    <comment ref="A268" authorId="0" shapeId="0" xr:uid="{3E2D1E29-8E13-4E8E-948C-D304908B0985}">
      <text>
        <r>
          <rPr>
            <sz val="9"/>
            <rFont val="Tahoma"/>
            <family val="2"/>
          </rPr>
          <t>¦1¦3¦4¦44¦0¦Null§</t>
        </r>
      </text>
    </comment>
    <comment ref="A272" authorId="0" shapeId="0" xr:uid="{04C9A518-FA88-4C84-A9AE-6EBE64D373AC}">
      <text>
        <r>
          <rPr>
            <sz val="9"/>
            <rFont val="Tahoma"/>
            <family val="2"/>
          </rPr>
          <t>¦1¦3¦4¦47¦0¦Null§</t>
        </r>
      </text>
    </comment>
    <comment ref="A276" authorId="0" shapeId="0" xr:uid="{EF68D65A-CECB-4C99-997C-8D550C0C55D8}">
      <text>
        <r>
          <rPr>
            <sz val="9"/>
            <rFont val="Tahoma"/>
            <family val="2"/>
          </rPr>
          <t>¦1¦3¦4¦51¦0¦Null§</t>
        </r>
      </text>
    </comment>
    <comment ref="A280" authorId="0" shapeId="0" xr:uid="{70C9F022-69A9-42B9-B529-874A282AF593}">
      <text>
        <r>
          <rPr>
            <sz val="9"/>
            <rFont val="Tahoma"/>
            <family val="2"/>
          </rPr>
          <t>¦1¦3¦4¦55¦0¦Null§</t>
        </r>
      </text>
    </comment>
    <comment ref="A284" authorId="0" shapeId="0" xr:uid="{1CF5299D-D4B8-4A36-A28D-B9751A9D6681}">
      <text>
        <r>
          <rPr>
            <sz val="9"/>
            <rFont val="Tahoma"/>
            <family val="2"/>
          </rPr>
          <t>¦1¦3¦4¦57¦0¦Null§</t>
        </r>
      </text>
    </comment>
    <comment ref="A286" authorId="0" shapeId="0" xr:uid="{FA359A2D-F317-46F1-A355-55CCEE9C65E7}">
      <text>
        <r>
          <rPr>
            <sz val="9"/>
            <rFont val="Tahoma"/>
            <family val="2"/>
          </rPr>
          <t>¦1¦3¦4¦58¦0¦Null§</t>
        </r>
      </text>
    </comment>
    <comment ref="A290" authorId="0" shapeId="0" xr:uid="{D071EC04-B544-45A8-862B-CC11F02B7EC8}">
      <text>
        <r>
          <rPr>
            <sz val="9"/>
            <rFont val="Tahoma"/>
            <family val="2"/>
          </rPr>
          <t>¦1¦3¦4¦59¦0¦Null§</t>
        </r>
      </text>
    </comment>
    <comment ref="A302" authorId="0" shapeId="0" xr:uid="{991A48F2-FE11-4D31-9A6C-E04416CDE2A0}">
      <text>
        <r>
          <rPr>
            <sz val="9"/>
            <rFont val="Tahoma"/>
            <family val="2"/>
          </rPr>
          <t>¦1¦3¦4¦60¦0¦Null§</t>
        </r>
      </text>
    </comment>
    <comment ref="A303" authorId="0" shapeId="0" xr:uid="{15374B5C-059C-45B5-8E52-1698ACFB7212}">
      <text>
        <r>
          <rPr>
            <sz val="9"/>
            <rFont val="Tahoma"/>
            <family val="2"/>
          </rPr>
          <t>¦1¦3¦4¦65¦0¦Null§</t>
        </r>
      </text>
    </comment>
    <comment ref="A305" authorId="0" shapeId="0" xr:uid="{B532CA3C-D8BC-47E1-A1FC-BEC0768DC2E5}">
      <text>
        <r>
          <rPr>
            <sz val="9"/>
            <rFont val="Tahoma"/>
            <family val="2"/>
          </rPr>
          <t>¦1¦3¦4¦73¦0¦Null§</t>
        </r>
      </text>
    </comment>
    <comment ref="A309" authorId="0" shapeId="0" xr:uid="{774ACC1A-E34C-40F8-984F-549225B5B8DF}">
      <text>
        <r>
          <rPr>
            <sz val="9"/>
            <rFont val="Tahoma"/>
            <family val="2"/>
          </rPr>
          <t>¦1¦3¦4¦76¦0¦Null§</t>
        </r>
      </text>
    </comment>
    <comment ref="A313" authorId="0" shapeId="0" xr:uid="{84AA9564-2620-4420-A757-D61457433FC8}">
      <text>
        <r>
          <rPr>
            <sz val="9"/>
            <rFont val="Tahoma"/>
            <family val="2"/>
          </rPr>
          <t>¦1¦3¦4¦85¦0¦Null§</t>
        </r>
      </text>
    </comment>
    <comment ref="A317" authorId="0" shapeId="0" xr:uid="{EB96224B-40F8-4262-8DDF-62A15F9C979D}">
      <text>
        <r>
          <rPr>
            <sz val="9"/>
            <rFont val="Tahoma"/>
            <family val="2"/>
          </rPr>
          <t>¦1¦3¦4¦87¦0¦Null§</t>
        </r>
      </text>
    </comment>
    <comment ref="A319" authorId="0" shapeId="0" xr:uid="{AF53738D-4572-4DAF-9ABE-F56B374F58FB}">
      <text>
        <r>
          <rPr>
            <sz val="9"/>
            <rFont val="Tahoma"/>
            <family val="2"/>
          </rPr>
          <t>¦1¦3¦4¦88¦0¦Null§</t>
        </r>
      </text>
    </comment>
    <comment ref="A321" authorId="0" shapeId="0" xr:uid="{D1A76398-B7E1-4F66-B506-0CD3384AF183}">
      <text>
        <r>
          <rPr>
            <sz val="9"/>
            <rFont val="Tahoma"/>
            <family val="2"/>
          </rPr>
          <t>¦1¦3¦4¦89¦0¦Null§</t>
        </r>
      </text>
    </comment>
    <comment ref="A323" authorId="0" shapeId="0" xr:uid="{A5E604D2-0FD0-4D73-85F8-98177E422575}">
      <text>
        <r>
          <rPr>
            <sz val="9"/>
            <rFont val="Tahoma"/>
            <family val="2"/>
          </rPr>
          <t>¦1¦3¦4¦90¦0¦Null§</t>
        </r>
      </text>
    </comment>
    <comment ref="A333" authorId="0" shapeId="0" xr:uid="{3BEAF030-EE75-4EE4-B538-CA2AD296395C}">
      <text>
        <r>
          <rPr>
            <sz val="9"/>
            <rFont val="Tahoma"/>
            <family val="2"/>
          </rPr>
          <t>¦1¦3¦4¦91¦0¦Null§</t>
        </r>
      </text>
    </comment>
    <comment ref="A334" authorId="0" shapeId="0" xr:uid="{027EEE85-0BBE-45C2-9F47-726CFD07DA62}">
      <text>
        <r>
          <rPr>
            <sz val="9"/>
            <rFont val="Tahoma"/>
            <family val="2"/>
          </rPr>
          <t>¦1¦3¦4¦92¦0¦Null§</t>
        </r>
      </text>
    </comment>
    <comment ref="A336" authorId="0" shapeId="0" xr:uid="{7B4FBD9E-5534-4B88-9E06-A8E7F5628F06}">
      <text>
        <r>
          <rPr>
            <sz val="9"/>
            <rFont val="Tahoma"/>
            <family val="2"/>
          </rPr>
          <t>¦1¦3¦4¦93¦0¦Null§</t>
        </r>
      </text>
    </comment>
    <comment ref="A338" authorId="0" shapeId="0" xr:uid="{28725297-9DE8-4CF4-9E61-218A1EC56835}">
      <text>
        <r>
          <rPr>
            <sz val="9"/>
            <rFont val="Tahoma"/>
            <family val="2"/>
          </rPr>
          <t>¦1¦3¦4¦91¦0¦Null§</t>
        </r>
      </text>
    </comment>
    <comment ref="A339" authorId="0" shapeId="0" xr:uid="{34E954E0-EE3F-467B-AF4C-DADD5FE864E3}">
      <text>
        <r>
          <rPr>
            <sz val="9"/>
            <rFont val="Tahoma"/>
            <family val="2"/>
          </rPr>
          <t>¦1¦3¦4¦92¦0¦Null§</t>
        </r>
      </text>
    </comment>
    <comment ref="A341" authorId="0" shapeId="0" xr:uid="{256C1C3D-D2FD-4684-BCF4-4919FA922B09}">
      <text>
        <r>
          <rPr>
            <sz val="9"/>
            <rFont val="Tahoma"/>
            <family val="2"/>
          </rPr>
          <t>¦1¦3¦4¦94¦0¦Null§</t>
        </r>
      </text>
    </comment>
    <comment ref="A343" authorId="0" shapeId="0" xr:uid="{093B0C0D-68F2-428C-B8CE-CC4242B0D08B}">
      <text>
        <r>
          <rPr>
            <sz val="9"/>
            <rFont val="Tahoma"/>
            <family val="2"/>
          </rPr>
          <t>¦1¦3¦4¦95¦0¦Null§</t>
        </r>
      </text>
    </comment>
    <comment ref="A345" authorId="0" shapeId="0" xr:uid="{7113B32C-4A5D-442D-9FBC-38FDDB7D211B}">
      <text>
        <r>
          <rPr>
            <sz val="9"/>
            <rFont val="Tahoma"/>
            <family val="2"/>
          </rPr>
          <t>¦1¦3¦4¦96¦0¦Null§</t>
        </r>
      </text>
    </comment>
    <comment ref="A347" authorId="0" shapeId="0" xr:uid="{C44E811C-073B-4432-9E4B-091B1C790811}">
      <text>
        <r>
          <rPr>
            <sz val="9"/>
            <rFont val="Tahoma"/>
            <family val="2"/>
          </rPr>
          <t>¦1¦3¦4¦98¦0¦Null§</t>
        </r>
      </text>
    </comment>
    <comment ref="A351" authorId="0" shapeId="0" xr:uid="{930C6282-40EE-4E27-AA8F-3C764CC49AD5}">
      <text>
        <r>
          <rPr>
            <sz val="9"/>
            <rFont val="Tahoma"/>
            <family val="2"/>
          </rPr>
          <t>¦1¦3¦4¦103¦0¦Null§</t>
        </r>
      </text>
    </comment>
    <comment ref="A352" authorId="0" shapeId="0" xr:uid="{4DBAF048-1E19-41A4-A13B-DA2D384233DC}">
      <text>
        <r>
          <rPr>
            <sz val="9"/>
            <rFont val="Tahoma"/>
            <family val="2"/>
          </rPr>
          <t>¦1¦3¦4¦104¦0¦Null§</t>
        </r>
      </text>
    </comment>
    <comment ref="A354" authorId="0" shapeId="0" xr:uid="{68836D43-A849-4114-8947-1877F1B0AA72}">
      <text>
        <r>
          <rPr>
            <sz val="9"/>
            <rFont val="Tahoma"/>
            <family val="2"/>
          </rPr>
          <t>¦1¦3¦4¦106¦0¦Null§</t>
        </r>
      </text>
    </comment>
    <comment ref="A355" authorId="0" shapeId="0" xr:uid="{2618F85D-949D-4F0A-A769-18844BB33B07}">
      <text>
        <r>
          <rPr>
            <sz val="9"/>
            <rFont val="Tahoma"/>
            <family val="2"/>
          </rPr>
          <t>¦1¦3¦4¦107¦0¦Null§</t>
        </r>
      </text>
    </comment>
    <comment ref="A359" authorId="0" shapeId="0" xr:uid="{FC4CAA82-4C59-45E0-8D09-7EECCC8AB44E}">
      <text>
        <r>
          <rPr>
            <sz val="9"/>
            <rFont val="Tahoma"/>
            <family val="2"/>
          </rPr>
          <t>¦1¦3¦4¦112¦0¦Null§</t>
        </r>
      </text>
    </comment>
    <comment ref="A363" authorId="0" shapeId="0" xr:uid="{2B518452-F6E1-4DBC-BBD0-B6EA1987BCD2}">
      <text>
        <r>
          <rPr>
            <sz val="9"/>
            <rFont val="Tahoma"/>
            <family val="2"/>
          </rPr>
          <t>¦1¦3¦4¦113¦0¦Null§</t>
        </r>
      </text>
    </comment>
    <comment ref="A367" authorId="0" shapeId="0" xr:uid="{706017D2-5637-4CEF-A485-C6D57DB44EDD}">
      <text>
        <r>
          <rPr>
            <sz val="9"/>
            <rFont val="Tahoma"/>
            <family val="2"/>
          </rPr>
          <t>¦1¦3¦4¦114¦0¦Null§</t>
        </r>
      </text>
    </comment>
    <comment ref="A379" authorId="0" shapeId="0" xr:uid="{6A58639A-0BC3-4F7D-A181-4341F3A9988F}">
      <text>
        <r>
          <rPr>
            <sz val="9"/>
            <rFont val="Tahoma"/>
            <family val="2"/>
          </rPr>
          <t>¦1¦3¦4¦116¦0¦Null§</t>
        </r>
      </text>
    </comment>
    <comment ref="A380" authorId="0" shapeId="0" xr:uid="{95F4197F-EC9E-4447-B05D-477D9CECC7AA}">
      <text>
        <r>
          <rPr>
            <sz val="9"/>
            <rFont val="Tahoma"/>
            <family val="2"/>
          </rPr>
          <t>¦1¦3¦4¦117¦0¦Null§</t>
        </r>
      </text>
    </comment>
    <comment ref="A381" authorId="0" shapeId="0" xr:uid="{9152A25F-1C45-4482-811E-0C2EAAAF5E0E}">
      <text>
        <r>
          <rPr>
            <sz val="9"/>
            <rFont val="Tahoma"/>
            <family val="2"/>
          </rPr>
          <t>¦1¦3¦4¦120¦0¦Null§</t>
        </r>
      </text>
    </comment>
    <comment ref="A382" authorId="0" shapeId="0" xr:uid="{6635C7E0-17B9-4C37-B512-7DF01064B471}">
      <text>
        <r>
          <rPr>
            <sz val="9"/>
            <rFont val="Tahoma"/>
            <family val="2"/>
          </rPr>
          <t>¦1¦3¦4¦121¦0¦Null§</t>
        </r>
      </text>
    </comment>
    <comment ref="A385" authorId="0" shapeId="0" xr:uid="{66E41067-716F-40AD-AA8D-29BB3E189F3E}">
      <text>
        <r>
          <rPr>
            <sz val="9"/>
            <rFont val="Tahoma"/>
            <family val="2"/>
          </rPr>
          <t>¦1¦3¦4¦122¦0¦Null§</t>
        </r>
      </text>
    </comment>
    <comment ref="A389" authorId="0" shapeId="0" xr:uid="{574503D3-9F1F-4871-8B7D-C582C6819270}">
      <text>
        <r>
          <rPr>
            <sz val="9"/>
            <rFont val="Tahoma"/>
            <family val="2"/>
          </rPr>
          <t>¦1¦3¦4¦123¦0¦Null§</t>
        </r>
      </text>
    </comment>
    <comment ref="A391" authorId="0" shapeId="0" xr:uid="{CA029F71-D07E-4065-9B1D-3C5AF5B188CF}">
      <text>
        <r>
          <rPr>
            <sz val="9"/>
            <rFont val="Tahoma"/>
            <family val="2"/>
          </rPr>
          <t>¦1¦3¦4¦124¦0¦Null§</t>
        </r>
      </text>
    </comment>
    <comment ref="A395" authorId="0" shapeId="0" xr:uid="{9EC71D8C-429A-44C9-80C3-A7BEC7A92618}">
      <text>
        <r>
          <rPr>
            <sz val="9"/>
            <rFont val="Tahoma"/>
            <family val="2"/>
          </rPr>
          <t>¦1¦3¦4¦125¦0¦Null§</t>
        </r>
      </text>
    </comment>
    <comment ref="A399" authorId="0" shapeId="0" xr:uid="{7B36318A-F68F-46AC-81D0-B39D322C1217}">
      <text>
        <r>
          <rPr>
            <sz val="9"/>
            <rFont val="Tahoma"/>
            <family val="2"/>
          </rPr>
          <t>¦1¦3¦4¦127¦0¦Null§</t>
        </r>
      </text>
    </comment>
    <comment ref="A401" authorId="0" shapeId="0" xr:uid="{DB84E56D-1C9A-4687-B74D-88031D96BACE}">
      <text>
        <r>
          <rPr>
            <sz val="9"/>
            <rFont val="Tahoma"/>
            <family val="2"/>
          </rPr>
          <t>¦1¦3¦4¦128¦0¦Null§</t>
        </r>
      </text>
    </comment>
    <comment ref="A405" authorId="0" shapeId="0" xr:uid="{6C4B21B0-FE58-41DA-A215-50BEC781303F}">
      <text>
        <r>
          <rPr>
            <sz val="9"/>
            <rFont val="Tahoma"/>
            <family val="2"/>
          </rPr>
          <t>¦1¦3¦4¦129¦0¦Null§</t>
        </r>
      </text>
    </comment>
    <comment ref="A409" authorId="0" shapeId="0" xr:uid="{D4753C74-8C24-4FD9-868E-C1DCBE53BAAA}">
      <text>
        <r>
          <rPr>
            <sz val="9"/>
            <rFont val="Tahoma"/>
            <family val="2"/>
          </rPr>
          <t>¦1¦3¦4¦130¦0¦Null§</t>
        </r>
      </text>
    </comment>
    <comment ref="A413" authorId="0" shapeId="0" xr:uid="{E76291E8-259D-40EC-98B0-EB3736299786}">
      <text>
        <r>
          <rPr>
            <sz val="9"/>
            <rFont val="Tahoma"/>
            <family val="2"/>
          </rPr>
          <t>¦1¦3¦4¦131¦0¦Null§</t>
        </r>
      </text>
    </comment>
    <comment ref="A417" authorId="0" shapeId="0" xr:uid="{40D1D31F-1277-4595-A9D0-6BDB9E7ABC49}">
      <text>
        <r>
          <rPr>
            <sz val="9"/>
            <rFont val="Tahoma"/>
            <family val="2"/>
          </rPr>
          <t>¦1¦3¦4¦134¦0¦Null§</t>
        </r>
      </text>
    </comment>
    <comment ref="A421" authorId="0" shapeId="0" xr:uid="{D5453654-815D-4AE0-B9FE-4171B190515A}">
      <text>
        <r>
          <rPr>
            <sz val="9"/>
            <rFont val="Tahoma"/>
            <family val="2"/>
          </rPr>
          <t>¦1¦3¦4¦135¦0¦Null§</t>
        </r>
      </text>
    </comment>
    <comment ref="A425" authorId="0" shapeId="0" xr:uid="{05512445-5C17-4E6F-BB55-2458B83C850C}">
      <text>
        <r>
          <rPr>
            <sz val="9"/>
            <rFont val="Tahoma"/>
            <family val="2"/>
          </rPr>
          <t>¦1¦3¦4¦136¦0¦Null§</t>
        </r>
      </text>
    </comment>
    <comment ref="A426" authorId="0" shapeId="0" xr:uid="{8F471CE7-9859-4279-A0A5-AC93DBFF2D7B}">
      <text>
        <r>
          <rPr>
            <sz val="9"/>
            <rFont val="Tahoma"/>
            <family val="2"/>
          </rPr>
          <t>¦1¦3¦4¦137¦0¦Null§</t>
        </r>
      </text>
    </comment>
    <comment ref="A427" authorId="0" shapeId="0" xr:uid="{5690FA19-EE4B-472D-BE24-40E07C91C6D9}">
      <text>
        <r>
          <rPr>
            <sz val="9"/>
            <rFont val="Tahoma"/>
            <family val="2"/>
          </rPr>
          <t>¦1¦3¦4¦138¦0¦Null§</t>
        </r>
      </text>
    </comment>
    <comment ref="A428" authorId="0" shapeId="0" xr:uid="{3B429DBC-0F01-4146-B658-76C9DD4B4DAB}">
      <text>
        <r>
          <rPr>
            <sz val="9"/>
            <rFont val="Tahoma"/>
            <family val="2"/>
          </rPr>
          <t>¦1¦3¦4¦139¦0¦Null§</t>
        </r>
      </text>
    </comment>
    <comment ref="A429" authorId="0" shapeId="0" xr:uid="{38C92635-3C39-4900-A2E0-BCEDD3BCCE22}">
      <text>
        <r>
          <rPr>
            <sz val="9"/>
            <rFont val="Tahoma"/>
            <family val="2"/>
          </rPr>
          <t>¦1¦3¦4¦140¦0¦Null§</t>
        </r>
      </text>
    </comment>
    <comment ref="A432" authorId="0" shapeId="0" xr:uid="{A20CCA25-B106-48FD-A30B-A1B54EDCD69C}">
      <text>
        <r>
          <rPr>
            <sz val="9"/>
            <rFont val="Tahoma"/>
            <family val="2"/>
          </rPr>
          <t>¦1¦3¦4¦143¦0¦Null§</t>
        </r>
      </text>
    </comment>
    <comment ref="A433" authorId="0" shapeId="0" xr:uid="{D85599A3-3F75-4094-B29D-3091A1122AF5}">
      <text>
        <r>
          <rPr>
            <sz val="9"/>
            <rFont val="Tahoma"/>
            <family val="2"/>
          </rPr>
          <t>¦1¦3¦4¦145¦0¦Null§</t>
        </r>
      </text>
    </comment>
    <comment ref="A434" authorId="0" shapeId="0" xr:uid="{B7057BE1-1D1B-485D-8697-C59102C9EC59}">
      <text>
        <r>
          <rPr>
            <sz val="9"/>
            <rFont val="Tahoma"/>
            <family val="2"/>
          </rPr>
          <t>¦1¦3¦4¦147¦0¦Null§</t>
        </r>
      </text>
    </comment>
    <comment ref="A442" authorId="0" shapeId="0" xr:uid="{A1647EC1-840E-4DF7-940F-B9F2D1155D48}">
      <text>
        <r>
          <rPr>
            <sz val="9"/>
            <rFont val="Tahoma"/>
            <family val="2"/>
          </rPr>
          <t>¦1¦3¦5¦1¦0¦Null§</t>
        </r>
      </text>
    </comment>
    <comment ref="A443" authorId="0" shapeId="0" xr:uid="{40151B84-2D60-4D34-80A9-C370AB9E9E3F}">
      <text>
        <r>
          <rPr>
            <sz val="9"/>
            <rFont val="Tahoma"/>
            <family val="2"/>
          </rPr>
          <t>¦1¦3¦5¦2¦0¦Null§</t>
        </r>
      </text>
    </comment>
    <comment ref="A445" authorId="0" shapeId="0" xr:uid="{CD74E0F3-881E-4CAD-89EB-86E2755BCB53}">
      <text>
        <r>
          <rPr>
            <sz val="9"/>
            <rFont val="Tahoma"/>
            <family val="2"/>
          </rPr>
          <t>¦1¦3¦5¦3¦0¦Null§</t>
        </r>
      </text>
    </comment>
    <comment ref="A447" authorId="0" shapeId="0" xr:uid="{A3E2FCCB-97C9-4A58-B86C-C1D8F497737B}">
      <text>
        <r>
          <rPr>
            <sz val="9"/>
            <rFont val="Tahoma"/>
            <family val="2"/>
          </rPr>
          <t>¦1¦3¦5¦4¦0¦Null§</t>
        </r>
      </text>
    </comment>
    <comment ref="A451" authorId="0" shapeId="0" xr:uid="{33FF6071-514C-4C25-81DF-F4C31FE2B412}">
      <text>
        <r>
          <rPr>
            <sz val="9"/>
            <rFont val="Tahoma"/>
            <family val="2"/>
          </rPr>
          <t>¦1¦3¦5¦5¦0¦Null§</t>
        </r>
      </text>
    </comment>
    <comment ref="A454" authorId="0" shapeId="0" xr:uid="{783FE717-B763-4231-A5D1-D837F7279727}">
      <text>
        <r>
          <rPr>
            <sz val="9"/>
            <rFont val="Tahoma"/>
            <family val="2"/>
          </rPr>
          <t>¦1¦3¦5¦18¦0¦Null§</t>
        </r>
      </text>
    </comment>
    <comment ref="A456" authorId="0" shapeId="0" xr:uid="{636B962E-486C-454B-AE68-A94DC6B960B8}">
      <text>
        <r>
          <rPr>
            <sz val="9"/>
            <rFont val="Tahoma"/>
            <family val="2"/>
          </rPr>
          <t>¦1¦3¦5¦19¦0¦Null§</t>
        </r>
      </text>
    </comment>
    <comment ref="A460" authorId="0" shapeId="0" xr:uid="{66532F7A-1442-4379-8D67-E75DE911E130}">
      <text>
        <r>
          <rPr>
            <sz val="9"/>
            <rFont val="Tahoma"/>
            <family val="2"/>
          </rPr>
          <t>¦1¦3¦5¦22¦0¦Null§</t>
        </r>
      </text>
    </comment>
    <comment ref="A462" authorId="0" shapeId="0" xr:uid="{EB10A4A3-1E4C-420A-940E-DA8A2DA18DFC}">
      <text>
        <r>
          <rPr>
            <sz val="9"/>
            <rFont val="Tahoma"/>
            <family val="2"/>
          </rPr>
          <t>¦1¦3¦5¦24¦0¦Null§</t>
        </r>
      </text>
    </comment>
    <comment ref="A464" authorId="0" shapeId="0" xr:uid="{9AF2EA1D-A324-4902-B9CE-F74269863BD4}">
      <text>
        <r>
          <rPr>
            <sz val="9"/>
            <rFont val="Tahoma"/>
            <family val="2"/>
          </rPr>
          <t>¦1¦3¦5¦25¦0¦Null§</t>
        </r>
      </text>
    </comment>
    <comment ref="A466" authorId="0" shapeId="0" xr:uid="{FEE98B05-C4EA-4814-9848-BE0514CCB5A8}">
      <text>
        <r>
          <rPr>
            <sz val="9"/>
            <rFont val="Tahoma"/>
            <family val="2"/>
          </rPr>
          <t>¦1¦3¦5¦26¦0¦Null§</t>
        </r>
      </text>
    </comment>
    <comment ref="A468" authorId="0" shapeId="0" xr:uid="{38502E05-A62E-43E1-937D-827E137B1356}">
      <text>
        <r>
          <rPr>
            <sz val="9"/>
            <rFont val="Tahoma"/>
            <family val="2"/>
          </rPr>
          <t>¦1¦3¦5¦27¦0¦Null§</t>
        </r>
      </text>
    </comment>
    <comment ref="A470" authorId="0" shapeId="0" xr:uid="{C35E0540-D299-459C-A7F8-79B9366C2809}">
      <text>
        <r>
          <rPr>
            <sz val="9"/>
            <rFont val="Tahoma"/>
            <family val="2"/>
          </rPr>
          <t>¦1¦3¦5¦28¦0¦Null§</t>
        </r>
      </text>
    </comment>
  </commentList>
</comments>
</file>

<file path=xl/sharedStrings.xml><?xml version="1.0" encoding="utf-8"?>
<sst xmlns="http://schemas.openxmlformats.org/spreadsheetml/2006/main" count="3503" uniqueCount="1678">
  <si>
    <t>SCHEDULE A</t>
  </si>
  <si>
    <t>GENERAL REQUIREMENTS AND TRAINING AND SKILLS DEVELOPMENT PROGRAMME</t>
  </si>
  <si>
    <t>ITEM</t>
  </si>
  <si>
    <t>DESCRIPTION</t>
  </si>
  <si>
    <t>UNIT</t>
  </si>
  <si>
    <t>QTY</t>
  </si>
  <si>
    <t>RATE</t>
  </si>
  <si>
    <t>AMOUNT</t>
  </si>
  <si>
    <t>A1000.01</t>
  </si>
  <si>
    <t>Contractor's Personnel</t>
  </si>
  <si>
    <t>(a)</t>
  </si>
  <si>
    <t>Contractor's Training Staff</t>
  </si>
  <si>
    <t>(i)</t>
  </si>
  <si>
    <t>Training Provider</t>
  </si>
  <si>
    <t>Lump sum</t>
  </si>
  <si>
    <t xml:space="preserve">Lump </t>
  </si>
  <si>
    <t>Sum</t>
  </si>
  <si>
    <t>(ii)</t>
  </si>
  <si>
    <t>Practitioners</t>
  </si>
  <si>
    <t>(iii)</t>
  </si>
  <si>
    <t>Assessors</t>
  </si>
  <si>
    <t>(iv)</t>
  </si>
  <si>
    <t>Moderators</t>
  </si>
  <si>
    <t>(b)</t>
  </si>
  <si>
    <t>Contractor's Construction Management Staff</t>
  </si>
  <si>
    <t>Construction Manager</t>
  </si>
  <si>
    <t>Construction Mentors</t>
  </si>
  <si>
    <t>Construction Supervisors</t>
  </si>
  <si>
    <t>Clerks of Works</t>
  </si>
  <si>
    <t>A1000.02</t>
  </si>
  <si>
    <t>Contractor’s Training Facility and Establishment of Staff</t>
  </si>
  <si>
    <t>Providing a Training Facility</t>
  </si>
  <si>
    <t>Establishment of the Contractor’s Training Staff for all project phases, including PPE.</t>
  </si>
  <si>
    <t xml:space="preserve">(c) </t>
  </si>
  <si>
    <t>Establishment of the Contractor’s Construction Management Staff during the Training phases of the project, including PPE.</t>
  </si>
  <si>
    <t>A1000.03</t>
  </si>
  <si>
    <t>Training and Skills Development Programme</t>
  </si>
  <si>
    <t>Resources Audit Chapter</t>
  </si>
  <si>
    <t>Skills Audit Chapter</t>
  </si>
  <si>
    <t>Market Analysis Chapter</t>
  </si>
  <si>
    <t>(d)</t>
  </si>
  <si>
    <t>Approved Training and Skills Development Programme</t>
  </si>
  <si>
    <t>A1000.04</t>
  </si>
  <si>
    <t>Training Provisions</t>
  </si>
  <si>
    <t>Training for Trainee Targeted Enterprises</t>
  </si>
  <si>
    <t>Number of trainnees</t>
  </si>
  <si>
    <t>NQF level 2 training.</t>
  </si>
  <si>
    <t>Trainee Credit</t>
  </si>
  <si>
    <t>trainnees*120+10%</t>
  </si>
  <si>
    <t>NQF level 3 training.</t>
  </si>
  <si>
    <t>trainnees*150+10%</t>
  </si>
  <si>
    <t>NQF level 4 training</t>
  </si>
  <si>
    <t>trainnees*180+10%</t>
  </si>
  <si>
    <t>NQF level 5 training.</t>
  </si>
  <si>
    <t>trainnees*210+10%</t>
  </si>
  <si>
    <t>Schedule B</t>
  </si>
  <si>
    <t>(b) (i)</t>
  </si>
  <si>
    <t>Targeted Enterprise Suppliers, Service Providers and Subcontractors</t>
  </si>
  <si>
    <t>provisional sum</t>
  </si>
  <si>
    <t>Prov</t>
  </si>
  <si>
    <t>1% of Schedule B</t>
  </si>
  <si>
    <t xml:space="preserve"> (ii)</t>
  </si>
  <si>
    <t xml:space="preserve">Handling cost and profit i.r.o. item A1000.04(b)(i) </t>
  </si>
  <si>
    <t>percentage (%)</t>
  </si>
  <si>
    <t>(c) (i)</t>
  </si>
  <si>
    <t>Targeted Labour</t>
  </si>
  <si>
    <t xml:space="preserve">Handling cost and profit i.r.o. item A1000.04(c)(i) </t>
  </si>
  <si>
    <t>(d) (i)</t>
  </si>
  <si>
    <t>Interns (Students) Completing their National Diplomas</t>
  </si>
  <si>
    <t>4,5% of Schedule B</t>
  </si>
  <si>
    <t xml:space="preserve">Handling cost and profit i.r.o. item A1000.04(d)(i) </t>
  </si>
  <si>
    <t>(e) (i)</t>
  </si>
  <si>
    <t>Graduates (Candidates) towards Registration in a Professional Category</t>
  </si>
  <si>
    <t xml:space="preserve">Handling cost and profit i.r.o. item A1000.04(e)(i) </t>
  </si>
  <si>
    <t xml:space="preserve"> </t>
  </si>
  <si>
    <t>(f) (i)</t>
  </si>
  <si>
    <t>Community Members and/or Groups</t>
  </si>
  <si>
    <t xml:space="preserve">Handling cost and profit i.r.o. item A1000.04(f)(i) </t>
  </si>
  <si>
    <t>A1000.05</t>
  </si>
  <si>
    <t>Theoretical (Classroom) Training</t>
  </si>
  <si>
    <t>Registration of Trainees</t>
  </si>
  <si>
    <t>Induction of Trainees</t>
  </si>
  <si>
    <t>Stationary and Learning Aids</t>
  </si>
  <si>
    <t>Learning Material, Workbooks and Logbooks</t>
  </si>
  <si>
    <t xml:space="preserve">(e) </t>
  </si>
  <si>
    <t>Contract and Specification Documents</t>
  </si>
  <si>
    <t>A1000.06</t>
  </si>
  <si>
    <t>Practical (Workplace) Training</t>
  </si>
  <si>
    <t>TOTAL CARRIED FORWARD</t>
  </si>
  <si>
    <t>TOTAL BOUGHT FORWARD</t>
  </si>
  <si>
    <t>A1000.07</t>
  </si>
  <si>
    <t>Contractor’s Responsibilities Towards Trainees</t>
  </si>
  <si>
    <t>Sustenance per day</t>
  </si>
  <si>
    <t>(a) (i)</t>
  </si>
  <si>
    <t>Trainee Sustenance</t>
  </si>
  <si>
    <t>prime cost (PC) sum</t>
  </si>
  <si>
    <t>Prime</t>
  </si>
  <si>
    <t>Cost</t>
  </si>
  <si>
    <t>A1000.04 (a) (i + ii + iii + iv) /3*sustenance per day</t>
  </si>
  <si>
    <t xml:space="preserve">Handling cost and profit i.r.o. item A1000.07(a)(i) </t>
  </si>
  <si>
    <t>Stipend per day</t>
  </si>
  <si>
    <t>Trainee Stipends</t>
  </si>
  <si>
    <t>A1000.04 (a) (i + ii + iii + iv) /3*stipend per day</t>
  </si>
  <si>
    <t xml:space="preserve">Handling cost and profit i.r.o. item A1000.07(b)(i) </t>
  </si>
  <si>
    <t>A1000.08</t>
  </si>
  <si>
    <t>Construction Simulation Phase</t>
  </si>
  <si>
    <t>A1000.09</t>
  </si>
  <si>
    <t>Construction Management Phase</t>
  </si>
  <si>
    <t>TOTAL CARRIED FORWARD TO SUMMARY</t>
  </si>
  <si>
    <t>SUMMARY OF PRICING SCHEDULE A</t>
  </si>
  <si>
    <t>TRAINING AND CONSTRUCTION MANAGEMENT</t>
  </si>
  <si>
    <t>A1000</t>
  </si>
  <si>
    <t>TOTAL CARRIED TO C2.3 : SUMMARY OF PRICING SCHEDULE (SCHEDULE A)</t>
  </si>
  <si>
    <t xml:space="preserve">SIGNED BY TENDERER: </t>
  </si>
  <si>
    <t xml:space="preserve">SECTION </t>
  </si>
  <si>
    <t>C1.2</t>
  </si>
  <si>
    <t>GENERAL REQUIREMENTS AND PROVISIONS</t>
  </si>
  <si>
    <t>C1.2.1</t>
  </si>
  <si>
    <t>Environmental Management</t>
  </si>
  <si>
    <t>C1.2.1.1</t>
  </si>
  <si>
    <t>Monitoring of compliance with and reporting on the EMP</t>
  </si>
  <si>
    <t>month</t>
  </si>
  <si>
    <t>C1.2.2</t>
  </si>
  <si>
    <t>Programming and Reporting</t>
  </si>
  <si>
    <t>C1.2.2.1</t>
  </si>
  <si>
    <t>lump sum</t>
  </si>
  <si>
    <t>Lump</t>
  </si>
  <si>
    <t>C1.2.2.2</t>
  </si>
  <si>
    <t xml:space="preserve">month </t>
  </si>
  <si>
    <t>C1.2.2.6</t>
  </si>
  <si>
    <t>Preparation and submission of all information and reports specified in the Contract Documentation</t>
  </si>
  <si>
    <t>C1.2.3</t>
  </si>
  <si>
    <t>Routine road maintenance of existing public roads within the Site of the Works or other public roads outside the Site of the Works which are used as detours</t>
  </si>
  <si>
    <t>C1.2.3.5</t>
  </si>
  <si>
    <t>Base patching using crushed stone material stabilised with bitumen emulsion and cement</t>
  </si>
  <si>
    <r>
      <t>cubic metre (m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</si>
  <si>
    <t>C1.2.3.7</t>
  </si>
  <si>
    <t>Base and/or surface patching using hot plant mixed asphalt</t>
  </si>
  <si>
    <t>ton (t)</t>
  </si>
  <si>
    <t>C1.2.3.11</t>
  </si>
  <si>
    <t>Other road maintenance work ordered by the Engineer</t>
  </si>
  <si>
    <t>C1.2.3.12</t>
  </si>
  <si>
    <t>Handling cost, profit and all other charges in respect of item C1.2.3.11</t>
  </si>
  <si>
    <t>C1.2.3.13</t>
  </si>
  <si>
    <t>Liaison with the routine road maintenance contractor</t>
  </si>
  <si>
    <t>C1.2.4</t>
  </si>
  <si>
    <t>Stakeholder liaison</t>
  </si>
  <si>
    <t>C1.2.5</t>
  </si>
  <si>
    <t xml:space="preserve">Safety </t>
  </si>
  <si>
    <t>C1.2.5.1</t>
  </si>
  <si>
    <t>Health and safety plan</t>
  </si>
  <si>
    <t>C1.2.5.2</t>
  </si>
  <si>
    <t>Implementation of health and safety plan</t>
  </si>
  <si>
    <t>C1.2.6</t>
  </si>
  <si>
    <t>Work adjacent to properties</t>
  </si>
  <si>
    <t>C1.2.6.1</t>
  </si>
  <si>
    <t>Survey of adjacent properties</t>
  </si>
  <si>
    <t>number (No.)</t>
  </si>
  <si>
    <t>C1.2.6.2</t>
  </si>
  <si>
    <t>Preventive and/or mitigation measures</t>
  </si>
  <si>
    <t>C1.2.6.3</t>
  </si>
  <si>
    <t>Handling cost, profit and all other charges in respect of item C1.2.6.2</t>
  </si>
  <si>
    <t>C1.2.7</t>
  </si>
  <si>
    <t>Road safety audits</t>
  </si>
  <si>
    <t>C1.2.7.1</t>
  </si>
  <si>
    <t>Stage 4 work zone traffic management audit</t>
  </si>
  <si>
    <t>C1.2.7.2</t>
  </si>
  <si>
    <t>Handling cost, profit and all other charges in respect of item C1.2.7.1</t>
  </si>
  <si>
    <t>C1.2.7.3</t>
  </si>
  <si>
    <t>Stage 5 pre-opening stage traffic safety audit</t>
  </si>
  <si>
    <t>C1.2.7.4</t>
  </si>
  <si>
    <t>Handling cost, profit and all other charges in respect of item C1.2.7.3</t>
  </si>
  <si>
    <t>C1.2.8</t>
  </si>
  <si>
    <t>Dayworks</t>
  </si>
  <si>
    <t>C1.2.8.1</t>
  </si>
  <si>
    <t>Personnel</t>
  </si>
  <si>
    <t>Unskilled labourer</t>
  </si>
  <si>
    <t>hour (h)</t>
  </si>
  <si>
    <t>Semi-skilled labourer</t>
  </si>
  <si>
    <t>(c)</t>
  </si>
  <si>
    <t>Skilled labourer</t>
  </si>
  <si>
    <t>Gang leader</t>
  </si>
  <si>
    <t>(e)</t>
  </si>
  <si>
    <t>Foreman</t>
  </si>
  <si>
    <t>(f)</t>
  </si>
  <si>
    <t>Skilled artisan</t>
  </si>
  <si>
    <t>C1.2.8.2</t>
  </si>
  <si>
    <t>Construction equipment</t>
  </si>
  <si>
    <t>Motor grader (CAT 140G or similar)</t>
  </si>
  <si>
    <t>Vibratory roller</t>
  </si>
  <si>
    <t>Pneumatic roller</t>
  </si>
  <si>
    <r>
      <t>Front end loader (0.5 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 xml:space="preserve"> bucket)</t>
    </r>
  </si>
  <si>
    <t>Tractor loader backhoe</t>
  </si>
  <si>
    <t>Excavator  (5m depth range in intermediate material)</t>
  </si>
  <si>
    <t>(g)</t>
  </si>
  <si>
    <t>Compressor</t>
  </si>
  <si>
    <t>(h)</t>
  </si>
  <si>
    <t>Compactor (Bomag BW 90 or similar)</t>
  </si>
  <si>
    <t>Water truck (5000 litres minimum)</t>
  </si>
  <si>
    <t>(j)</t>
  </si>
  <si>
    <t>Mechanical broom</t>
  </si>
  <si>
    <t>(k)</t>
  </si>
  <si>
    <t>Tractor-trailer combination (43kW, 3 ton min.)</t>
  </si>
  <si>
    <t>(l)</t>
  </si>
  <si>
    <t>Dozer (D6)</t>
  </si>
  <si>
    <t>Small utility loader with attachments (Bobcat or similar)</t>
  </si>
  <si>
    <t>C1.2.8.3</t>
  </si>
  <si>
    <t>Vehicles</t>
  </si>
  <si>
    <t>Light delivery vehicle  (1 ton)</t>
  </si>
  <si>
    <t>kilometre (km)</t>
  </si>
  <si>
    <t>Flatbed truck (3 ton)</t>
  </si>
  <si>
    <t xml:space="preserve">Dump truck </t>
  </si>
  <si>
    <t>3 to 5 ton capacity</t>
  </si>
  <si>
    <t>More than 5 ton capacity</t>
  </si>
  <si>
    <t>Delivery bus / truck suitbale for transporting labourers</t>
  </si>
  <si>
    <t>C1.2.8.4</t>
  </si>
  <si>
    <t>Materials</t>
  </si>
  <si>
    <t>Procurement of materials</t>
  </si>
  <si>
    <t>Contractor's handling costs, profit and all other charges in respect of item C1.2.8.4(a)</t>
  </si>
  <si>
    <t>C1.2.9</t>
  </si>
  <si>
    <t>Disposal of non-useable assets</t>
  </si>
  <si>
    <t>C1.2.9.2</t>
  </si>
  <si>
    <t>Disposal of non-useable assets not identified at time of tender</t>
  </si>
  <si>
    <t>C1.2.9.3</t>
  </si>
  <si>
    <t>Handling cost, profit and all other charges in respect of item C1.2.9.2</t>
  </si>
  <si>
    <t>PC1.2.10</t>
  </si>
  <si>
    <t>Dispute Adjudication Board (DAB)</t>
  </si>
  <si>
    <t>C1.2.10.1</t>
  </si>
  <si>
    <t>Employer’s contribution to DAB (50%)</t>
  </si>
  <si>
    <t>SECTION</t>
  </si>
  <si>
    <t>C1.3</t>
  </si>
  <si>
    <t>CONTRACTOR’S SITE ESTABLISHMENT AND GENERAL OBLIGATIONS</t>
  </si>
  <si>
    <t>PC1.3.1</t>
  </si>
  <si>
    <t>The Contractor's general obligations</t>
  </si>
  <si>
    <t>C1.3.1.1</t>
  </si>
  <si>
    <t>Fixed obligations</t>
  </si>
  <si>
    <t>C1.3.1.2</t>
  </si>
  <si>
    <t>Value-related obligations</t>
  </si>
  <si>
    <t>C1.3.1.3</t>
  </si>
  <si>
    <t>Time-related obligations</t>
  </si>
  <si>
    <t>Mobilisation period</t>
  </si>
  <si>
    <t>Execution of the works</t>
  </si>
  <si>
    <t>C1.3.1.4</t>
  </si>
  <si>
    <t>Suspension Cost</t>
  </si>
  <si>
    <t>De-establishment</t>
  </si>
  <si>
    <t>number</t>
  </si>
  <si>
    <t>Re-establishment</t>
  </si>
  <si>
    <t>Suspension period</t>
  </si>
  <si>
    <t>Engineer's cost</t>
  </si>
  <si>
    <t>PC1.3.1.5</t>
  </si>
  <si>
    <t>Monthly aerial and ground photos for progress
report puposes</t>
  </si>
  <si>
    <t>C1.3.2</t>
  </si>
  <si>
    <t>Contract sign boards</t>
  </si>
  <si>
    <r>
      <t>square metre (m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>)</t>
    </r>
  </si>
  <si>
    <t>metre (m)</t>
  </si>
  <si>
    <t>C2.3.27</t>
  </si>
  <si>
    <t xml:space="preserve">Extra over item C2.3.21 for encasing (wrapping) joints </t>
  </si>
  <si>
    <t>C2.3.27.1</t>
  </si>
  <si>
    <t>State for each water main the number of joints to be encased (wrapped)</t>
  </si>
  <si>
    <t>State diameter</t>
  </si>
  <si>
    <t>C2.3.28</t>
  </si>
  <si>
    <t xml:space="preserve">Installation of hydrants and water meters </t>
  </si>
  <si>
    <t>C2.3.28.1</t>
  </si>
  <si>
    <t>Describe hydrant type</t>
  </si>
  <si>
    <t>C2.3.28.2</t>
  </si>
  <si>
    <t>Describe water meter type</t>
  </si>
  <si>
    <t>C2.3.28.3</t>
  </si>
  <si>
    <t>Etc., insert additional items as required</t>
  </si>
  <si>
    <t>C2.3.29</t>
  </si>
  <si>
    <t>Bedding for water mains (Class B and C) and fill blanket compacted to 90 % of MDD (100 % for sand)</t>
  </si>
  <si>
    <t>C2.3.29.1</t>
  </si>
  <si>
    <t>C2.3.29.2</t>
  </si>
  <si>
    <t>C1.4</t>
  </si>
  <si>
    <t>FACILITIES FOR THE ENGINEER</t>
  </si>
  <si>
    <t>C1.4.1</t>
  </si>
  <si>
    <t>Site accommodation</t>
  </si>
  <si>
    <t>C1.4.1.1</t>
  </si>
  <si>
    <t xml:space="preserve">Offices and conference room </t>
  </si>
  <si>
    <t>C1.4.1.2</t>
  </si>
  <si>
    <t>Laboratories</t>
  </si>
  <si>
    <t>C1.4.1.3</t>
  </si>
  <si>
    <t>Open concrete working floors and verandas</t>
  </si>
  <si>
    <t>C1.4.1.4</t>
  </si>
  <si>
    <t>Roofs over open concrete working floors and verandas</t>
  </si>
  <si>
    <t>C1.4.1.5</t>
  </si>
  <si>
    <t xml:space="preserve">Store rooms inside the laboratory </t>
  </si>
  <si>
    <t>C1.4.1.6</t>
  </si>
  <si>
    <t>Car ports</t>
  </si>
  <si>
    <t>C1.4.1.7</t>
  </si>
  <si>
    <r>
      <t xml:space="preserve">Ablution unit </t>
    </r>
    <r>
      <rPr>
        <i/>
        <sz val="10"/>
        <rFont val="Arial"/>
        <family val="2"/>
      </rPr>
      <t>(equipped as specified)</t>
    </r>
  </si>
  <si>
    <t>C1.4.1.8</t>
  </si>
  <si>
    <t>Change room with a shower</t>
  </si>
  <si>
    <t>C1.4.1.9</t>
  </si>
  <si>
    <r>
      <t xml:space="preserve">Kitchen unit </t>
    </r>
    <r>
      <rPr>
        <i/>
        <sz val="10"/>
        <rFont val="Arial"/>
        <family val="2"/>
      </rPr>
      <t>(equipped as specified)</t>
    </r>
  </si>
  <si>
    <t>C1.4.1.13</t>
  </si>
  <si>
    <t>Rented housing paid for by the Contractor</t>
  </si>
  <si>
    <t>C1.4.1.14</t>
  </si>
  <si>
    <t>Contractor's handling costs, profit and all other charges in respect of item C1.4.1.13</t>
  </si>
  <si>
    <t>C1.4.2</t>
  </si>
  <si>
    <t>Items measured by area</t>
  </si>
  <si>
    <t>C1.4.2.1</t>
  </si>
  <si>
    <t>Shelving as specified, complete with brackets</t>
  </si>
  <si>
    <t>C1.4.2.2</t>
  </si>
  <si>
    <t>Work benches with a concrete slab top</t>
  </si>
  <si>
    <t>C1.4.2.3</t>
  </si>
  <si>
    <t>Work-benches with a wooden top</t>
  </si>
  <si>
    <t>C1.4.2.4</t>
  </si>
  <si>
    <t>Constant-temperature baths of concrete and/or plastered brick</t>
  </si>
  <si>
    <t>C1.4.2.5</t>
  </si>
  <si>
    <t>Concrete footings and pedestals for laboratory equipment</t>
  </si>
  <si>
    <t>C1.4.2.6</t>
  </si>
  <si>
    <t>Roller blinds, opaque type</t>
  </si>
  <si>
    <t>C1.4.2.7</t>
  </si>
  <si>
    <t>Venetian blinds</t>
  </si>
  <si>
    <t>C1.4.2.8</t>
  </si>
  <si>
    <t>Notice boards</t>
  </si>
  <si>
    <t>C1.4.2.9</t>
  </si>
  <si>
    <t>White boards</t>
  </si>
  <si>
    <t>C1.4.2.10</t>
  </si>
  <si>
    <t>Galvanised wire mesh fencing for store rooms</t>
  </si>
  <si>
    <t>C1.4.2.11</t>
  </si>
  <si>
    <t>Galvanised wire mesh store room gate with a padlock</t>
  </si>
  <si>
    <t>PC1.4.3</t>
  </si>
  <si>
    <t>Items measured by number</t>
  </si>
  <si>
    <t>C1.4.3.1</t>
  </si>
  <si>
    <t>Office swivel chair</t>
  </si>
  <si>
    <t>C1.4.3.2</t>
  </si>
  <si>
    <t xml:space="preserve">Office chair </t>
  </si>
  <si>
    <t>C1.4.3.3</t>
  </si>
  <si>
    <t>Draughtsman's stool</t>
  </si>
  <si>
    <t>C1.4.3.4</t>
  </si>
  <si>
    <t>Laboratory high chair</t>
  </si>
  <si>
    <t>C1.4.3.5</t>
  </si>
  <si>
    <r>
      <t xml:space="preserve">Office desk with 3 drawers </t>
    </r>
    <r>
      <rPr>
        <i/>
        <sz val="10"/>
        <rFont val="Arial"/>
        <family val="2"/>
      </rPr>
      <t>(at least one lockable drawer)</t>
    </r>
  </si>
  <si>
    <t>C1.4.3.6</t>
  </si>
  <si>
    <r>
      <t xml:space="preserve">Typist desk </t>
    </r>
    <r>
      <rPr>
        <i/>
        <sz val="10"/>
        <rFont val="Arial"/>
        <family val="2"/>
      </rPr>
      <t>(L-shaped)</t>
    </r>
  </si>
  <si>
    <t>C1.4.3.7</t>
  </si>
  <si>
    <t>Drawing table</t>
  </si>
  <si>
    <t>C1.4.3.8</t>
  </si>
  <si>
    <t>Conference table</t>
  </si>
  <si>
    <t>C1.4.3.9</t>
  </si>
  <si>
    <t>Bookcase</t>
  </si>
  <si>
    <t>C1.4.3.10</t>
  </si>
  <si>
    <t>Filing cabinet</t>
  </si>
  <si>
    <t>C1.4.3.11</t>
  </si>
  <si>
    <t>General purpose steel cabinet with shelves</t>
  </si>
  <si>
    <t>C1.4.3.12</t>
  </si>
  <si>
    <t>Wall mounted pivot plan filing system</t>
  </si>
  <si>
    <t>C1.4.3.13</t>
  </si>
  <si>
    <t>220/250 volt power outlet plug point</t>
  </si>
  <si>
    <t>C1.4.3.14</t>
  </si>
  <si>
    <t>400/231 volt 3-phase power outlet plug point</t>
  </si>
  <si>
    <t>C1.4.3.16</t>
  </si>
  <si>
    <t>Single 1500mm, 22 watt LED tube ceiling light</t>
  </si>
  <si>
    <t>C1.4.3.18</t>
  </si>
  <si>
    <t xml:space="preserve">7 watt LED bulb ceiling light </t>
  </si>
  <si>
    <t>C1.4.3.19</t>
  </si>
  <si>
    <t xml:space="preserve">Wash-hand basin </t>
  </si>
  <si>
    <t>C1.4.3.20</t>
  </si>
  <si>
    <t xml:space="preserve">Laboratory basin </t>
  </si>
  <si>
    <t>C1.4.3.21</t>
  </si>
  <si>
    <t>Extractor fan</t>
  </si>
  <si>
    <t>C1.4.3.22</t>
  </si>
  <si>
    <t>Fume cupboard</t>
  </si>
  <si>
    <t>C1.4.3.23</t>
  </si>
  <si>
    <t>Fire extinguisher 9,0 kg, dry powder type</t>
  </si>
  <si>
    <t>C1.4.3.24</t>
  </si>
  <si>
    <t>Air-conditioning unit (2,2 kW min capacity)</t>
  </si>
  <si>
    <t>C1.4.3.26</t>
  </si>
  <si>
    <t>Concrete specimen curing bath</t>
  </si>
  <si>
    <t>C1.4.3.27</t>
  </si>
  <si>
    <t>Waste paper basket</t>
  </si>
  <si>
    <t>C1.4.3.28</t>
  </si>
  <si>
    <t>UPS / Voltage stabiliser</t>
  </si>
  <si>
    <t>C1.4.3.29</t>
  </si>
  <si>
    <t>A3 / A4 colour printer, copier, scanner</t>
  </si>
  <si>
    <t>C1.4.3.30</t>
  </si>
  <si>
    <t>A4 colour printer, copier, scanner</t>
  </si>
  <si>
    <t>C1.4.3.31</t>
  </si>
  <si>
    <t>Rain gauge</t>
  </si>
  <si>
    <t>C1.4.3.32</t>
  </si>
  <si>
    <t>Minimum/maximum atmospheric temperature gauge</t>
  </si>
  <si>
    <t>C1.4.3.33</t>
  </si>
  <si>
    <t>Digital thermometer</t>
  </si>
  <si>
    <t>C1.4.3.34</t>
  </si>
  <si>
    <t>Mobile outdoor weather station</t>
  </si>
  <si>
    <t>C1.4.3.35</t>
  </si>
  <si>
    <t>3,0m aluminium straight edge complete with two measuring wedges</t>
  </si>
  <si>
    <t>C1.4.3.36</t>
  </si>
  <si>
    <t>Measuring wheel</t>
  </si>
  <si>
    <t>C1.4.3.37</t>
  </si>
  <si>
    <t>First aid kit</t>
  </si>
  <si>
    <t>C1.4.3.38</t>
  </si>
  <si>
    <t>Standpipe complete with 30m of 19mm dia. heavy duty hose pipe</t>
  </si>
  <si>
    <t>PC1.4.3.39</t>
  </si>
  <si>
    <t>Refrigerators (200litre min capacity)</t>
  </si>
  <si>
    <t>PC1.4.3.40</t>
  </si>
  <si>
    <t>Floodlights complete wth poles and 500 watt minimum globes</t>
  </si>
  <si>
    <t>C1.4.4</t>
  </si>
  <si>
    <t>Prime cost items</t>
  </si>
  <si>
    <t>C1.4.4.1</t>
  </si>
  <si>
    <t>Cell phones costs, including pro-rata rentals, for calls made in connection with contract administration</t>
  </si>
  <si>
    <t>C1.4.4.2</t>
  </si>
  <si>
    <t>Handling costs and profit in respect of item C1.4.4.1</t>
  </si>
  <si>
    <t>C1.4.4.5</t>
  </si>
  <si>
    <t>The provision of internet connectivity and WiFi data for Engineer’s site staff</t>
  </si>
  <si>
    <t>C1.4.4.6</t>
  </si>
  <si>
    <t>Handling costs and profit in respect of item C1.4.4.5</t>
  </si>
  <si>
    <t>C1.4.4.7</t>
  </si>
  <si>
    <t xml:space="preserve">The provision of paper and ink for a combination colour printer/copier/scanner </t>
  </si>
  <si>
    <t>C1.4.4.8</t>
  </si>
  <si>
    <t>Handling costs and profit in respect of item C1.4.4.7</t>
  </si>
  <si>
    <t>C1.4.4.9</t>
  </si>
  <si>
    <t>The provision of a complete 220/250 volt single phase electrical power installation, including all poles, insulators, wiring, switchboards, mains connections, meters etc.</t>
  </si>
  <si>
    <t>C1.4.4.10</t>
  </si>
  <si>
    <t>Handling costs and profit in respect of item C1.4.4.9</t>
  </si>
  <si>
    <t>C1.4.4.11</t>
  </si>
  <si>
    <t>The provision of a complete 440/231 volt three phase electrical power installation, including all poles, insulators, wiring, switchboards, mains connections, meters etc.</t>
  </si>
  <si>
    <t>C1.4.4.12</t>
  </si>
  <si>
    <t>Handling costs and profit in respect of item C1.4.4.11</t>
  </si>
  <si>
    <t>C1.4.4.13</t>
  </si>
  <si>
    <t>Provision of a 440/231 volt three phase electricity generator if electricity from a power supply authority is not available on site</t>
  </si>
  <si>
    <t>C1.4.4.14</t>
  </si>
  <si>
    <t>Handling costs and profit in respect of item C1.4.4.13</t>
  </si>
  <si>
    <t>C1.4.4.15</t>
  </si>
  <si>
    <t>The provision of all gas installations required at the site offices, laboratories and at the Engineer’s staff accommodation (if required), including gas storage cylinders, tubing, regulators, gas burners and shut-off cocks</t>
  </si>
  <si>
    <t>C1.4.4.16</t>
  </si>
  <si>
    <t>Handling costs and profit in respect of item C1.4.4.15</t>
  </si>
  <si>
    <t>C1.4.5</t>
  </si>
  <si>
    <t>Services at site offices, laboratories and site accommodation</t>
  </si>
  <si>
    <t>C1.4.5.1</t>
  </si>
  <si>
    <t>Fixed costs</t>
  </si>
  <si>
    <t>C1.4.5.2</t>
  </si>
  <si>
    <t>Running costs</t>
  </si>
  <si>
    <t>C1.4.6</t>
  </si>
  <si>
    <t>Office staff</t>
  </si>
  <si>
    <t>C1.4.6.1</t>
  </si>
  <si>
    <t>Secretary / receptionist</t>
  </si>
  <si>
    <t>C1.4.6.2</t>
  </si>
  <si>
    <t>Technical assistant</t>
  </si>
  <si>
    <t>C1.4.7</t>
  </si>
  <si>
    <t>Site inspection transport</t>
  </si>
  <si>
    <t>C1.4.7.1</t>
  </si>
  <si>
    <t>Provision of a bus, mini-bus or combi van for site inspection purposes (minimum 10-seater capacity)</t>
  </si>
  <si>
    <t>per day</t>
  </si>
  <si>
    <t>C1.4.7.2</t>
  </si>
  <si>
    <t>Travel on site</t>
  </si>
  <si>
    <t>C1.4.8</t>
  </si>
  <si>
    <t>Site security measures for the Engineer’s facilities</t>
  </si>
  <si>
    <t>C1.4.8.1</t>
  </si>
  <si>
    <t>Supply and installation of all required security measures at the Engineer’s site offices and laboratories</t>
  </si>
  <si>
    <t>C1.4.8.2</t>
  </si>
  <si>
    <t>Provision of security guards / watchmen and an armed response service at the Engineer’s site offices and laboratories</t>
  </si>
  <si>
    <t>C1.4.8.3</t>
  </si>
  <si>
    <t>Supply and installation of all required security measures at the Engineer’s site accommodation</t>
  </si>
  <si>
    <t>C1.4.8.5</t>
  </si>
  <si>
    <r>
      <t xml:space="preserve">Supply and installation of an alarm system at the Engineer’s rented accommodation </t>
    </r>
    <r>
      <rPr>
        <i/>
        <sz val="10"/>
        <rFont val="Arial"/>
        <family val="2"/>
      </rPr>
      <t>(4 houses)</t>
    </r>
  </si>
  <si>
    <t>C1.5</t>
  </si>
  <si>
    <t>ACCOMMODATION OF TRAFFIC</t>
  </si>
  <si>
    <t>C1.5.1</t>
  </si>
  <si>
    <t>Accommodation of pedestrian and non-motorised traffic</t>
  </si>
  <si>
    <t>C1.5.1.1</t>
  </si>
  <si>
    <t>C1.5.1.2</t>
  </si>
  <si>
    <t>Construction of temporary pedestrian walkways and/or cycle paths:</t>
  </si>
  <si>
    <t>Gravel surfaced pedestrian walkways / cycle paths</t>
  </si>
  <si>
    <t>60mm concrete block paved pedestrian walkways / cycle paths</t>
  </si>
  <si>
    <t>C1.5.2</t>
  </si>
  <si>
    <t>Accommodation of vehicular traffic</t>
  </si>
  <si>
    <t>C1.5.3</t>
  </si>
  <si>
    <t>Liaison with traffic authorities</t>
  </si>
  <si>
    <t>C1.5.7</t>
  </si>
  <si>
    <t>Temporary traffic control facilities</t>
  </si>
  <si>
    <t>C1.5.7.1</t>
  </si>
  <si>
    <t>Delineators including mounting bases and ballast:</t>
  </si>
  <si>
    <r>
      <t xml:space="preserve">Double sided, reversible left or right </t>
    </r>
    <r>
      <rPr>
        <i/>
        <sz val="10"/>
        <rFont val="Arial"/>
        <family val="2"/>
      </rPr>
      <t>(</t>
    </r>
    <r>
      <rPr>
        <sz val="10"/>
        <rFont val="Arial"/>
        <family val="2"/>
      </rPr>
      <t>200 x 800mm reflective area</t>
    </r>
    <r>
      <rPr>
        <i/>
        <sz val="10"/>
        <rFont val="Arial"/>
        <family val="2"/>
      </rPr>
      <t>)</t>
    </r>
  </si>
  <si>
    <t>C1.5.7.2</t>
  </si>
  <si>
    <t>Traffic cones, minimum height 750mm</t>
  </si>
  <si>
    <t>C1.5.7.3</t>
  </si>
  <si>
    <t>Flagmen</t>
  </si>
  <si>
    <t>man-shift</t>
  </si>
  <si>
    <t>C1.5.7.4</t>
  </si>
  <si>
    <t>Traffic controllers</t>
  </si>
  <si>
    <t>PC1.5.7.5</t>
  </si>
  <si>
    <t>Provision of illuminated traffic signs:</t>
  </si>
  <si>
    <r>
      <t xml:space="preserve">Sign mounted flashing amber lights </t>
    </r>
    <r>
      <rPr>
        <i/>
        <sz val="10"/>
        <rFont val="Arial"/>
        <family val="2"/>
      </rPr>
      <t>(2 lights with the specified power supply)</t>
    </r>
    <r>
      <rPr>
        <sz val="10"/>
        <rFont val="Arial"/>
        <family val="2"/>
      </rPr>
      <t xml:space="preserve"> mounted on a backing board which is:</t>
    </r>
  </si>
  <si>
    <t>1200mm wide x 200mm high</t>
  </si>
  <si>
    <t>Flashing LED illuminated arrow board</t>
  </si>
  <si>
    <r>
      <t xml:space="preserve">Illuminated road sign – R &amp; TR series </t>
    </r>
    <r>
      <rPr>
        <i/>
        <sz val="10"/>
        <rFont val="Arial"/>
        <family val="2"/>
      </rPr>
      <t>(</t>
    </r>
    <r>
      <rPr>
        <sz val="10"/>
        <rFont val="Arial"/>
        <family val="2"/>
      </rPr>
      <t>1200mm diam.</t>
    </r>
    <r>
      <rPr>
        <i/>
        <sz val="10"/>
        <rFont val="Arial"/>
        <family val="2"/>
      </rPr>
      <t>)</t>
    </r>
  </si>
  <si>
    <r>
      <t xml:space="preserve">Illuminated road sign – TW series </t>
    </r>
    <r>
      <rPr>
        <i/>
        <sz val="10"/>
        <rFont val="Arial"/>
        <family val="2"/>
      </rPr>
      <t>(</t>
    </r>
    <r>
      <rPr>
        <sz val="10"/>
        <rFont val="Arial"/>
        <family val="2"/>
      </rPr>
      <t>1200mm</t>
    </r>
    <r>
      <rPr>
        <i/>
        <sz val="10"/>
        <rFont val="Arial"/>
        <family val="2"/>
      </rPr>
      <t>)</t>
    </r>
  </si>
  <si>
    <t>Mobile variable message sign</t>
  </si>
  <si>
    <t>Mobile variable message sign with a speed measuring and display capability</t>
  </si>
  <si>
    <t>Road signs, STW-, DTG-, TGS-, TIN and TG-series (excluding delineators and barricades)</t>
  </si>
  <si>
    <t>PC1.5.7.6</t>
  </si>
  <si>
    <t>Maintenance of illuminated traffic signs:</t>
  </si>
  <si>
    <r>
      <t xml:space="preserve">Sign mounted flashing amber lights </t>
    </r>
    <r>
      <rPr>
        <i/>
        <sz val="10"/>
        <rFont val="Arial"/>
        <family val="2"/>
      </rPr>
      <t>(a pair of two lights mounted on a separate backing board)</t>
    </r>
    <r>
      <rPr>
        <sz val="10"/>
        <rFont val="Arial"/>
        <family val="2"/>
      </rPr>
      <t xml:space="preserve"> </t>
    </r>
  </si>
  <si>
    <r>
      <t xml:space="preserve">Illuminated road sign – R &amp; TR series </t>
    </r>
    <r>
      <rPr>
        <i/>
        <sz val="10"/>
        <rFont val="Arial"/>
        <family val="2"/>
      </rPr>
      <t>(diameter indicated)</t>
    </r>
  </si>
  <si>
    <r>
      <t xml:space="preserve">Illuminated road sign – TW series </t>
    </r>
    <r>
      <rPr>
        <i/>
        <sz val="10"/>
        <rFont val="Arial"/>
        <family val="2"/>
      </rPr>
      <t>(length of sides indicated)</t>
    </r>
  </si>
  <si>
    <t>C1.5.7.7</t>
  </si>
  <si>
    <t>Traffic calming devices:</t>
  </si>
  <si>
    <t>25mm high x 100mm wide asphalt rumble strips</t>
  </si>
  <si>
    <t>50mm high x 500mm wide asphalt rumble strips</t>
  </si>
  <si>
    <t>PC1.5.7.8</t>
  </si>
  <si>
    <t>Traffic control stations (2 sets for both sides of closure)</t>
  </si>
  <si>
    <t>C1.5.7.9</t>
  </si>
  <si>
    <t>Cleaning of traffic control facilities</t>
  </si>
  <si>
    <t>C1.5.8</t>
  </si>
  <si>
    <t>Traffic safety officer</t>
  </si>
  <si>
    <t>man-month</t>
  </si>
  <si>
    <t>C1.5.9</t>
  </si>
  <si>
    <t>Traffic safety vehicle</t>
  </si>
  <si>
    <t>C1.5.10</t>
  </si>
  <si>
    <t>Tow trucks</t>
  </si>
  <si>
    <t>C1.5.10.1</t>
  </si>
  <si>
    <t>Provision of a tow truck on call for light vehicles weighing less than two tonnes</t>
  </si>
  <si>
    <t>C1.5.10.2</t>
  </si>
  <si>
    <t>Provision of a tow truck on call for heavy vehicles weighing two tonnes or more</t>
  </si>
  <si>
    <t>C1.5.11</t>
  </si>
  <si>
    <t>Provision of safety equipment for visitors</t>
  </si>
  <si>
    <t>C1.5.11.1</t>
  </si>
  <si>
    <t>Provision of reflective safety vests for visitors</t>
  </si>
  <si>
    <t>C1.5.11.2</t>
  </si>
  <si>
    <t>Provision of hard hats for visitors</t>
  </si>
  <si>
    <t>C1.5.12</t>
  </si>
  <si>
    <t>Additional traffic accommodation facilities ordered by the Engineer:</t>
  </si>
  <si>
    <t>C1.5.12.1</t>
  </si>
  <si>
    <t xml:space="preserve">Provision of additional traffic accommodation facilities </t>
  </si>
  <si>
    <t>C1.5.12.2</t>
  </si>
  <si>
    <t>Handling cost, profit and all other charges in respect of item C1.5.12.1</t>
  </si>
  <si>
    <t>C1.6</t>
  </si>
  <si>
    <t>CLEARING AND GRUBBING</t>
  </si>
  <si>
    <t>C1.6.1</t>
  </si>
  <si>
    <t>Clearing</t>
  </si>
  <si>
    <t>C1.6.1.1</t>
  </si>
  <si>
    <t>Clearing with machines and some hand labour where necessary</t>
  </si>
  <si>
    <t>hectare (ha)</t>
  </si>
  <si>
    <t>C1.6.1.2</t>
  </si>
  <si>
    <t>Clearing with hand labour only when labour enhanced work is specified</t>
  </si>
  <si>
    <t>C1.6.1.3</t>
  </si>
  <si>
    <r>
      <t xml:space="preserve">Clearing for new fence lines </t>
    </r>
    <r>
      <rPr>
        <i/>
        <sz val="10"/>
        <rFont val="Arial"/>
        <family val="2"/>
      </rPr>
      <t>(over a width of 2,0m)</t>
    </r>
  </si>
  <si>
    <t>C1.6.1.4</t>
  </si>
  <si>
    <r>
      <t xml:space="preserve">Clearing for service trenches </t>
    </r>
    <r>
      <rPr>
        <i/>
        <sz val="10"/>
        <rFont val="Arial"/>
        <family val="2"/>
      </rPr>
      <t>(over the agreed width required)</t>
    </r>
  </si>
  <si>
    <t>C1.6.2</t>
  </si>
  <si>
    <t>Grubbing</t>
  </si>
  <si>
    <t>C1.6.2.1</t>
  </si>
  <si>
    <t>Grubbing with machines and some hand labour where necessary</t>
  </si>
  <si>
    <t>C1.6.2.2</t>
  </si>
  <si>
    <t>Grubbing with hand labour when labour enhancement work is specified or it is not practical to use a machine</t>
  </si>
  <si>
    <t>C1.6.2.3</t>
  </si>
  <si>
    <r>
      <t xml:space="preserve">Grubbing by hand for new fence lines </t>
    </r>
    <r>
      <rPr>
        <i/>
        <sz val="10"/>
        <rFont val="Arial"/>
        <family val="2"/>
      </rPr>
      <t>(over a width of 2,0m)</t>
    </r>
  </si>
  <si>
    <t>C1.6.2.4</t>
  </si>
  <si>
    <t>Grubbing by hand for service trenches (over the agreed width required)</t>
  </si>
  <si>
    <t>C1.6.3</t>
  </si>
  <si>
    <t>Removal and grubbing of large trees and tree stumps:</t>
  </si>
  <si>
    <t>C1.6.3.1</t>
  </si>
  <si>
    <t>Girth equal to or exceeding 1,0m up to and including 2,0m</t>
  </si>
  <si>
    <t>C1.6.9</t>
  </si>
  <si>
    <t>Conservation of topsoil:</t>
  </si>
  <si>
    <t>C1.6.10</t>
  </si>
  <si>
    <t>Disposal of hazardous waste material:</t>
  </si>
  <si>
    <t>C1.6.10.1</t>
  </si>
  <si>
    <t>Disposal of hazardous waste material at an approved hazardous waste material facility</t>
  </si>
  <si>
    <t>C1.6.10.2</t>
  </si>
  <si>
    <t>Handling cost, profit and all other charges in respect of item C1.6.10.1</t>
  </si>
  <si>
    <t>C1.7</t>
  </si>
  <si>
    <t>LOADING AND HAULING</t>
  </si>
  <si>
    <t>C1.7.1</t>
  </si>
  <si>
    <t>Loading</t>
  </si>
  <si>
    <t>C1.7.1.1</t>
  </si>
  <si>
    <t>Loading from stockpile using machines and some hand labour where necessary</t>
  </si>
  <si>
    <t>C1.7.1.2</t>
  </si>
  <si>
    <t>Loading from heaps or windrows using machines and / some hand labour where necessary</t>
  </si>
  <si>
    <t>C1.7.1.3</t>
  </si>
  <si>
    <t>Loading by hand only from stockpile or heaps when labour enhancement work is specified or it is not possible to use machines</t>
  </si>
  <si>
    <t>C1.7.2</t>
  </si>
  <si>
    <t>Hauling</t>
  </si>
  <si>
    <t>C1.7.2.1</t>
  </si>
  <si>
    <t>Hauling material for use in the Works and off-loading it on the site of the Works:</t>
  </si>
  <si>
    <t>Soil, gravel, crushed stone and pavement layer material</t>
  </si>
  <si>
    <r>
      <t>cubic metre - kilometre (m</t>
    </r>
    <r>
      <rPr>
        <vertAlign val="superscript"/>
        <sz val="10"/>
        <rFont val="Arial"/>
        <family val="2"/>
      </rPr>
      <t xml:space="preserve">3 </t>
    </r>
    <r>
      <rPr>
        <sz val="10"/>
        <rFont val="Arial"/>
        <family val="2"/>
      </rPr>
      <t>- km)</t>
    </r>
  </si>
  <si>
    <t>C1.7.2.2</t>
  </si>
  <si>
    <t>Hauling material to spoil and off-loading it at a designated spoil or stockpile area:</t>
  </si>
  <si>
    <r>
      <t xml:space="preserve">Cleared and grubbed material </t>
    </r>
    <r>
      <rPr>
        <i/>
        <sz val="10"/>
        <rFont val="Arial"/>
        <family val="2"/>
      </rPr>
      <t>(organic matter and all other unsuitable or waste material)</t>
    </r>
  </si>
  <si>
    <t>Soil and gravel material</t>
  </si>
  <si>
    <t>C2.1</t>
  </si>
  <si>
    <t>GENERAL REQUIREMENTS AND TRENCHING FOR SERVICES</t>
  </si>
  <si>
    <t>C2.1.1</t>
  </si>
  <si>
    <t>Location, identification, protection and relocation of existing services</t>
  </si>
  <si>
    <t>C2.1.1.1</t>
  </si>
  <si>
    <t>Contractor’s obligations</t>
  </si>
  <si>
    <t>C2.1.1.2</t>
  </si>
  <si>
    <t>Permanent services relocation or protection work by others (Street lighting included)</t>
  </si>
  <si>
    <t>C2.1.1.3</t>
  </si>
  <si>
    <t>Handling costs and profit in respect of item C2.1.1.2 above</t>
  </si>
  <si>
    <t>C2.1.1.4</t>
  </si>
  <si>
    <t>Permanent services relocation or protection work by the Contractor</t>
  </si>
  <si>
    <t>C2.1.3</t>
  </si>
  <si>
    <t>Obtaining construction or work permits</t>
  </si>
  <si>
    <t>C2.1.5</t>
  </si>
  <si>
    <t>Provision of record drawings and applicable data</t>
  </si>
  <si>
    <t>C2.1.6</t>
  </si>
  <si>
    <t>Trench excavation (in soft material)</t>
  </si>
  <si>
    <t>C2.1.6.1</t>
  </si>
  <si>
    <t>Trenches up to 1,0m wide</t>
  </si>
  <si>
    <t>Up to 1,0m deep</t>
  </si>
  <si>
    <t>Over 1,0m and up to 2,0m deep</t>
  </si>
  <si>
    <t>C2.1.6.2</t>
  </si>
  <si>
    <t>Trenches over 1,0m and up to 2,0m wide</t>
  </si>
  <si>
    <t>C2.1.7</t>
  </si>
  <si>
    <t>Extra over items C2.1.6, C2.1.8 and C2.1.16 for excavating in:</t>
  </si>
  <si>
    <t>C2.1.7.1</t>
  </si>
  <si>
    <t xml:space="preserve">Hard material irrespective of depth </t>
  </si>
  <si>
    <t>C2.1.7.2</t>
  </si>
  <si>
    <t xml:space="preserve">Stabilised material irrespective of depth </t>
  </si>
  <si>
    <t>C2.1.9</t>
  </si>
  <si>
    <t>Trench excavation using labour enhanced construction methods</t>
  </si>
  <si>
    <t>C2.1.9.1</t>
  </si>
  <si>
    <r>
      <t xml:space="preserve">Trenches up to 1,0m wide </t>
    </r>
    <r>
      <rPr>
        <i/>
        <sz val="10"/>
        <rFont val="Arial"/>
        <family val="2"/>
      </rPr>
      <t>(in soft material)</t>
    </r>
    <r>
      <rPr>
        <sz val="10"/>
        <rFont val="Arial"/>
        <family val="2"/>
      </rPr>
      <t xml:space="preserve"> </t>
    </r>
  </si>
  <si>
    <t>Over 1,0m and up to 1,5m deep</t>
  </si>
  <si>
    <t>C2.1.9.2</t>
  </si>
  <si>
    <r>
      <t xml:space="preserve">Trenches over 1,0m and up to 2,0m wide </t>
    </r>
    <r>
      <rPr>
        <i/>
        <sz val="10"/>
        <rFont val="Arial"/>
        <family val="2"/>
      </rPr>
      <t>(in soft material)</t>
    </r>
  </si>
  <si>
    <t>C2.1.9.3</t>
  </si>
  <si>
    <r>
      <t xml:space="preserve">Trenches up to 1,0m wide </t>
    </r>
    <r>
      <rPr>
        <i/>
        <sz val="10"/>
        <rFont val="Arial"/>
        <family val="2"/>
      </rPr>
      <t>(in intermediate material)</t>
    </r>
    <r>
      <rPr>
        <sz val="10"/>
        <rFont val="Arial"/>
        <family val="2"/>
      </rPr>
      <t xml:space="preserve"> </t>
    </r>
  </si>
  <si>
    <t>C2.1.9.4</t>
  </si>
  <si>
    <r>
      <t xml:space="preserve">Trenches over 1,0m and up to 2,0m wide </t>
    </r>
    <r>
      <rPr>
        <i/>
        <sz val="10"/>
        <rFont val="Arial"/>
        <family val="2"/>
      </rPr>
      <t>(in intermediate material)</t>
    </r>
  </si>
  <si>
    <t>C2.1.11</t>
  </si>
  <si>
    <t>Backfilling of trenches</t>
  </si>
  <si>
    <t>C2.1.11.1</t>
  </si>
  <si>
    <r>
      <t xml:space="preserve">Backfill compacted to 93% </t>
    </r>
    <r>
      <rPr>
        <i/>
        <sz val="10"/>
        <rFont val="Arial"/>
        <family val="2"/>
      </rPr>
      <t>(100% for sand)</t>
    </r>
    <r>
      <rPr>
        <sz val="10"/>
        <rFont val="Arial"/>
        <family val="2"/>
      </rPr>
      <t xml:space="preserve"> of MDD using material:  </t>
    </r>
  </si>
  <si>
    <t>From the excavated trench material</t>
  </si>
  <si>
    <t xml:space="preserve">From other excavations on Site </t>
  </si>
  <si>
    <t>From sources provided by the Contractor</t>
  </si>
  <si>
    <r>
      <t xml:space="preserve">From commercial sources </t>
    </r>
    <r>
      <rPr>
        <i/>
        <sz val="10"/>
        <rFont val="Arial"/>
        <family val="2"/>
      </rPr>
      <t>(</t>
    </r>
    <r>
      <rPr>
        <sz val="10"/>
        <rFont val="Arial"/>
        <family val="2"/>
      </rPr>
      <t>Type G7 material</t>
    </r>
    <r>
      <rPr>
        <i/>
        <sz val="10"/>
        <rFont val="Arial"/>
        <family val="2"/>
      </rPr>
      <t>)</t>
    </r>
  </si>
  <si>
    <t>C2.1.13</t>
  </si>
  <si>
    <t>Extra over item C2.1.11 for backfilling with soil cement or stabilised material</t>
  </si>
  <si>
    <t>C2.1.13.1</t>
  </si>
  <si>
    <r>
      <t xml:space="preserve">Backfilling trenches using soil cement using </t>
    </r>
    <r>
      <rPr>
        <i/>
        <sz val="10"/>
        <rFont val="Arial"/>
        <family val="2"/>
      </rPr>
      <t>(state type of material i.e. G5, G7 or G8)</t>
    </r>
    <r>
      <rPr>
        <sz val="10"/>
        <rFont val="Arial"/>
        <family val="2"/>
      </rPr>
      <t xml:space="preserve"> material  </t>
    </r>
  </si>
  <si>
    <t>C2.1.14</t>
  </si>
  <si>
    <t>Extra over items C2.1.11, C2.1.12 and C2.1.13 for additional compaction of backfill</t>
  </si>
  <si>
    <t>C2.1.14.2</t>
  </si>
  <si>
    <t>Compaction increased from 93% of MDD to 95% of MDD</t>
  </si>
  <si>
    <t>C2.1.17</t>
  </si>
  <si>
    <t>Removal and disposal of spoil material from trench excavations:</t>
  </si>
  <si>
    <t>C2.1.17.2</t>
  </si>
  <si>
    <t>To spoil sites or dumping areas provided by the Contractor</t>
  </si>
  <si>
    <t>C2.1.18</t>
  </si>
  <si>
    <t xml:space="preserve">Timbering, strutting and shoring  </t>
  </si>
  <si>
    <t>C2.1.18.1</t>
  </si>
  <si>
    <t xml:space="preserve">Timbering, strutting and shoring left in excavations  </t>
  </si>
  <si>
    <t>C2.1.19</t>
  </si>
  <si>
    <t>Dealing with water during services work</t>
  </si>
  <si>
    <t>C2.1.19.1</t>
  </si>
  <si>
    <t>Dealing with surface water</t>
  </si>
  <si>
    <t>C2.1.19.2</t>
  </si>
  <si>
    <t>Dealing with subsurface water</t>
  </si>
  <si>
    <t>C2.1.24</t>
  </si>
  <si>
    <t xml:space="preserve">Saw-cutting before excavation </t>
  </si>
  <si>
    <t>C2.1.24.1</t>
  </si>
  <si>
    <t>Saw-cutting asphalt to an average depth:</t>
  </si>
  <si>
    <t>Not exceeding 50mm</t>
  </si>
  <si>
    <t>Exceeding 50mm but not exceeding 100mm</t>
  </si>
  <si>
    <t>C2.1.27</t>
  </si>
  <si>
    <t>Demolition of existing manholes, access chambers and other service structures consisting of:</t>
  </si>
  <si>
    <t>C2.1.27.1</t>
  </si>
  <si>
    <t>Unreinforced concrete</t>
  </si>
  <si>
    <t>C2.1.27.2</t>
  </si>
  <si>
    <t>Reinforced concrete</t>
  </si>
  <si>
    <t>C3.1</t>
  </si>
  <si>
    <t>DRAINS</t>
  </si>
  <si>
    <t>C3.1.1</t>
  </si>
  <si>
    <t>Excavation for open drains:</t>
  </si>
  <si>
    <t>C3.1.1.1</t>
  </si>
  <si>
    <t>Excavating all material situated within the following depth ranges below the surface level using conventional methods:</t>
  </si>
  <si>
    <t>0m to 1,5m</t>
  </si>
  <si>
    <t>Exceeding 1,5m and up to 3,0m</t>
  </si>
  <si>
    <t>C3.1.1.2</t>
  </si>
  <si>
    <t>Extra over sub-item C3.1.1.1 for excavation in hard and boulder material, irrespective of depth</t>
  </si>
  <si>
    <t>C3.1.1.4</t>
  </si>
  <si>
    <t>Excavating soft material situated 0m to 1,5m below the surface level using labour enhanced construction methods</t>
  </si>
  <si>
    <t>C3.1.1.5</t>
  </si>
  <si>
    <t>Excavating intermediate material situated 0m to 1,5m below the surface level using labour enhanced construction methods</t>
  </si>
  <si>
    <t>C3.1.16</t>
  </si>
  <si>
    <t>Loading and hauling of material in excess of 1,0 km</t>
  </si>
  <si>
    <r>
      <t>cubic metre - kilometre (m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 xml:space="preserve"> - km)</t>
    </r>
  </si>
  <si>
    <t>C3.2</t>
  </si>
  <si>
    <t>CULVERTS</t>
  </si>
  <si>
    <t>C3.2.1</t>
  </si>
  <si>
    <t>Excavation for culvert structures:</t>
  </si>
  <si>
    <t>C3.2.1.1</t>
  </si>
  <si>
    <t>Excavating in all material situated within the following depth ranges below the surface level:</t>
  </si>
  <si>
    <t>C3.2.1.2</t>
  </si>
  <si>
    <t>Excavating soft material 0m to 1,5m below the surface level using labour enhanced construction methods, or instructed by hand under Clause A3.2.7.2(d)</t>
  </si>
  <si>
    <t>C3.2.1.3</t>
  </si>
  <si>
    <t>Excavating intermediate material 0m to 1,5m below the surface level using labour enhanced construction methods, or instructed by hand under Clause A3.2.7.2(d)</t>
  </si>
  <si>
    <t>C3.2.1.4</t>
  </si>
  <si>
    <t>Extra over sub-item C3.2.1.1 for excavation in hard or boulder material, irrespective of depth</t>
  </si>
  <si>
    <t>C3.2.2</t>
  </si>
  <si>
    <t>Backfilling</t>
  </si>
  <si>
    <t>C3.2.2.1</t>
  </si>
  <si>
    <t>Using the excavated material</t>
  </si>
  <si>
    <t>C3.2.2.2</t>
  </si>
  <si>
    <t>Using imported selected material:</t>
  </si>
  <si>
    <r>
      <t xml:space="preserve">From commercial sources </t>
    </r>
    <r>
      <rPr>
        <i/>
        <sz val="10"/>
        <rFont val="Arial"/>
        <family val="2"/>
      </rPr>
      <t>(</t>
    </r>
    <r>
      <rPr>
        <sz val="10"/>
        <rFont val="Arial"/>
        <family val="2"/>
      </rPr>
      <t>G5</t>
    </r>
    <r>
      <rPr>
        <i/>
        <sz val="10"/>
        <rFont val="Arial"/>
        <family val="2"/>
      </rPr>
      <t>)</t>
    </r>
  </si>
  <si>
    <t>C3.2.2.3</t>
  </si>
  <si>
    <t xml:space="preserve">Extra over sub-items C3.2.2.1 and C3.2.2.2 for soil cement backfilling </t>
  </si>
  <si>
    <t>With wet mixture of 4% cement</t>
  </si>
  <si>
    <t>C3.2.3</t>
  </si>
  <si>
    <t>Concrete pipe culverts:</t>
  </si>
  <si>
    <t>C3.2.3.1</t>
  </si>
  <si>
    <t>On Class A bedding</t>
  </si>
  <si>
    <t>450mm dia. Class 75D</t>
  </si>
  <si>
    <t>600mm dia. Class 75D</t>
  </si>
  <si>
    <t>900mm dia. Class 75D</t>
  </si>
  <si>
    <t>C3.2.3.2</t>
  </si>
  <si>
    <t>On Class B bedding</t>
  </si>
  <si>
    <t>Rate Only</t>
  </si>
  <si>
    <t>C3.2.3.3</t>
  </si>
  <si>
    <t>On Class C bedding</t>
  </si>
  <si>
    <t>C3.2.7</t>
  </si>
  <si>
    <t>Cast in situ concrete and formwork:</t>
  </si>
  <si>
    <t>C3.2.7.1</t>
  </si>
  <si>
    <r>
      <t xml:space="preserve">In Class A bedding, screeds, concrete backfill and the encasing for pipes, including formwork </t>
    </r>
    <r>
      <rPr>
        <i/>
        <sz val="10"/>
        <rFont val="Arial"/>
        <family val="2"/>
      </rPr>
      <t>(class of concrete indicated)</t>
    </r>
  </si>
  <si>
    <t>C3.2.7.5</t>
  </si>
  <si>
    <r>
      <t xml:space="preserve">In inlet and outlet structures including kerbs, chutes and downpipes, skewed ends, catchpits, manholes, thrust and anchor blocks, excluding formwork but including Class U2 surfacing finish </t>
    </r>
    <r>
      <rPr>
        <i/>
        <sz val="10"/>
        <rFont val="Arial"/>
        <family val="2"/>
      </rPr>
      <t>(</t>
    </r>
    <r>
      <rPr>
        <sz val="10"/>
        <rFont val="Arial"/>
        <family val="2"/>
      </rPr>
      <t>Class 30/19</t>
    </r>
    <r>
      <rPr>
        <i/>
        <sz val="10"/>
        <rFont val="Arial"/>
        <family val="2"/>
      </rPr>
      <t>)</t>
    </r>
  </si>
  <si>
    <t>C3.2.7.6</t>
  </si>
  <si>
    <t>Formwork of concrete under items C3.2.7.3 to 5 above</t>
  </si>
  <si>
    <t>Class F1 surface finish</t>
  </si>
  <si>
    <t>Class F2 surface finish</t>
  </si>
  <si>
    <t>C3.2.10</t>
  </si>
  <si>
    <t>Reinforcement:</t>
  </si>
  <si>
    <t>C3.2.10.1</t>
  </si>
  <si>
    <t>Mild steel bars</t>
  </si>
  <si>
    <t>C3.2.10.2</t>
  </si>
  <si>
    <t>High-tensile steel bars</t>
  </si>
  <si>
    <t>C3.2.10.3</t>
  </si>
  <si>
    <t>Welded steel fabric</t>
  </si>
  <si>
    <t>kilogram (kg)</t>
  </si>
  <si>
    <t>C3.2.12</t>
  </si>
  <si>
    <t>Demolition of concrete members or elements:</t>
  </si>
  <si>
    <t>C3.2.12.1</t>
  </si>
  <si>
    <t>Full member or element</t>
  </si>
  <si>
    <t>C3.2.15</t>
  </si>
  <si>
    <t>Manholes and catch pits, with prefabricated elements</t>
  </si>
  <si>
    <t>PC3.2.15.5</t>
  </si>
  <si>
    <t>Catchpits (complete unti as per drawing TP1802_IC-R-12-DR-006)</t>
  </si>
  <si>
    <t>C3.2.16</t>
  </si>
  <si>
    <t>Brickwork (Engineering bricks):</t>
  </si>
  <si>
    <t>C3.2.16.1</t>
  </si>
  <si>
    <t>115mm thick</t>
  </si>
  <si>
    <t>C3.2.24</t>
  </si>
  <si>
    <t>Compaction of bedding for inlets, outlets, manholes and catchpits:</t>
  </si>
  <si>
    <t>C3.2.24.1</t>
  </si>
  <si>
    <r>
      <t xml:space="preserve">Preparation and compaction of in situ bedding material to 90% of MDD </t>
    </r>
    <r>
      <rPr>
        <i/>
        <sz val="10"/>
        <rFont val="Arial"/>
        <family val="2"/>
      </rPr>
      <t>(depth indicated)</t>
    </r>
  </si>
  <si>
    <t>C3.2.24.2</t>
  </si>
  <si>
    <r>
      <t xml:space="preserve">Extra-over sub-item C3.2.24.1 for compaction to 93% of MDD </t>
    </r>
    <r>
      <rPr>
        <i/>
        <sz val="10"/>
        <rFont val="Arial"/>
        <family val="2"/>
      </rPr>
      <t>(depth indicated)</t>
    </r>
  </si>
  <si>
    <t>C3.2/C2.2.1</t>
  </si>
  <si>
    <t>Supply, lay and prove ducts</t>
  </si>
  <si>
    <t>C2.2.1.1</t>
  </si>
  <si>
    <t>Unplasticised PVC pipes</t>
  </si>
  <si>
    <t>110 mm dia.</t>
  </si>
  <si>
    <t>C3.2/C2.1.23</t>
  </si>
  <si>
    <t>Reinstatement of trenches in existing surfaced roads using:</t>
  </si>
  <si>
    <t>C2.1.23.1</t>
  </si>
  <si>
    <t>Selected material (G6 material from commercial sources), 150mm thick compacted to 95% of MDD</t>
  </si>
  <si>
    <t>C2.1.23.3</t>
  </si>
  <si>
    <t>Stabilised subbase material (C3 from commercial sources (G5 neat)), 150mm thick using cement as specified, compacted to 97% of MDD</t>
  </si>
  <si>
    <t>C2.1.23.4</t>
  </si>
  <si>
    <r>
      <t xml:space="preserve">Base material </t>
    </r>
    <r>
      <rPr>
        <i/>
        <sz val="10"/>
        <rFont val="Arial"/>
        <family val="2"/>
      </rPr>
      <t>(G1 from commercial sources, treated with 1% cement and 2% emulsion).150mm thick</t>
    </r>
    <r>
      <rPr>
        <sz val="10"/>
        <rFont val="Arial"/>
        <family val="2"/>
      </rPr>
      <t xml:space="preserve"> compacted to </t>
    </r>
    <r>
      <rPr>
        <i/>
        <sz val="10"/>
        <rFont val="Arial"/>
        <family val="2"/>
      </rPr>
      <t>104</t>
    </r>
    <r>
      <rPr>
        <sz val="10"/>
        <rFont val="Arial"/>
        <family val="2"/>
      </rPr>
      <t>.% of MDD</t>
    </r>
  </si>
  <si>
    <t>C3.3</t>
  </si>
  <si>
    <t>CONCRETE KERBING AND CHANNELING, ASPHALT BERMS, CHUTES, DOWNPIPES, AS WELL AS CONCRETE, STONE PITCHED AND GABION LININGS FOR OPEN DRAINS</t>
  </si>
  <si>
    <t>C3.3.1</t>
  </si>
  <si>
    <t>Concrete kerbing:</t>
  </si>
  <si>
    <t>C3.3.1.1</t>
  </si>
  <si>
    <t>Prefabricated kerbing</t>
  </si>
  <si>
    <t>Precast Figure 4 kerbing to SABS 927</t>
  </si>
  <si>
    <t>Precast Figure 7 kerbing to SABS 927</t>
  </si>
  <si>
    <t>C3.3.2</t>
  </si>
  <si>
    <t>Concrete kerbing-channeling combination:</t>
  </si>
  <si>
    <t>C3.3.2.1</t>
  </si>
  <si>
    <t>Prefabricated kerbing-channeling</t>
  </si>
  <si>
    <t>Prefabricated Figure 4 kerbing to SABS 927, with 300 mm wide Figure 14 concrete channel as shown on drawings</t>
  </si>
  <si>
    <t>C3.3.3</t>
  </si>
  <si>
    <t>Extra over items C3.3.1 and C3.3.2 for concrete kerbing or concrete kerbing and channeling on curves</t>
  </si>
  <si>
    <t>C3.3.3.1</t>
  </si>
  <si>
    <t>On curves of radii more than or equal to 5,0m but less than 20m</t>
  </si>
  <si>
    <t>C3.3.3.2</t>
  </si>
  <si>
    <t>On curves with radii more than or equal to 1,0m but less than 5,0m</t>
  </si>
  <si>
    <t>C3.3.4</t>
  </si>
  <si>
    <t>Extra over item C3.3.2 for drop kerbs at pedestrian crossings and driveways</t>
  </si>
  <si>
    <t>C3.3.10</t>
  </si>
  <si>
    <t>Sealed joints in concrete and stone pitched linings of open drains</t>
  </si>
  <si>
    <t>C3.3.14</t>
  </si>
  <si>
    <t>Cutting bituminous surfacing and pavement layers for concrete kerbing, channeling or concrete-lined drains</t>
  </si>
  <si>
    <t>C3.3.16</t>
  </si>
  <si>
    <r>
      <t xml:space="preserve">Demolition and removal of existing kerbs and/or channel </t>
    </r>
    <r>
      <rPr>
        <i/>
        <sz val="10"/>
        <rFont val="Arial"/>
        <family val="2"/>
      </rPr>
      <t>(</t>
    </r>
    <r>
      <rPr>
        <sz val="10"/>
        <rFont val="Arial"/>
        <family val="2"/>
      </rPr>
      <t>300 x 300mm maximum size</t>
    </r>
    <r>
      <rPr>
        <i/>
        <sz val="10"/>
        <rFont val="Arial"/>
        <family val="2"/>
      </rPr>
      <t>)</t>
    </r>
  </si>
  <si>
    <t>C3.3/C1.7.2</t>
  </si>
  <si>
    <t>Boulders, hard material and concrete</t>
  </si>
  <si>
    <t>C4.2</t>
  </si>
  <si>
    <t>CUT MATERIALS</t>
  </si>
  <si>
    <t>C4.2.9</t>
  </si>
  <si>
    <t>Excavate material to spoil in sites designated by the Contractor, material obtained from</t>
  </si>
  <si>
    <t>C4.2.9.1</t>
  </si>
  <si>
    <t>Soft excavation, overburden and unsuitable material</t>
  </si>
  <si>
    <t>C4.2.12</t>
  </si>
  <si>
    <t>Finishing the side slopes</t>
  </si>
  <si>
    <t>C4.2.12.1</t>
  </si>
  <si>
    <t xml:space="preserve">Cuttings: </t>
  </si>
  <si>
    <t xml:space="preserve">In soft material </t>
  </si>
  <si>
    <t>In soft material using labour enhanced methods of construction</t>
  </si>
  <si>
    <t>C4.3</t>
  </si>
  <si>
    <t>EXISTING ROAD MATERIALS</t>
  </si>
  <si>
    <t>C4.3.4</t>
  </si>
  <si>
    <t xml:space="preserve">Saw-cutting existing materials within the following average depth ranges </t>
  </si>
  <si>
    <t>C4.3.4.1</t>
  </si>
  <si>
    <t>Asphalt material:</t>
  </si>
  <si>
    <t>Up to 50mm</t>
  </si>
  <si>
    <t>Exceeding 50mm and up to 100mm</t>
  </si>
  <si>
    <t>C4.3.4.2</t>
  </si>
  <si>
    <t>Crushed stone and gravel material:</t>
  </si>
  <si>
    <t>Up to 100mm</t>
  </si>
  <si>
    <t>Exceeding 100mm and up to 200mm</t>
  </si>
  <si>
    <t>C4.3..4.3</t>
  </si>
  <si>
    <t>Cemented material:</t>
  </si>
  <si>
    <t>C4.3.5</t>
  </si>
  <si>
    <t>Providing the milling machine on the site</t>
  </si>
  <si>
    <t>C4.3.5.1</t>
  </si>
  <si>
    <t>Small milling machine with a cutting width of 1,2m or smaller</t>
  </si>
  <si>
    <t>C4.3.6</t>
  </si>
  <si>
    <t>Milling and removal of existing asphalt layers with an average milling depth (Contractor takes ownership)</t>
  </si>
  <si>
    <t>C4.3.6.1</t>
  </si>
  <si>
    <t>C4.3.6.2</t>
  </si>
  <si>
    <t>C4.3.20</t>
  </si>
  <si>
    <t>Spoiling of paving blocks and road edging in spoil sites designated by the Contractor</t>
  </si>
  <si>
    <t>C4.3.20.1</t>
  </si>
  <si>
    <t xml:space="preserve">Paving blocks </t>
  </si>
  <si>
    <t>C4.3.20.2</t>
  </si>
  <si>
    <t>Precast and in situ concrete kerbing, edge beams and channels at precast kerbing</t>
  </si>
  <si>
    <t>C4.3.20.3</t>
  </si>
  <si>
    <t>Kerb and grid inlets, and other services structures</t>
  </si>
  <si>
    <t>C4.4</t>
  </si>
  <si>
    <t>COMMERCIAL MATERIALS</t>
  </si>
  <si>
    <t>C4.4.2</t>
  </si>
  <si>
    <t>Commercial materials identified by the Contractor from commercial, private or other non-commercial suppliers</t>
  </si>
  <si>
    <t>C4.4.2.1</t>
  </si>
  <si>
    <t>Pavement layer material:</t>
  </si>
  <si>
    <t>Type G1 material</t>
  </si>
  <si>
    <t>Type G6 material</t>
  </si>
  <si>
    <t>(p)</t>
  </si>
  <si>
    <t>Natural or crushed gravel material for an unsealed shoulder layer</t>
  </si>
  <si>
    <t>C4.4.2.5</t>
  </si>
  <si>
    <t>Fill material in the earthworks:</t>
  </si>
  <si>
    <t>Normal or coarse fill</t>
  </si>
  <si>
    <t>C4.4.4</t>
  </si>
  <si>
    <t>Cementitious stabilising agents</t>
  </si>
  <si>
    <t>C4.4.4.1</t>
  </si>
  <si>
    <t>Cement (CEM II 32.5)</t>
  </si>
  <si>
    <t>C4.4.5</t>
  </si>
  <si>
    <t>Bituminous stabilising agents</t>
  </si>
  <si>
    <t>C4.4.5.2</t>
  </si>
  <si>
    <r>
      <t xml:space="preserve">Emulsion stable grade </t>
    </r>
    <r>
      <rPr>
        <i/>
        <sz val="10"/>
        <rFont val="Arial"/>
        <family val="2"/>
      </rPr>
      <t>(</t>
    </r>
    <r>
      <rPr>
        <sz val="10"/>
        <rFont val="Arial"/>
        <family val="2"/>
      </rPr>
      <t>SS60</t>
    </r>
    <r>
      <rPr>
        <i/>
        <sz val="10"/>
        <rFont val="Arial"/>
        <family val="2"/>
      </rPr>
      <t>)</t>
    </r>
  </si>
  <si>
    <t>C4.4.6</t>
  </si>
  <si>
    <t>C4.4.6.1</t>
  </si>
  <si>
    <t>C4.4.7</t>
  </si>
  <si>
    <t>Sampling and material testing by a commercial laboratory for the stabilisation designs</t>
  </si>
  <si>
    <t>C4.4.7.1</t>
  </si>
  <si>
    <t>Cost of sampling and material testing</t>
  </si>
  <si>
    <t>C4.4.7.2</t>
  </si>
  <si>
    <t>Handling cost and profit in respect of item C4.4.7.1</t>
  </si>
  <si>
    <t>C5.1</t>
  </si>
  <si>
    <t>ROADBED</t>
  </si>
  <si>
    <t>C5.1.1</t>
  </si>
  <si>
    <t>Roadbed construction and compaction:</t>
  </si>
  <si>
    <t>C5.1.1.4</t>
  </si>
  <si>
    <t>Compaction of imported material to 93% of MDD</t>
  </si>
  <si>
    <t>C5.1.4</t>
  </si>
  <si>
    <t>Removal of unsuitable material to spoil:</t>
  </si>
  <si>
    <t>C5.1.4.1</t>
  </si>
  <si>
    <t>In layer thicknesses of 200mm and less</t>
  </si>
  <si>
    <t xml:space="preserve">Stable material </t>
  </si>
  <si>
    <t>Unstable material</t>
  </si>
  <si>
    <t>C5.2</t>
  </si>
  <si>
    <t>FILL</t>
  </si>
  <si>
    <t>C5.2.2</t>
  </si>
  <si>
    <t xml:space="preserve">Fill construction: </t>
  </si>
  <si>
    <t>C5.2.2.1</t>
  </si>
  <si>
    <t>Normal fill material in compacted layer thicknesses of 200mm and less:</t>
  </si>
  <si>
    <t>Compacted to 93% of MDD</t>
  </si>
  <si>
    <t>C5.2.5</t>
  </si>
  <si>
    <t xml:space="preserve">Fill in sidewalk: </t>
  </si>
  <si>
    <t>C5.2.5.1</t>
  </si>
  <si>
    <t>C5.2.11</t>
  </si>
  <si>
    <t>Finishing-off fill slopes, medians and interchange areas:</t>
  </si>
  <si>
    <t>C5.2.11.1</t>
  </si>
  <si>
    <t>Fill slopes</t>
  </si>
  <si>
    <t>C5.3</t>
  </si>
  <si>
    <t>ROAD PAVEMENT LAYERS</t>
  </si>
  <si>
    <t>C5.3.1</t>
  </si>
  <si>
    <t>Compiling and implementing M&amp;U plans for the construction of all the pavement layers.</t>
  </si>
  <si>
    <t>C5.3.2</t>
  </si>
  <si>
    <t>Construction of pavement layers</t>
  </si>
  <si>
    <t>PC5.3.2.1</t>
  </si>
  <si>
    <t>Construction of layers using conventional construction methods:</t>
  </si>
  <si>
    <t>Upper selected subgrade layer (150mm thick) compacted to 95% of MDD</t>
  </si>
  <si>
    <r>
      <t xml:space="preserve">Gravel shoulder layer </t>
    </r>
    <r>
      <rPr>
        <i/>
        <sz val="10"/>
        <rFont val="Arial"/>
        <family val="2"/>
      </rPr>
      <t>(</t>
    </r>
    <r>
      <rPr>
        <sz val="10"/>
        <rFont val="Arial"/>
        <family val="2"/>
      </rPr>
      <t>150mm thick</t>
    </r>
    <r>
      <rPr>
        <i/>
        <sz val="10"/>
        <rFont val="Arial"/>
        <family val="2"/>
      </rPr>
      <t>)</t>
    </r>
    <r>
      <rPr>
        <sz val="10"/>
        <rFont val="Arial"/>
        <family val="2"/>
      </rPr>
      <t xml:space="preserve"> compacted to 95% of MDD</t>
    </r>
  </si>
  <si>
    <t>(dd)</t>
  </si>
  <si>
    <t>G5A crushed rock/boulder subbase (Chemically stabilized ) compacted to 97% of MDD (350mm thick)  stabilized to C3 spec.</t>
  </si>
  <si>
    <t>(ee)</t>
  </si>
  <si>
    <t>G4A crushed rock/boulder base layer compacted to 98% of modified AASHTO density (150mm thick)</t>
  </si>
  <si>
    <t>G1 crushed stone base layer, stabilised with 2% cement and 1% emulsion (stabilising agent and application excluded) and compacted to 1`04% of MDD (150mm thick)</t>
  </si>
  <si>
    <t>C5.3.11</t>
  </si>
  <si>
    <t>Riding quality measurements:</t>
  </si>
  <si>
    <t>C5.3.11.2</t>
  </si>
  <si>
    <t>Using a rolling straight edge</t>
  </si>
  <si>
    <t>C5.4</t>
  </si>
  <si>
    <t>STABILISATION</t>
  </si>
  <si>
    <t>C5.4.2</t>
  </si>
  <si>
    <t>Chemical stabilisation:</t>
  </si>
  <si>
    <t>C5.4.2.1</t>
  </si>
  <si>
    <t xml:space="preserve">Chemical stabilisation of pavement layers </t>
  </si>
  <si>
    <t>C3 subbase 350mm thick</t>
  </si>
  <si>
    <t>G1 base 150mm thick</t>
  </si>
  <si>
    <t>C5.4.5</t>
  </si>
  <si>
    <t>Cementitious stabilisation agents for pavement layers:</t>
  </si>
  <si>
    <t>C5.4.5.2</t>
  </si>
  <si>
    <t>Addition of cementitious stabilisation agents for pavement layers and spreading the agent using bags and labour enhancement methods.</t>
  </si>
  <si>
    <t>Cement (for pavement layer)</t>
  </si>
  <si>
    <t>C5.4.7</t>
  </si>
  <si>
    <r>
      <t>Bituminous stabilisation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of pavement layers</t>
    </r>
    <r>
      <rPr>
        <sz val="10"/>
        <rFont val="Arial"/>
        <family val="2"/>
      </rPr>
      <t xml:space="preserve"> </t>
    </r>
  </si>
  <si>
    <t>C5.4.7.1</t>
  </si>
  <si>
    <r>
      <t xml:space="preserve">Bituminous stabilisation </t>
    </r>
    <r>
      <rPr>
        <i/>
        <sz val="10"/>
        <rFont val="Arial"/>
        <family val="2"/>
      </rPr>
      <t>(</t>
    </r>
    <r>
      <rPr>
        <sz val="10"/>
        <rFont val="Arial"/>
        <family val="2"/>
      </rPr>
      <t>150mm</t>
    </r>
    <r>
      <rPr>
        <i/>
        <sz val="10"/>
        <rFont val="Arial"/>
        <family val="2"/>
      </rPr>
      <t>)</t>
    </r>
    <r>
      <rPr>
        <sz val="10"/>
        <rFont val="Arial"/>
        <family val="2"/>
      </rPr>
      <t xml:space="preserve"> of payment layers </t>
    </r>
    <r>
      <rPr>
        <i/>
        <sz val="10"/>
        <rFont val="Arial"/>
        <family val="2"/>
      </rPr>
      <t>(</t>
    </r>
    <r>
      <rPr>
        <sz val="10"/>
        <rFont val="Arial"/>
        <family val="2"/>
      </rPr>
      <t>G1 crushed stone base</t>
    </r>
    <r>
      <rPr>
        <i/>
        <sz val="10"/>
        <rFont val="Arial"/>
        <family val="2"/>
      </rPr>
      <t>)</t>
    </r>
  </si>
  <si>
    <t>litre (ℓ)</t>
  </si>
  <si>
    <t>C5.4.8</t>
  </si>
  <si>
    <t>Bituminous stabilisation agent:</t>
  </si>
  <si>
    <t>C5.4.8.1</t>
  </si>
  <si>
    <t>60% anionic emulsion</t>
  </si>
  <si>
    <t>C5.4.8.2</t>
  </si>
  <si>
    <t>60% cationic emulsion</t>
  </si>
  <si>
    <t>C5.4.9</t>
  </si>
  <si>
    <t>Filler for bituminous stabilisation</t>
  </si>
  <si>
    <t>C5.4.9.2</t>
  </si>
  <si>
    <r>
      <t xml:space="preserve">Filler for bituminous stabilisation spreading the agent or filler using labour enhanced methods of construction </t>
    </r>
    <r>
      <rPr>
        <i/>
        <sz val="10"/>
        <rFont val="Arial"/>
        <family val="2"/>
      </rPr>
      <t>(specify agents separately)</t>
    </r>
  </si>
  <si>
    <t>C5.4.11</t>
  </si>
  <si>
    <t>Curing by covering with the subsequent layer</t>
  </si>
  <si>
    <t>C5.4.12</t>
  </si>
  <si>
    <r>
      <t xml:space="preserve">Curing with a membrane </t>
    </r>
    <r>
      <rPr>
        <i/>
        <sz val="10"/>
        <rFont val="Arial"/>
        <family val="2"/>
      </rPr>
      <t>(type of material to be specified)</t>
    </r>
    <r>
      <rPr>
        <b/>
        <sz val="10"/>
        <rFont val="Arial"/>
        <family val="2"/>
      </rPr>
      <t>:</t>
    </r>
  </si>
  <si>
    <t>C5.4.12.3</t>
  </si>
  <si>
    <t>Spray grade emulsion</t>
  </si>
  <si>
    <t>C5.4.14</t>
  </si>
  <si>
    <t>Trial section for a chemically stabilised layer</t>
  </si>
  <si>
    <t>PC5.4.41.1</t>
  </si>
  <si>
    <t>C3 cement stabilised subbase</t>
  </si>
  <si>
    <t>PC5.4.41.2</t>
  </si>
  <si>
    <t>G1 cement and emulsion treated base</t>
  </si>
  <si>
    <t>C6.1</t>
  </si>
  <si>
    <t>PAVER LAID CONCRETE LAYERS</t>
  </si>
  <si>
    <t>C6.1.1</t>
  </si>
  <si>
    <t>Construction of trial section (Complete: including texturing and curing)</t>
  </si>
  <si>
    <t>C6.1.1.2</t>
  </si>
  <si>
    <t>C6.1.3</t>
  </si>
  <si>
    <t>Construction of continuously reinforced concrete pavement (Excluding texturing and curing)</t>
  </si>
  <si>
    <t>PC6.1.3.1</t>
  </si>
  <si>
    <t>Continuously reinforced concrete pavement (CRCP):</t>
  </si>
  <si>
    <t>Labour enhanced construction</t>
  </si>
  <si>
    <t>150mm thick, 4.2MPa flexural strength - for circle aprons</t>
  </si>
  <si>
    <t>150mm thick, Class 20/19 concrete for central islands</t>
  </si>
  <si>
    <t>C6.1.4</t>
  </si>
  <si>
    <t xml:space="preserve">Texturing and curing the concrete pavement  </t>
  </si>
  <si>
    <t>C6.1.4.1</t>
  </si>
  <si>
    <t>Burlap-dragged and grooved texture:</t>
  </si>
  <si>
    <t>C6.1.4.3</t>
  </si>
  <si>
    <t>Curing:</t>
  </si>
  <si>
    <t>C6.1.5</t>
  </si>
  <si>
    <t xml:space="preserve">Variation in the rate of application of the curing compound </t>
  </si>
  <si>
    <t>C6.1.6</t>
  </si>
  <si>
    <t>Joints</t>
  </si>
  <si>
    <t>C6.1.6.1</t>
  </si>
  <si>
    <t>Expansion joints complete (excluding dowels)</t>
  </si>
  <si>
    <t>C6.1.7</t>
  </si>
  <si>
    <t xml:space="preserve">Steel reinforcement in concrete pavements  </t>
  </si>
  <si>
    <t>C6.1.7.2</t>
  </si>
  <si>
    <t>High tensile steel bars</t>
  </si>
  <si>
    <t>C6.1.7.3</t>
  </si>
  <si>
    <r>
      <t>Welded steel fabric</t>
    </r>
    <r>
      <rPr>
        <i/>
        <sz val="10"/>
        <rFont val="Arial"/>
        <family val="2"/>
      </rPr>
      <t xml:space="preserve"> </t>
    </r>
  </si>
  <si>
    <t>C6.1.8</t>
  </si>
  <si>
    <t xml:space="preserve">Drilling of testing of cores  </t>
  </si>
  <si>
    <t>C6.1.8.1</t>
  </si>
  <si>
    <t xml:space="preserve">100mm cores drilled from pavement for testing of compressive strength </t>
  </si>
  <si>
    <t>C6.1.8.2</t>
  </si>
  <si>
    <t>150mm cores drilled from pavement for testing of compressive strength</t>
  </si>
  <si>
    <t>C6.1/'C7.3.10.4</t>
  </si>
  <si>
    <t>Preparing the underlying layers after the concrete has been removed</t>
  </si>
  <si>
    <t>C7.3.10.4</t>
  </si>
  <si>
    <r>
      <t xml:space="preserve">Replacement of supporting layers with 10 MPa lean mix concrete </t>
    </r>
    <r>
      <rPr>
        <i/>
        <sz val="10"/>
        <rFont val="Arial"/>
        <family val="2"/>
      </rPr>
      <t>(</t>
    </r>
    <r>
      <rPr>
        <sz val="10"/>
        <rFont val="Arial"/>
        <family val="2"/>
      </rPr>
      <t>75mm thick blinding layer</t>
    </r>
    <r>
      <rPr>
        <i/>
        <sz val="10"/>
        <rFont val="Arial"/>
        <family val="2"/>
      </rPr>
      <t>)</t>
    </r>
    <r>
      <rPr>
        <sz val="10"/>
        <rFont val="Arial"/>
        <family val="2"/>
      </rPr>
      <t xml:space="preserve"> </t>
    </r>
  </si>
  <si>
    <t>C6.2</t>
  </si>
  <si>
    <t>SEGMENTAL BLOCK PAVING LAYERS</t>
  </si>
  <si>
    <t>C6.2.1</t>
  </si>
  <si>
    <t xml:space="preserve">Segmental block paving  </t>
  </si>
  <si>
    <t>C6.2.1.1.</t>
  </si>
  <si>
    <r>
      <t xml:space="preserve">Concrete block paving </t>
    </r>
    <r>
      <rPr>
        <i/>
        <sz val="10"/>
        <rFont val="Arial"/>
        <family val="2"/>
      </rPr>
      <t>(</t>
    </r>
    <r>
      <rPr>
        <sz val="10"/>
        <rFont val="Arial"/>
        <family val="2"/>
      </rPr>
      <t>Class 25, Type S-A, 60mm thick</t>
    </r>
    <r>
      <rPr>
        <i/>
        <sz val="10"/>
        <rFont val="Arial"/>
        <family val="2"/>
      </rPr>
      <t>)</t>
    </r>
    <r>
      <rPr>
        <sz val="10"/>
        <rFont val="Arial"/>
        <family val="2"/>
      </rPr>
      <t xml:space="preserve"> </t>
    </r>
  </si>
  <si>
    <t>C6.2.2</t>
  </si>
  <si>
    <t xml:space="preserve">Cast in-situ concrete edge and intermediate beams </t>
  </si>
  <si>
    <t>C6.2.3</t>
  </si>
  <si>
    <t>Provision and application of approved herbicide and ant poison</t>
  </si>
  <si>
    <t>C6.2.3.1</t>
  </si>
  <si>
    <t>Provision of materials</t>
  </si>
  <si>
    <t>C6.2.3.2</t>
  </si>
  <si>
    <t>Contractor’s charges and profit added to the prime cost sum</t>
  </si>
  <si>
    <t>C8.1</t>
  </si>
  <si>
    <t>PRIME COAT</t>
  </si>
  <si>
    <t>C8.1.1</t>
  </si>
  <si>
    <t>Prime coat:</t>
  </si>
  <si>
    <t>C8.1.1.2</t>
  </si>
  <si>
    <t>MC -30 cut-back bitumen</t>
  </si>
  <si>
    <t>C8.1.1.3</t>
  </si>
  <si>
    <t>Inverted bitumen emulsion</t>
  </si>
  <si>
    <t>C8.1.2</t>
  </si>
  <si>
    <t>Aggregate for blinding:</t>
  </si>
  <si>
    <t>C8.1.2.1</t>
  </si>
  <si>
    <t>Natural sand</t>
  </si>
  <si>
    <t>C8.1.2.2</t>
  </si>
  <si>
    <t>Crusher sand</t>
  </si>
  <si>
    <t>C8.5</t>
  </si>
  <si>
    <t>STANDARD CRACK SEALING</t>
  </si>
  <si>
    <t>C8.5.1</t>
  </si>
  <si>
    <t>Standard crack sealing</t>
  </si>
  <si>
    <t>C8.5.1.1</t>
  </si>
  <si>
    <t>Cleaning cracks</t>
  </si>
  <si>
    <t>Cleaning crack with hot compressed air</t>
  </si>
  <si>
    <t>C8.5.1.4</t>
  </si>
  <si>
    <t>Sealing the cracks</t>
  </si>
  <si>
    <t>Sealing using C-R1 binder</t>
  </si>
  <si>
    <t>C8.8</t>
  </si>
  <si>
    <t>PATCHING AND EDGE BREAK REPAIR</t>
  </si>
  <si>
    <t>C8.8.1</t>
  </si>
  <si>
    <t>Saw cutting pavement layers for patching</t>
  </si>
  <si>
    <t>C8.8.1.1</t>
  </si>
  <si>
    <t>Asphalt or bituminous surfacing to an average depth</t>
  </si>
  <si>
    <t>C8.8.2</t>
  </si>
  <si>
    <t>Excavation in existing pavements for patching (non-milling)</t>
  </si>
  <si>
    <t>C8.8.2.1</t>
  </si>
  <si>
    <t>Asphalt layers</t>
  </si>
  <si>
    <t>Not exceeding 10 m² including for edge repairs wider than 250mm</t>
  </si>
  <si>
    <t>Exceeding 10 m² but not exceeding 50 m² including for edge repairs wider than 250mm</t>
  </si>
  <si>
    <t>Exceeding 50 m² up to 100 m² including for edge repairs wider than 250mm</t>
  </si>
  <si>
    <t>C8.8.2.3</t>
  </si>
  <si>
    <r>
      <t xml:space="preserve">Other layers </t>
    </r>
    <r>
      <rPr>
        <i/>
        <sz val="10"/>
        <rFont val="Arial"/>
        <family val="2"/>
      </rPr>
      <t>(</t>
    </r>
    <r>
      <rPr>
        <sz val="10"/>
        <rFont val="Arial"/>
        <family val="2"/>
      </rPr>
      <t>Granular and / or crushed stone pavement layers</t>
    </r>
    <r>
      <rPr>
        <i/>
        <sz val="10"/>
        <rFont val="Arial"/>
        <family val="2"/>
      </rPr>
      <t>)</t>
    </r>
  </si>
  <si>
    <t>C8.8.3</t>
  </si>
  <si>
    <r>
      <t xml:space="preserve">Compacting the floor of excavations for patching </t>
    </r>
    <r>
      <rPr>
        <i/>
        <sz val="10"/>
        <rFont val="Arial"/>
        <family val="2"/>
      </rPr>
      <t>(93% MDD)</t>
    </r>
  </si>
  <si>
    <t>C8.8.4</t>
  </si>
  <si>
    <t>Backfilling of excavations for patching with:</t>
  </si>
  <si>
    <t>C8.8.4.1</t>
  </si>
  <si>
    <r>
      <t xml:space="preserve">Chemically stabilized pavement material </t>
    </r>
    <r>
      <rPr>
        <i/>
        <sz val="10"/>
        <rFont val="Arial"/>
        <family val="2"/>
      </rPr>
      <t>(</t>
    </r>
    <r>
      <rPr>
        <sz val="10"/>
        <rFont val="Arial"/>
        <family val="2"/>
      </rPr>
      <t>G1 crushed stone stabilised with 2% cement and 1% emulsion, compacted to 104% of MDD</t>
    </r>
    <r>
      <rPr>
        <i/>
        <sz val="10"/>
        <rFont val="Arial"/>
        <family val="2"/>
      </rPr>
      <t>)</t>
    </r>
    <r>
      <rPr>
        <sz val="10"/>
        <rFont val="Arial"/>
        <family val="2"/>
      </rPr>
      <t xml:space="preserve"> for a patch with a surface area:</t>
    </r>
  </si>
  <si>
    <r>
      <t>Not exceeding 10 m²</t>
    </r>
    <r>
      <rPr>
        <vertAlign val="superscript"/>
        <sz val="10"/>
        <rFont val="Arial"/>
        <family val="2"/>
      </rPr>
      <t xml:space="preserve"> </t>
    </r>
    <r>
      <rPr>
        <sz val="10"/>
        <rFont val="Arial"/>
        <family val="2"/>
      </rPr>
      <t>including for edge repairs wider than 250mm</t>
    </r>
  </si>
  <si>
    <t>C8.8.4.3</t>
  </si>
  <si>
    <t>Asphalt (58V-22, stone skeleton) for a patch with a surface area</t>
  </si>
  <si>
    <t>C8.8.6</t>
  </si>
  <si>
    <t xml:space="preserve">Repairing edge breaks in surfacing </t>
  </si>
  <si>
    <t>C8.8.6.1</t>
  </si>
  <si>
    <t>Cutting back the edges of the existing surfacing for the repairing of edge breaks</t>
  </si>
  <si>
    <t>C8.8.6.2</t>
  </si>
  <si>
    <r>
      <t xml:space="preserve">Prime coat </t>
    </r>
    <r>
      <rPr>
        <i/>
        <sz val="10"/>
        <rFont val="Arial"/>
        <family val="2"/>
      </rPr>
      <t>(</t>
    </r>
    <r>
      <rPr>
        <sz val="10"/>
        <rFont val="Arial"/>
        <family val="2"/>
      </rPr>
      <t>MC-30, 0.8 litre / m</t>
    </r>
    <r>
      <rPr>
        <vertAlign val="superscript"/>
        <sz val="10"/>
        <rFont val="Arial"/>
        <family val="2"/>
      </rPr>
      <t>2</t>
    </r>
    <r>
      <rPr>
        <i/>
        <sz val="10"/>
        <rFont val="Arial"/>
        <family val="2"/>
      </rPr>
      <t>)</t>
    </r>
  </si>
  <si>
    <t>C8.8.6.3</t>
  </si>
  <si>
    <t>Reconstructing edges using:</t>
  </si>
  <si>
    <r>
      <t xml:space="preserve">Continuously-graded hot asphalt </t>
    </r>
    <r>
      <rPr>
        <i/>
        <sz val="10"/>
        <rFont val="Arial"/>
        <family val="2"/>
      </rPr>
      <t>(</t>
    </r>
    <r>
      <rPr>
        <sz val="10"/>
        <rFont val="Arial"/>
        <family val="2"/>
      </rPr>
      <t>58V-22, stone skeleton</t>
    </r>
    <r>
      <rPr>
        <i/>
        <sz val="10"/>
        <rFont val="Arial"/>
        <family val="2"/>
      </rPr>
      <t>)</t>
    </r>
  </si>
  <si>
    <t>C9.1</t>
  </si>
  <si>
    <t>ASPHALT LAYERS</t>
  </si>
  <si>
    <t>C9.1.1</t>
  </si>
  <si>
    <t>Asphalt mix designs</t>
  </si>
  <si>
    <t>C9.1.1.1</t>
  </si>
  <si>
    <t>Stone skeletal mixes:</t>
  </si>
  <si>
    <t>C9.1.2</t>
  </si>
  <si>
    <t xml:space="preserve">Construction of trial sections </t>
  </si>
  <si>
    <t>C9.1.2.1</t>
  </si>
  <si>
    <t>C9.1.2.2</t>
  </si>
  <si>
    <t>C9.1.3</t>
  </si>
  <si>
    <t>Application of bond coat</t>
  </si>
  <si>
    <t>C9.1.3.1</t>
  </si>
  <si>
    <t>Stable–grade 30% net bitumen emulsion as specified.</t>
  </si>
  <si>
    <t xml:space="preserve">Applied with a calibrated distributer </t>
  </si>
  <si>
    <t>C9.1.3.3</t>
  </si>
  <si>
    <t xml:space="preserve">Applied by hand using brushes on all exposed transverse and longitudinal construction joints </t>
  </si>
  <si>
    <t>C9.1.5</t>
  </si>
  <si>
    <t>Asphalt surfacing</t>
  </si>
  <si>
    <t>C9.1.5.1</t>
  </si>
  <si>
    <t>New construction (by suitable / approved paver)</t>
  </si>
  <si>
    <t>C9.1.9</t>
  </si>
  <si>
    <t>C9.1.9.1</t>
  </si>
  <si>
    <t>By means of chip spreader</t>
  </si>
  <si>
    <t>C9.1.9.2</t>
  </si>
  <si>
    <t>By hand in restricted areas</t>
  </si>
  <si>
    <t>C9.1.10</t>
  </si>
  <si>
    <t xml:space="preserve">Variation rates  </t>
  </si>
  <si>
    <t>C9.1.10.1</t>
  </si>
  <si>
    <t>Rate only</t>
  </si>
  <si>
    <t>C9.1.10.2</t>
  </si>
  <si>
    <t xml:space="preserve">Aggregate   </t>
  </si>
  <si>
    <t>C9.1.10.3</t>
  </si>
  <si>
    <t>Active filler</t>
  </si>
  <si>
    <t>C9.1.10.5</t>
  </si>
  <si>
    <t>Rolled-in chippings</t>
  </si>
  <si>
    <t>C9.1.10.6</t>
  </si>
  <si>
    <t>C9.1.13</t>
  </si>
  <si>
    <t xml:space="preserve">Coring of asphalt layers  </t>
  </si>
  <si>
    <t>C9.1.13.1</t>
  </si>
  <si>
    <t>100mm diameter</t>
  </si>
  <si>
    <t>C9.1.13.2</t>
  </si>
  <si>
    <t>150mm diameter</t>
  </si>
  <si>
    <t>C9.1.14</t>
  </si>
  <si>
    <t xml:space="preserve">Surface regularity testing as described in Clause A9.1.8.4  </t>
  </si>
  <si>
    <t>C9.1.14.1</t>
  </si>
  <si>
    <t>Establishment of equipment:
Inertial laser Profilometer</t>
  </si>
  <si>
    <t>C9.1.14.2</t>
  </si>
  <si>
    <t>Profiler Surveys utilising equipment as specified - Base layers and surfacing layers</t>
  </si>
  <si>
    <t>lane kilometre (km)</t>
  </si>
  <si>
    <t>C11.1</t>
  </si>
  <si>
    <t>PITCHING, STONEWORK, CAST IN SITU CONCRETE FOR PROTECTION AGAINST EROSION</t>
  </si>
  <si>
    <t>C11.1.2</t>
  </si>
  <si>
    <t>Stone pitching</t>
  </si>
  <si>
    <t>C11.1.2.1</t>
  </si>
  <si>
    <t>Plain stone pitching</t>
  </si>
  <si>
    <t>Method 1</t>
  </si>
  <si>
    <t>Method 2</t>
  </si>
  <si>
    <t>C11.1.2.2</t>
  </si>
  <si>
    <t>Grouted stone pitching with mortar</t>
  </si>
  <si>
    <t>C11.1.5</t>
  </si>
  <si>
    <t>Concrete pitching or paving</t>
  </si>
  <si>
    <t>C11.1.5.1</t>
  </si>
  <si>
    <t>Cast in situ concrete pitching or paving (class 30/19 concrete with 100mm thickness)</t>
  </si>
  <si>
    <t>C11.1.5.3</t>
  </si>
  <si>
    <t>Welded steel fabric used for cast in situ pitching or paving (617 steel mesh)</t>
  </si>
  <si>
    <t>C11.1.6</t>
  </si>
  <si>
    <r>
      <t xml:space="preserve">Concrete edge beams </t>
    </r>
    <r>
      <rPr>
        <i/>
        <sz val="10"/>
        <color theme="1"/>
        <rFont val="Arial"/>
        <family val="2"/>
      </rPr>
      <t>(class f30/19 concrete)</t>
    </r>
  </si>
  <si>
    <t>C11.1.7</t>
  </si>
  <si>
    <t>Provision of approved herbicide and ant poison:</t>
  </si>
  <si>
    <t>C11.1.7.1</t>
  </si>
  <si>
    <t>C11.1.7.2</t>
  </si>
  <si>
    <t>C11.2</t>
  </si>
  <si>
    <t>NON-STRUCTURAL GABIONS</t>
  </si>
  <si>
    <t>C11.2.1</t>
  </si>
  <si>
    <t>Foundation trench excavation:</t>
  </si>
  <si>
    <t>C11.2.1.1</t>
  </si>
  <si>
    <t>Excavating all material situated within the following depth ranges below the surface level</t>
  </si>
  <si>
    <t>C11.2.1.3</t>
  </si>
  <si>
    <t>Excavating soft material within 1,5m below the surface level using labour enhanced construction methods</t>
  </si>
  <si>
    <t>C11.2.2</t>
  </si>
  <si>
    <t>Surface preparation for bedding the gabion boxes and mattresses</t>
  </si>
  <si>
    <t>C11.2.3</t>
  </si>
  <si>
    <t>Gabion boxes and mattresses:</t>
  </si>
  <si>
    <t>C11.2.3.1</t>
  </si>
  <si>
    <r>
      <t xml:space="preserve">Galvanized gabion boxes </t>
    </r>
    <r>
      <rPr>
        <i/>
        <sz val="10"/>
        <color theme="1"/>
        <rFont val="Arial"/>
        <family val="2"/>
      </rPr>
      <t>(1.0m wide x 1,0m long x 1.0m deep nominal dia. 2,7mm, diaphragms on 1m c/c, mesh size 80x100, rock size min 100mm, max 200mm)</t>
    </r>
  </si>
  <si>
    <t>C11.2.3.3</t>
  </si>
  <si>
    <r>
      <t xml:space="preserve">Galvanized gabion mattresses </t>
    </r>
    <r>
      <rPr>
        <i/>
        <sz val="10"/>
        <color theme="1"/>
        <rFont val="Arial"/>
        <family val="2"/>
      </rPr>
      <t>(6.0m long x 2.0m wide)</t>
    </r>
  </si>
  <si>
    <t>C11.2.4</t>
  </si>
  <si>
    <t xml:space="preserve">Geotextile (Non-woven polyester filter fabric - Class A5): </t>
  </si>
  <si>
    <t>C11.3</t>
  </si>
  <si>
    <t>GUIDE BLOCKS AND KILOMETRE MARKERS</t>
  </si>
  <si>
    <t>C11.3.2</t>
  </si>
  <si>
    <t xml:space="preserve">Kilometre markers </t>
  </si>
  <si>
    <t>C11.4</t>
  </si>
  <si>
    <t>ROAD RESTRAINT SYSTEMS</t>
  </si>
  <si>
    <t>C11.4.1</t>
  </si>
  <si>
    <t>Erecting of guardrails at 3,81m spacing</t>
  </si>
  <si>
    <t>C11.4.1.1</t>
  </si>
  <si>
    <t>Complete galvanized system compliant to SANS 1350:</t>
  </si>
  <si>
    <r>
      <t xml:space="preserve">On timber posts </t>
    </r>
    <r>
      <rPr>
        <i/>
        <sz val="10"/>
        <rFont val="Arial"/>
        <family val="2"/>
      </rPr>
      <t>(Drawing reference)</t>
    </r>
  </si>
  <si>
    <t>Extra over C11.4.1.1(a) and C11.4.1.1(b) for excavating holes of posts using labour enhanced methods (soft and intermediate)</t>
  </si>
  <si>
    <t>C11.4.1.2</t>
  </si>
  <si>
    <t>Terminal sections for 3,81 guardrails comprising of:</t>
  </si>
  <si>
    <t>End wings to SANS 1350</t>
  </si>
  <si>
    <t>Bullnoses to SANS 1350</t>
  </si>
  <si>
    <t>C11.4.4</t>
  </si>
  <si>
    <t>Extra over for horizontally curved guard rails</t>
  </si>
  <si>
    <t>C11.4.4.1</t>
  </si>
  <si>
    <t>Extra over C11.4.1 and C11.4.11 for horizontally curved guard rails factory bent to a radius of less than 45m</t>
  </si>
  <si>
    <t>C11.4.5</t>
  </si>
  <si>
    <t>Additional guardrail posts for 3,81m systems:</t>
  </si>
  <si>
    <t>C11.4.5.1</t>
  </si>
  <si>
    <t>Timber</t>
  </si>
  <si>
    <t>C11.4.5.3</t>
  </si>
  <si>
    <r>
      <t>Extra over C11.4.5.1 and C11.4.5.2 for excavating holes of posts using labour enhanced methods</t>
    </r>
    <r>
      <rPr>
        <b/>
        <i/>
        <sz val="10"/>
        <rFont val="Arial"/>
        <family val="2"/>
      </rPr>
      <t xml:space="preserve"> </t>
    </r>
  </si>
  <si>
    <t>C11.4.6</t>
  </si>
  <si>
    <t>Reflective plates</t>
  </si>
  <si>
    <t>C11.4.6.1</t>
  </si>
  <si>
    <t>Steel plates</t>
  </si>
  <si>
    <t>C11.4.7</t>
  </si>
  <si>
    <t>Removing existing guardrails:</t>
  </si>
  <si>
    <t>C11.4.9</t>
  </si>
  <si>
    <t>Re-erection of guardrails with recovered or provided material:</t>
  </si>
  <si>
    <t>C11.4.9.1</t>
  </si>
  <si>
    <t>Single guardrail</t>
  </si>
  <si>
    <t>C11.4.9.3</t>
  </si>
  <si>
    <t>Extra over C11.4.9.1 and C11.4.9.2 for excavating holes of posts using labour enhanced methods</t>
  </si>
  <si>
    <t>C11.4.10</t>
  </si>
  <si>
    <t>End treatments to existing guardrails with recovered or provided material:</t>
  </si>
  <si>
    <t>C11.4.10.1</t>
  </si>
  <si>
    <t>End wings</t>
  </si>
  <si>
    <t>C11.4.10.2</t>
  </si>
  <si>
    <t>Bullnoses</t>
  </si>
  <si>
    <t>C11.4.11</t>
  </si>
  <si>
    <t>New material required for the re-erection guardrails with recovered materials:</t>
  </si>
  <si>
    <t>C11.4.11.1</t>
  </si>
  <si>
    <t>Guardrails, 3,81m compliant to SANS 1350</t>
  </si>
  <si>
    <t>C11.4.11.2</t>
  </si>
  <si>
    <t>Timber posts compliant to SANS 457</t>
  </si>
  <si>
    <t>C11.4.11.4</t>
  </si>
  <si>
    <t>C11.4.11.5</t>
  </si>
  <si>
    <t>Spacer blocks compliant to SANS 457</t>
  </si>
  <si>
    <t>C11.4.11.6</t>
  </si>
  <si>
    <t>Splice bolt complete with nut and washer compliant to SANS 1350</t>
  </si>
  <si>
    <t>C11.4.11.7</t>
  </si>
  <si>
    <t>Post bolt complete with nut and washer compliant to SANS 1350</t>
  </si>
  <si>
    <t>C11.4.14</t>
  </si>
  <si>
    <t>Nailing of gang nail plates on top of timber guardrail posts</t>
  </si>
  <si>
    <t>C11.4.15</t>
  </si>
  <si>
    <t>Disposal of existing guardrails</t>
  </si>
  <si>
    <t>C11.4.15.1</t>
  </si>
  <si>
    <t>Straight or curved longitudinal guardrails</t>
  </si>
  <si>
    <t>C11.5</t>
  </si>
  <si>
    <t>FENCING</t>
  </si>
  <si>
    <t>C11.5.1</t>
  </si>
  <si>
    <t>Supply and erect new fencing material for new fences and for supplementing material in existing fences which are being repaired or removed:</t>
  </si>
  <si>
    <t>C11.5.1.1</t>
  </si>
  <si>
    <t>Zinc-coated barbed wire</t>
  </si>
  <si>
    <t>High-tensile-grade, single-strand 3,2mm x 2,50mm oval-shaped wire, fully galvanised</t>
  </si>
  <si>
    <t>C11.5.1.7</t>
  </si>
  <si>
    <t xml:space="preserve">Standards </t>
  </si>
  <si>
    <t>1850 X 2.5kg/m "Y" section complete with holes fully galvanised, (SANS 121/ISO 1461) ends pressed flat to ± 8mm</t>
  </si>
  <si>
    <t>C11.5.1.8</t>
  </si>
  <si>
    <t xml:space="preserve">Droppers </t>
  </si>
  <si>
    <t>1400 X 0.56kg/m mild steel Ridgeback Pattern (SANS 121/ISO 1461)</t>
  </si>
  <si>
    <t>C11.5.1.9</t>
  </si>
  <si>
    <t>Straining posts, stays and anchors:</t>
  </si>
  <si>
    <t>Vertical</t>
  </si>
  <si>
    <t>Steel straining posts (2130 X 100 dia X 3mm mild 
steel tubing with steel cap and 230 X 230 X 3mm
base plate fully galvanised, (SANS 121/ISO 1461), no holes)</t>
  </si>
  <si>
    <t>Inclined</t>
  </si>
  <si>
    <t>Steel stays and anchors (2130 X 60 dia X 3mm mild steel tubing with 230 X 230 X 3mm base plate fully galvanised, (SANS 121/ISO 1461))</t>
  </si>
  <si>
    <t>C11.5.2</t>
  </si>
  <si>
    <r>
      <t xml:space="preserve">New gates </t>
    </r>
    <r>
      <rPr>
        <sz val="10"/>
        <rFont val="Arial"/>
        <family val="2"/>
      </rPr>
      <t>(5m 42 dia 2mm mild steel tubilar frame galvanised)</t>
    </r>
  </si>
  <si>
    <t>C11.5.4</t>
  </si>
  <si>
    <t>Dismantling existing fences and gates:</t>
  </si>
  <si>
    <t>C11.5.4.1</t>
  </si>
  <si>
    <t>Fences:</t>
  </si>
  <si>
    <t>Stock-proof fences</t>
  </si>
  <si>
    <t>C11.5.10</t>
  </si>
  <si>
    <t>Disposal of existing fencing materials</t>
  </si>
  <si>
    <t>C11.5.10.1</t>
  </si>
  <si>
    <t>C11.6</t>
  </si>
  <si>
    <t xml:space="preserve">ROAD SIGNS </t>
  </si>
  <si>
    <t>C11.6.1</t>
  </si>
  <si>
    <t>Road signboards with painted or coloured semi-matt background. Symbols, lettering and borders in semi- matt black or in Class I retro-reflective material, where the sign board is constructed from:</t>
  </si>
  <si>
    <t>C11.6.1.1</t>
  </si>
  <si>
    <t>Aluminium sheet (2,0mm thick):</t>
  </si>
  <si>
    <r>
      <t>Area 0 to 0,5 m</t>
    </r>
    <r>
      <rPr>
        <vertAlign val="superscript"/>
        <sz val="10"/>
        <rFont val="Arial"/>
        <family val="2"/>
      </rPr>
      <t>2</t>
    </r>
  </si>
  <si>
    <r>
      <t>Area exceeding 0,5 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 xml:space="preserve"> but not 2,0 m</t>
    </r>
    <r>
      <rPr>
        <vertAlign val="superscript"/>
        <sz val="10"/>
        <rFont val="Arial"/>
        <family val="2"/>
      </rPr>
      <t>2</t>
    </r>
  </si>
  <si>
    <r>
      <t>Area exceeding 2,0 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 xml:space="preserve"> but not 10 m</t>
    </r>
    <r>
      <rPr>
        <vertAlign val="superscript"/>
        <sz val="10"/>
        <rFont val="Arial"/>
        <family val="2"/>
      </rPr>
      <t>2</t>
    </r>
  </si>
  <si>
    <t>C11.6.2</t>
  </si>
  <si>
    <t>Extra over on item C11.6.1 for using:</t>
  </si>
  <si>
    <t>C11.6.2.1</t>
  </si>
  <si>
    <t>Background of retro-reflective material:</t>
  </si>
  <si>
    <t>Class III</t>
  </si>
  <si>
    <t>C11.6.2.2</t>
  </si>
  <si>
    <t>Lettering, symbols, numbers, arrows, emblems and borders of retro-reflective material:</t>
  </si>
  <si>
    <t>C11.6.3</t>
  </si>
  <si>
    <r>
      <t xml:space="preserve">Road sign supports </t>
    </r>
    <r>
      <rPr>
        <sz val="10"/>
        <rFont val="Arial"/>
        <family val="2"/>
      </rPr>
      <t>(overhead road sign structures excluded)</t>
    </r>
    <r>
      <rPr>
        <b/>
        <sz val="10"/>
        <rFont val="Arial"/>
        <family val="2"/>
      </rPr>
      <t>:</t>
    </r>
  </si>
  <si>
    <t>C11.6.3.2</t>
  </si>
  <si>
    <r>
      <t xml:space="preserve">Timber </t>
    </r>
    <r>
      <rPr>
        <i/>
        <sz val="10"/>
        <rFont val="Arial"/>
        <family val="2"/>
      </rPr>
      <t>(</t>
    </r>
    <r>
      <rPr>
        <sz val="10"/>
        <rFont val="Arial"/>
        <family val="2"/>
      </rPr>
      <t>150 mm dia. creosote or CCA treated complete  with breakway holes</t>
    </r>
    <r>
      <rPr>
        <i/>
        <sz val="10"/>
        <rFont val="Arial"/>
        <family val="2"/>
      </rPr>
      <t>)</t>
    </r>
  </si>
  <si>
    <t>C11.6.4</t>
  </si>
  <si>
    <t xml:space="preserve">Kilometre Markers  </t>
  </si>
  <si>
    <t>C11.6.4.2</t>
  </si>
  <si>
    <t>Replace marker boards on existing kilometre posts</t>
  </si>
  <si>
    <t>C11.6.5</t>
  </si>
  <si>
    <t>Excavation and backfilling for road sign supports (not applicable to kilometre posts)</t>
  </si>
  <si>
    <t>C11.6.5.1</t>
  </si>
  <si>
    <t>Excavating soft material and backfilling</t>
  </si>
  <si>
    <t>C11.6.5.2</t>
  </si>
  <si>
    <t>Excavating soft or intermediate material and backfilling using labour enhanced construction methods</t>
  </si>
  <si>
    <t>C11.6.5.3</t>
  </si>
  <si>
    <t>Extra over item C11.6.5.1 and C11.6.5.2 for cement-treated soil backfill</t>
  </si>
  <si>
    <t>C11.6.5.5</t>
  </si>
  <si>
    <t>Imported backfill material from commercial sources</t>
  </si>
  <si>
    <t>C11.6.6</t>
  </si>
  <si>
    <t>Dismantling, storing and re-erecting road signs with a surface area of:</t>
  </si>
  <si>
    <t>C11.6.6.1</t>
  </si>
  <si>
    <t>C11.6.6.2</t>
  </si>
  <si>
    <t>C11.6.6.3</t>
  </si>
  <si>
    <r>
      <t>Exceeding 2,0 m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 xml:space="preserve"> but not 10 m</t>
    </r>
    <r>
      <rPr>
        <vertAlign val="superscript"/>
        <sz val="10"/>
        <rFont val="Arial"/>
        <family val="2"/>
      </rPr>
      <t>2</t>
    </r>
  </si>
  <si>
    <t>C11.6.6.4</t>
  </si>
  <si>
    <r>
      <t>Exceeding 10 m</t>
    </r>
    <r>
      <rPr>
        <vertAlign val="superscript"/>
        <sz val="10"/>
        <rFont val="Arial"/>
        <family val="2"/>
      </rPr>
      <t>2</t>
    </r>
  </si>
  <si>
    <t>C11.7</t>
  </si>
  <si>
    <t>ROAD MARKINGS AND ROAD STUDS</t>
  </si>
  <si>
    <t>C11.7.2</t>
  </si>
  <si>
    <t>Retro-reflective road marking (water based):</t>
  </si>
  <si>
    <t>C11.7.2.1</t>
  </si>
  <si>
    <t>White lines broken or unbroken</t>
  </si>
  <si>
    <t>100mm wide</t>
  </si>
  <si>
    <t xml:space="preserve">(b) </t>
  </si>
  <si>
    <t>200mm wide</t>
  </si>
  <si>
    <t>300mm wide</t>
  </si>
  <si>
    <t>C11.7.2.2</t>
  </si>
  <si>
    <t>Yellow lines broken or unbroken</t>
  </si>
  <si>
    <t>C11.7.2.4</t>
  </si>
  <si>
    <r>
      <t>White lettering and symbols</t>
    </r>
    <r>
      <rPr>
        <strike/>
        <sz val="10"/>
        <color rgb="FFFF0000"/>
        <rFont val="Arial"/>
        <family val="2"/>
      </rPr>
      <t/>
    </r>
  </si>
  <si>
    <t>C11.7.2.5</t>
  </si>
  <si>
    <t>Yellow lettering and symbols</t>
  </si>
  <si>
    <t>C11.7.2.7</t>
  </si>
  <si>
    <r>
      <t xml:space="preserve">Transverse lines, painted island and arrestor bed markings (any colour) </t>
    </r>
    <r>
      <rPr>
        <i/>
        <strike/>
        <sz val="10"/>
        <color rgb="FFFF0000"/>
        <rFont val="Arial"/>
        <family val="2"/>
      </rPr>
      <t/>
    </r>
  </si>
  <si>
    <t>PC11.7.2.20</t>
  </si>
  <si>
    <t>Kerb markings (black and white)</t>
  </si>
  <si>
    <t>C11.7.3</t>
  </si>
  <si>
    <t>Thermoplastic road marking</t>
  </si>
  <si>
    <t>C11.7.3.1</t>
  </si>
  <si>
    <t xml:space="preserve">Thermoplastic road marking, broken or unbroken </t>
  </si>
  <si>
    <t>White lines</t>
  </si>
  <si>
    <r>
      <t xml:space="preserve">Yellow lines </t>
    </r>
    <r>
      <rPr>
        <i/>
        <strike/>
        <sz val="10"/>
        <color rgb="FFFF0000"/>
        <rFont val="Arial"/>
        <family val="2"/>
      </rPr>
      <t/>
    </r>
  </si>
  <si>
    <t>C11.7.4</t>
  </si>
  <si>
    <t>Cold plastic road marking material</t>
  </si>
  <si>
    <t>C11.7.4.1</t>
  </si>
  <si>
    <t>White lettering and symbols</t>
  </si>
  <si>
    <t>C11.7.4.2</t>
  </si>
  <si>
    <t>C11.7.4.4</t>
  </si>
  <si>
    <t>Transverse lines, painted island and arrestor bed markings (any colour)</t>
  </si>
  <si>
    <t>C11.7.5</t>
  </si>
  <si>
    <t>Variations in rate of application:</t>
  </si>
  <si>
    <t>C11.7.5.1</t>
  </si>
  <si>
    <t>White paint</t>
  </si>
  <si>
    <t>C11.7.5.2</t>
  </si>
  <si>
    <t>Yellow paint</t>
  </si>
  <si>
    <t>C11.7.5.3</t>
  </si>
  <si>
    <t>Black paint</t>
  </si>
  <si>
    <t>C11.7.5.4</t>
  </si>
  <si>
    <t>Retro-reflective beads</t>
  </si>
  <si>
    <t>C11.7.5.5</t>
  </si>
  <si>
    <t>Thermoplastic material, all colours</t>
  </si>
  <si>
    <t>C11.7.5.6</t>
  </si>
  <si>
    <t xml:space="preserve">Cold plastic marking material, all colours </t>
  </si>
  <si>
    <t>C11.7.7</t>
  </si>
  <si>
    <t>Road studs</t>
  </si>
  <si>
    <t>C11.7.7.2</t>
  </si>
  <si>
    <r>
      <t xml:space="preserve">Permanent road studs compliant to SANS 1463 </t>
    </r>
    <r>
      <rPr>
        <i/>
        <sz val="10"/>
        <rFont val="Arial"/>
        <family val="2"/>
      </rPr>
      <t>(</t>
    </r>
    <r>
      <rPr>
        <sz val="10"/>
        <rFont val="Arial"/>
        <family val="2"/>
      </rPr>
      <t>RSA - 1, yellow / red, white / red, white / white</t>
    </r>
    <r>
      <rPr>
        <i/>
        <sz val="10"/>
        <rFont val="Arial"/>
        <family val="2"/>
      </rPr>
      <t>)</t>
    </r>
  </si>
  <si>
    <t>C11.7.8</t>
  </si>
  <si>
    <t>Setting out and premarking the lines (excluding traffic island markings, lettering and symbols)</t>
  </si>
  <si>
    <t>C11.7.9</t>
  </si>
  <si>
    <t>Re-establishing the painting unit during the defects notification period and at other instances on instruction of the Engineer</t>
  </si>
  <si>
    <t>C11.7.10</t>
  </si>
  <si>
    <t>Removal of existing, temporary or final road markings by:</t>
  </si>
  <si>
    <t>C11.7.11</t>
  </si>
  <si>
    <t>Removal of existing road studs</t>
  </si>
  <si>
    <t>C11.9</t>
  </si>
  <si>
    <t>FINISHING THE ROAD AND ROAD RESERVE AND TREATING OLD ROADS</t>
  </si>
  <si>
    <t>C11.9.1</t>
  </si>
  <si>
    <t>Finishing the road and road reserve:</t>
  </si>
  <si>
    <t>C11.9.1.2</t>
  </si>
  <si>
    <t>C20.1</t>
  </si>
  <si>
    <t>TESTING MATERIALS AND JUDGEMENT OF WORKMANSHIP</t>
  </si>
  <si>
    <t>C20.1.2</t>
  </si>
  <si>
    <t>Special tests requested by the Engineer</t>
  </si>
  <si>
    <t>C20.1.2.2</t>
  </si>
  <si>
    <t>Employer’s contribution to other special tests</t>
  </si>
  <si>
    <t>Other tests as requested / specified by the Engineer</t>
  </si>
  <si>
    <t>Handling costs and profit in respect of item C20.1.2.2(a)</t>
  </si>
  <si>
    <t>PC20.1.5</t>
  </si>
  <si>
    <r>
      <t xml:space="preserve">Financial contribution for an independent site laboratory </t>
    </r>
    <r>
      <rPr>
        <sz val="10"/>
        <rFont val="Arial"/>
        <family val="2"/>
      </rPr>
      <t>(Negative amount)</t>
    </r>
  </si>
  <si>
    <t>PC20.1.6</t>
  </si>
  <si>
    <t>Payment of independent site laboratory</t>
  </si>
  <si>
    <t>C20.1.6.1</t>
  </si>
  <si>
    <t>Direct payment by contractor</t>
  </si>
  <si>
    <t>C20.1.6.2</t>
  </si>
  <si>
    <t>Handling cost and profit in respect of item C20.1.6.1</t>
  </si>
  <si>
    <t>GENERAL</t>
  </si>
  <si>
    <t>SERVICES</t>
  </si>
  <si>
    <t>DRAINAGE</t>
  </si>
  <si>
    <t>EARTHWORKS AND PAVEMENT LAYERS MATERIALS</t>
  </si>
  <si>
    <t>EARTHWORKS AND PAVEMENT LAYERS CONSTRUCTION</t>
  </si>
  <si>
    <t>CONCRETE LAYERS</t>
  </si>
  <si>
    <t>PRETREATMENT AND REPAIR EXISTING LAYERS</t>
  </si>
  <si>
    <t>ANCILLIARY ROAD WORKS</t>
  </si>
  <si>
    <t>ROAD SIGNS</t>
  </si>
  <si>
    <t>QUALITY ASSURANCE</t>
  </si>
  <si>
    <t>TRAINING, COACHING, GUIDANCE, MENTORING AND ASSISTANCE</t>
  </si>
  <si>
    <t>TOTAL CARRIED TO C2.3 : SUMMARY OF PRICING SCHEDULE (SCHEDULE B)</t>
  </si>
  <si>
    <t>D - D1000</t>
  </si>
  <si>
    <t>D10.01</t>
  </si>
  <si>
    <t>Target Group Participation</t>
  </si>
  <si>
    <t xml:space="preserve">Contract Participation Performance bonus </t>
  </si>
  <si>
    <t>D10.02</t>
  </si>
  <si>
    <t>Stakeholder and Community Liaison and Social Facilitation</t>
  </si>
  <si>
    <t xml:space="preserve">Cost of liaison, social facilitation and PLC support </t>
  </si>
  <si>
    <t xml:space="preserve">Handling cost and profit in respect of sub-item D10.02(a) </t>
  </si>
  <si>
    <t>D10.03</t>
  </si>
  <si>
    <t>Tender Process for Targeted Enterprises</t>
  </si>
  <si>
    <t>Contractor’s charge for the management and execution of the Targeted Enterprise procurement process:</t>
  </si>
  <si>
    <t>Targeted Enterprise Procurement Coordinator</t>
  </si>
  <si>
    <t>D10.04</t>
  </si>
  <si>
    <t>Responsibilities of the Contractor towards Targeted Enterprises</t>
  </si>
  <si>
    <t>Targeted Enterprise Construction Manager</t>
  </si>
  <si>
    <t>Person. Month</t>
  </si>
  <si>
    <t>Targeted Enterprise Site Supervisors</t>
  </si>
  <si>
    <t>D10.05</t>
  </si>
  <si>
    <t>Construction Works by Targeted Enterprises</t>
  </si>
  <si>
    <t>Payments associated with the construction works carried out by Targeted Enterprise subcontractors of CIDB 1 and 2 contractor grading designation appointed in terms of Section D</t>
  </si>
  <si>
    <t>Handling costs and profit in respect of payment associated with sub-item D10.05(a)</t>
  </si>
  <si>
    <t>Fluctuation between the main contractor’s rates and that of the Targeted Enterprise subcontractors</t>
  </si>
  <si>
    <t>Preliminary and General Obligations of Targeted Enterprise sub-contractors appointed in terms of Section D</t>
  </si>
  <si>
    <t>D10.06</t>
  </si>
  <si>
    <t>Training, coaching, guidance, mentoring and assistance</t>
  </si>
  <si>
    <t>SUMMARY OF PRICING SCHEDULE C</t>
  </si>
  <si>
    <t>STAKEHOLDER AND COMMUNITY ENGAGEMENT</t>
  </si>
  <si>
    <t>D1000</t>
  </si>
  <si>
    <t>TOTAL CARRIED TO C2.3 : SUMMARY OF PRICING SCHEDULE (SCHEDULE C)</t>
  </si>
  <si>
    <t>C2.3: SUMMARY OF PRICING SCHEDULE</t>
  </si>
  <si>
    <t>SCHEDULE A: TRAINING AND CONSTRUCTION MANAGEMENT</t>
  </si>
  <si>
    <t>SCHEDULE B: CONSTUCTION OF THE WORKS</t>
  </si>
  <si>
    <t>SCHEDULE C: STAKEHOLDER AND COMMUNITY ENGAGEMENTTRAINING AND CONSTRUCTION MANAGEMENT</t>
  </si>
  <si>
    <t>SUB-TOTAL</t>
  </si>
  <si>
    <t>VALUE ADDED TAX (15% OF SUB-TOTAL)</t>
  </si>
  <si>
    <t>TOTAL CARRIED TO C.1.1.1: FORM OF OFFER</t>
  </si>
  <si>
    <t>Submission of a Scheme 2 Programme</t>
  </si>
  <si>
    <t>Reviewing and updating a Scheme 2 Programme</t>
  </si>
  <si>
    <t>C1.6.9.1</t>
  </si>
  <si>
    <t>Stockpiling topsoil</t>
  </si>
  <si>
    <t>Type G4-A material</t>
  </si>
  <si>
    <t>Type G5-A material</t>
  </si>
  <si>
    <t>Fill material in sidewalk compacted to 95% of MDD</t>
  </si>
  <si>
    <t>Labour enhanced construction (CRCP, 150mm thick)</t>
  </si>
  <si>
    <t>C11.7.10.2</t>
  </si>
  <si>
    <t>Water-jetting</t>
  </si>
  <si>
    <t>Rate to be zero or negative only</t>
  </si>
  <si>
    <t>(bb)</t>
  </si>
  <si>
    <t>Bound macadam layer (layer thickness indicated) compacted to 90 % of AD</t>
  </si>
  <si>
    <t>C5.3.2.2</t>
  </si>
  <si>
    <t>C5.3.9</t>
  </si>
  <si>
    <t>Construction of a trial section</t>
  </si>
  <si>
    <t>C5.3.9.1</t>
  </si>
  <si>
    <t>Bound macadam layer (150mm) trial section</t>
  </si>
  <si>
    <t>C5.3.9.2</t>
  </si>
  <si>
    <t>Construction of a trial section using labour enhancement methods</t>
  </si>
  <si>
    <t>C4.3.5.2</t>
  </si>
  <si>
    <t>Large milling machine with a cutting width exceeding 1,2 m</t>
  </si>
  <si>
    <t>DETAILED DESIGN FOR IMPROVEMENT OF PEDESTRIAN FACILITIES</t>
  </si>
  <si>
    <t>ON NATIONAL ROUTE 5, SECTION 3 FROM KM 34,0 TO PAUL ROUX (KM 37,0)</t>
  </si>
  <si>
    <t>CONTRACTORS GENERAL OBLIGATIONS</t>
  </si>
  <si>
    <t xml:space="preserve">ITEM   </t>
  </si>
  <si>
    <t>QUANTITY</t>
  </si>
  <si>
    <t>RATE 
(RAND)</t>
  </si>
  <si>
    <t>AMOUNT 
(RAND)</t>
  </si>
  <si>
    <t>1300</t>
  </si>
  <si>
    <t>CONTRACTOR'S ESTABLISHMENT ON SITE AND GENERAL OBLIGATIONS</t>
  </si>
  <si>
    <t>Fixed obligations in terms of COLTO B1300</t>
  </si>
  <si>
    <t>Lump Sum</t>
  </si>
  <si>
    <t>Value-related obligations in terms of COLTO B1300</t>
  </si>
  <si>
    <t>Health and safety obligation: Compliance with Construction Regulations including submission and  implementation of a Health &amp; Safety plan</t>
  </si>
  <si>
    <t>NOTE: The combined total of B13.01(a), B13.01(b), and B13.01(c) may not exceed 15 % of the Tender Sum.</t>
  </si>
  <si>
    <t xml:space="preserve"> Total Carried Forward To Summary</t>
  </si>
  <si>
    <t>EXCAVATION AND BACKFILL</t>
  </si>
  <si>
    <t>SERIES 2000:  DRAINAGE</t>
  </si>
  <si>
    <t>2200</t>
  </si>
  <si>
    <t>PREFABRICATED CULVERTS</t>
  </si>
  <si>
    <t>22.01</t>
  </si>
  <si>
    <t>Excavation:</t>
  </si>
  <si>
    <t>Excavating soft material situated within the following  depth ranges below the surface level:</t>
  </si>
  <si>
    <t>(1)</t>
  </si>
  <si>
    <t>0 m up to 1.5 m</t>
  </si>
  <si>
    <t>m³</t>
  </si>
  <si>
    <t>(2)</t>
  </si>
  <si>
    <t>Kiosks/Minisubs</t>
  </si>
  <si>
    <t>Extra over subitem 22.01(a) 1) and 2) for excavation in  hard material, irrespective of depth</t>
  </si>
  <si>
    <t>(3)</t>
  </si>
  <si>
    <t>Holes for planting of poles in all material types</t>
  </si>
  <si>
    <t>For 6.2 m pole: 1.2 m depth</t>
  </si>
  <si>
    <t>No</t>
  </si>
  <si>
    <t>For 11.8 m pole: 1.8 m depth</t>
  </si>
  <si>
    <t>B22.02</t>
  </si>
  <si>
    <t>Backfilling:</t>
  </si>
  <si>
    <t>Trenches</t>
  </si>
  <si>
    <t>Using imported selected material</t>
  </si>
  <si>
    <t>Extra over subitems 22.02(a) and (b) for soil cement  backfilling (5% cement)</t>
  </si>
  <si>
    <t>Using concrete (class 20/19) 20 Mpa backfilling as  shown in drawings</t>
  </si>
  <si>
    <t>Bedding using sieved material from excavations.</t>
  </si>
  <si>
    <t>Minisubs/kiosks</t>
  </si>
  <si>
    <t>Cast in situ concrete(class 20/19) 20 Mpa for minisubs/kiosks footings</t>
  </si>
  <si>
    <t>Holes for planting of poles using soil cement backfilling (5% cement)</t>
  </si>
  <si>
    <t xml:space="preserve">For holes of removed existing streetlight poles </t>
  </si>
  <si>
    <t xml:space="preserve"> Total Carried Forward</t>
  </si>
  <si>
    <t>ELECTRICAL DISTRIBUTION AND EARTHING INFRASTRUCTURE</t>
  </si>
  <si>
    <t xml:space="preserve"> Brought Forward</t>
  </si>
  <si>
    <t>Service Ducts</t>
  </si>
  <si>
    <t>m</t>
  </si>
  <si>
    <t>Hand excavation to:</t>
  </si>
  <si>
    <t>Determine the positions of existing services where machine work is not possible</t>
  </si>
  <si>
    <t>Remove existing road light poles planted in concrete pedestrian pavement includig breaking of concrete</t>
  </si>
  <si>
    <t>Existing Streetlight Poles</t>
  </si>
  <si>
    <t>Remove existing 11,8m streetlight pole from hole, load and transport to site store for safe keeping</t>
  </si>
  <si>
    <t>STRUCTURAL STEELWORK: LIGHTING MASTS AND POLES</t>
  </si>
  <si>
    <t>6700</t>
  </si>
  <si>
    <t>67.01</t>
  </si>
  <si>
    <t>Streetlighting Poles and Masts: Design, Supply and Installation complete with electrical control gear and wiring</t>
  </si>
  <si>
    <t>11.8 m lighting pole (10 m m-h)</t>
  </si>
  <si>
    <t>(v)</t>
  </si>
  <si>
    <t>Single spigot for lighting pole</t>
  </si>
  <si>
    <t>11,8m lighting pole (10 m m-h) with single spigot</t>
  </si>
  <si>
    <t>The rates to be filled in hereunder must make provision for all specified equipment and miscellaneous auxiliary materials in order to handover the complete installation as specified.</t>
  </si>
  <si>
    <t>Note: Trenching, bedding and backfill for electrical cables measured under B2200 of Civil Works</t>
  </si>
  <si>
    <t>ELECTRICAL CABLES</t>
  </si>
  <si>
    <t>1</t>
  </si>
  <si>
    <t>2</t>
  </si>
  <si>
    <t>3</t>
  </si>
  <si>
    <t>4-core: 35mm2  with integrated ECC</t>
  </si>
  <si>
    <t>4-core: 95mm2 with integrated ECC</t>
  </si>
  <si>
    <t>4</t>
  </si>
  <si>
    <t>Earth Cables</t>
  </si>
  <si>
    <t>16mm2  bare copper earth wire</t>
  </si>
  <si>
    <t>70mm2  bare copper earth wire</t>
  </si>
  <si>
    <t>5</t>
  </si>
  <si>
    <t>35mm2  4 core Al</t>
  </si>
  <si>
    <t>95mm2  4 core Al</t>
  </si>
  <si>
    <t>Cable warning tape and route markers</t>
  </si>
  <si>
    <t>Plastic cable warning tape</t>
  </si>
  <si>
    <t>Cable route markers</t>
  </si>
  <si>
    <t>Cable joints</t>
  </si>
  <si>
    <t>PVC 600V/1000V cable joints</t>
  </si>
  <si>
    <t>35 mm2  4 core Al</t>
  </si>
  <si>
    <t>ELECTRICAL CONNECTION AND METERING</t>
  </si>
  <si>
    <t>Application for Power and Connection Fees</t>
  </si>
  <si>
    <t>Submission of application for electrical connection  by Dihlabeng Local Municipality</t>
  </si>
  <si>
    <t>Provisional Sum for Connection Fees payable to  Dihlabeng Local Municipality</t>
  </si>
  <si>
    <t>Prov Sum</t>
  </si>
  <si>
    <t>Contractor's handling cost, profit and all other charges</t>
  </si>
  <si>
    <t>%</t>
  </si>
  <si>
    <t>Metering kiosk in accordance with requirements of Dihlabeng Local Municipality</t>
  </si>
  <si>
    <t>Electrical Distribution Kiosks</t>
  </si>
  <si>
    <t>a)</t>
  </si>
  <si>
    <t>b)</t>
  </si>
  <si>
    <t xml:space="preserve">Earthing of electrical kiosk as specified in </t>
  </si>
  <si>
    <t>Paragraph 2.7 (b)</t>
  </si>
  <si>
    <t>Additional Earth spikes 2.4m x 16mm</t>
  </si>
  <si>
    <t>Additional Earth spikes 1.6m x 16mm</t>
  </si>
  <si>
    <t>Additional Trench Earth 70m2 bce</t>
  </si>
  <si>
    <t>Steel mesh fence enclosure complete with, locks and</t>
  </si>
  <si>
    <t>with steel gate for Distribution Kiosk</t>
  </si>
  <si>
    <t>Electronic Security System Electronic Controller</t>
  </si>
  <si>
    <t>Vibration Sensors</t>
  </si>
  <si>
    <t>Lighting Masts/Poles</t>
  </si>
  <si>
    <t>LV Distribution Kiosks/ Minisubs</t>
  </si>
  <si>
    <t>Tilt Sensors</t>
  </si>
  <si>
    <t>Magnetic Sensors</t>
  </si>
  <si>
    <t xml:space="preserve">0.5mm² 4 Pair Instrumentation Cable </t>
  </si>
  <si>
    <t>0.5mm² 4 Pair Instrumentation Cable terminations</t>
  </si>
  <si>
    <t>Gateway Communication Device</t>
  </si>
  <si>
    <t xml:space="preserve">Battery Back-up System complete </t>
  </si>
  <si>
    <t>14</t>
  </si>
  <si>
    <t>Testing and Documentation</t>
  </si>
  <si>
    <t xml:space="preserve">Full testing, commissioning, setting to work and </t>
  </si>
  <si>
    <t xml:space="preserve">handing over of the entire installation including all </t>
  </si>
  <si>
    <t>necessary test certificates.</t>
  </si>
  <si>
    <t>Provision of as-built documentation</t>
  </si>
  <si>
    <t>LUMINAIRES</t>
  </si>
  <si>
    <t>NOTE: POLES AND MASTS PLUS INSTALLATION ARE MEASURED IN SECTION 6700</t>
  </si>
  <si>
    <t>Luminaire Type A: 80 W LED (11,5 kl min)</t>
  </si>
  <si>
    <t>Luminaire Type B: 130 W LED (21 kl min)</t>
  </si>
  <si>
    <t>Luminaire controllers: Wireless, fitted to NEMA/ANSI C136.41 compliant 7-pin socket on luminaire</t>
  </si>
  <si>
    <t>LMS Workstation incl Monitor</t>
  </si>
  <si>
    <t>LMS Software</t>
  </si>
  <si>
    <t>LMS Data Costs</t>
  </si>
  <si>
    <t>Testing, Commissioning and Switching on of Lighting Installation Full testing, commissioning, setting to work, switching on and handing  over of the entire installation including all necessary test certificates</t>
  </si>
  <si>
    <t>Lighting Management System</t>
  </si>
  <si>
    <t>Luminaires</t>
  </si>
  <si>
    <t>Documentation as specified in Part C3 Section G2 paragraph 2.10.4 e)</t>
  </si>
  <si>
    <t>Any other items as may be necessary to complete the installation.</t>
  </si>
  <si>
    <t>SCHEDULE D: ELECTRICAL</t>
  </si>
  <si>
    <t>ELECTRICAL</t>
  </si>
  <si>
    <t>Rate=F</t>
  </si>
  <si>
    <t>&lt;NewDataSet&gt;·  &lt;xs:schema id="NewDataSet" xmlns="" xmlns:xs="http://www.w3.org/2001/XMLSchema" xmlns:msdata="urn:schemas-microsoft-com:xml-msdata"&gt;·    &lt;xs:element name="NewDataSet" msdata:IsDataSet="true" msdata:MainDataTable="SummaryItems" msdata:UseCurrentLocale="true"&gt;·      &lt;xs:complexType&gt;·        &lt;xs:choice minOccurs="0" maxOccurs="unbounded"&gt;·          &lt;xs:element name="SummaryItems"&gt;·            &lt;xs:complexType&gt;·              &lt;xs:sequence&gt;·                &lt;xs:element name="ContractNo" type="xs:short" minOccurs="0" /&gt;·                &lt;xs:element name="ScheduleNo" type="xs:short" minOccurs="0" /&gt;·                &lt;xs:element name="SortNo" type="xs:short" minOccurs="0" /&gt;·                &lt;xs:element name="Item" type="xs:string" minOccurs="0" /&gt;·                &lt;xs:element name="SubTotalText" type="xs:string" minOccurs="0" /&gt;·                &lt;xs:element name="Description" type="xs:string" minOccurs="0" /&gt;·                &lt;xs:element name="CalcType" type="xs:string" minOccurs="0" /&gt;·                &lt;xs:element name="CalcValue" type="xs:double" minOccurs="0" /&gt;·                &lt;xs:element name="UseFirstSubTotal" type="xs:boolean" minOccurs="0" /&gt;·                &lt;xs:element name="ExclFromWorks" type="xs:boolean" minOccurs="0" /&gt;·                &lt;xs:element name="ExclFromProjected" type="xs:boolean" minOccurs="0" /&gt;·              &lt;/xs:sequence&gt;·            &lt;/xs:complexType&gt;·          &lt;/xs:element&gt;·        &lt;/xs:choice&gt;·      &lt;/xs:complexType&gt;·    &lt;/xs:element&gt;·  &lt;/xs:schema&gt;·&lt;/NewDataSet&gt;</t>
  </si>
  <si>
    <t>NOTE: EXCAVATION AND BACKFILLING FOR CABLE TRENCHES AND POLES IS MEASURED UNDER THIS SECTION
Typical SANRAL Drawings applicable
TD-E-P-3000-1-V1 LV Cable Trench</t>
  </si>
  <si>
    <t xml:space="preserve">Trenches for  electrical cable as shown in electrical layout drawing </t>
  </si>
  <si>
    <t>Ribbed PVC Sleeves
Typical SANRAL drawing
TD-E-P-3002-1-V1 Sleeve Installation</t>
  </si>
  <si>
    <t xml:space="preserve">NOTE: Refer to Part C3 Section G2, Paragraph 2.9 for specifications of the poles and masts. 
Typical SANRAL Drawings applicable
TD-E-P-2001-1 -V1 Anti-Vandal Pole with ES (DB) </t>
  </si>
  <si>
    <t xml:space="preserve">Three Way spigot for lighting pole </t>
  </si>
  <si>
    <t>11,8m lighting pole (10 m m-h) with three way spigot</t>
  </si>
  <si>
    <t>Supply</t>
  </si>
  <si>
    <t>Install</t>
  </si>
  <si>
    <t>70 mm2  bce Cadweld</t>
  </si>
  <si>
    <t>Supply and installation of electrical distribution kiosks as specified in Part C3 Section G2 2.6.1, including manufactring drawings, steelwork, electrical equipment and wiring as specified.
Typical SANRAL Drawings applicable
TD-E-P-1003-1-V1  Anti-Vandal Kiosk with ES</t>
  </si>
  <si>
    <t>Electrical Distribution Kiosk N005-3E-K001 &amp; N005-3W-K002</t>
  </si>
  <si>
    <t>Soil resistivity tests by specailst subcontractor (per test)</t>
  </si>
  <si>
    <t>Testing and Commissioning of the complete installation</t>
  </si>
  <si>
    <t>Issuing of Certificate of Completion for the complete Electrical installation</t>
  </si>
  <si>
    <t>Streetlight Luminaires as specified in Part C3 Section G2 paragraph 2.10.3
Typical SANRAL Drawings applicable
TD-E-P-4000-1-V1 LMS Topology</t>
  </si>
  <si>
    <t xml:space="preserve">ELECTRICAL KIOSKS AND MINIATURE SUBSTATIONS </t>
  </si>
  <si>
    <t>Month</t>
  </si>
  <si>
    <t xml:space="preserve">SCHEDULE D - ELECTRICAL </t>
  </si>
  <si>
    <t>Asphalt base</t>
  </si>
  <si>
    <t>C9.1.4</t>
  </si>
  <si>
    <t>C9.1.4.1</t>
  </si>
  <si>
    <t>SUMMARY OF PRICING SCHEDULE D</t>
  </si>
  <si>
    <t>TOTAL CARRIED TO C2.3 : SUMMARY OF PRICING SCHEDULE (SCHEDULE D)</t>
  </si>
  <si>
    <t>Procurement process for the totality of all tenders concluded for the appointment of Targeted Enterprise Subcontractors of CIDB 1 and 2 contractor grading.</t>
  </si>
  <si>
    <t>Procurement process for the totality of all tenders concluded for the appointment of Targeted Enterprise Subcontractors of CIDB 3 and 4 contractor grading.</t>
  </si>
  <si>
    <t>Procurement process for the totality of all tenders concluded for the appointment of Targeted Enterprise Subcontractors of CIDB 5 and higher contractor grading.</t>
  </si>
  <si>
    <t>Procurement process for the totality of all tenders concluded for the appointment of Targeted Enterprise suppliers.</t>
  </si>
  <si>
    <t>Contractor’s establishment, management, management support, assistance, coaching, guidance, mentoring and supervision of Targeted Enterprises.</t>
  </si>
  <si>
    <t>Prime Cost (PC) Sum</t>
  </si>
  <si>
    <t>Accredited occupational qualification training.</t>
  </si>
  <si>
    <t>Stipend/wages for unemployed learners.</t>
  </si>
  <si>
    <t>Handling costs and profit in respect of payment associated with sub-item D10.06(a)(i).</t>
  </si>
  <si>
    <t>Percentage (%)</t>
  </si>
  <si>
    <t>Mentorship and other costs.</t>
  </si>
  <si>
    <t>Person Month</t>
  </si>
  <si>
    <t>TVET college graduates and apprenticeships.</t>
  </si>
  <si>
    <t>Handling costs and profit in respect of payment associated with sub-item D10.06(b)(i).</t>
  </si>
  <si>
    <t>P1 and P2 learners and learners with a 240 credits qualification.</t>
  </si>
  <si>
    <t>Handling costs and profit in respect of payment associated with sub-item D10.06(c)(i).</t>
  </si>
  <si>
    <t>Travel and Accommodation</t>
  </si>
  <si>
    <t>Handling costs and profit in respect of payment associated with sub-item D10.06(c)(iv).</t>
  </si>
  <si>
    <t>Candidates with 360 credits or more qualification.</t>
  </si>
  <si>
    <t>Handling costs and profit in respect of payment associated with sub-item D10.06(d)(i).</t>
  </si>
  <si>
    <t>Generic skills training</t>
  </si>
  <si>
    <t>Handling costs and profit in respect of payment associated with sub-item D10.06(e)(i).</t>
  </si>
  <si>
    <t>Community training</t>
  </si>
  <si>
    <t>Handling costs and profit in respect of payment associated with sub-item D10.06(f)(i).</t>
  </si>
  <si>
    <t xml:space="preserve">Prime </t>
  </si>
  <si>
    <t>Dual carriageway road (N5)</t>
  </si>
  <si>
    <t>Single carriageway road (N5 &amp; Paul Roux Streets)</t>
  </si>
  <si>
    <t>C11.9.2</t>
  </si>
  <si>
    <t>Treatment of old roads and temporary deviations</t>
  </si>
  <si>
    <t>C11.9.1.1</t>
  </si>
  <si>
    <t>C11.9.2.2</t>
  </si>
  <si>
    <t>C11.9.2.1</t>
  </si>
  <si>
    <t>Single carriageway road (N5)</t>
  </si>
  <si>
    <t>Fillers for bituminous stabilisation</t>
  </si>
  <si>
    <t>C9.1.1.2</t>
  </si>
  <si>
    <t>Sand skeletal mixes:</t>
  </si>
  <si>
    <t xml:space="preserve">(a) </t>
  </si>
  <si>
    <t>i</t>
  </si>
  <si>
    <t>ii</t>
  </si>
  <si>
    <t>Removal of trial section where so instructed by the Engineer (Surfacing layer)</t>
  </si>
  <si>
    <t>Removal of trial section where so instructed by the Engineer (Base layer)</t>
  </si>
  <si>
    <t>Asphalt layers (58V-22 (PMB), 50mm thick, placed by paver) Surfacing layer</t>
  </si>
  <si>
    <r>
      <t xml:space="preserve">Continuously graded base or surfacing (58V-22 (PMB), Mix Design Level III) </t>
    </r>
    <r>
      <rPr>
        <i/>
        <sz val="10"/>
        <rFont val="Arial"/>
        <family val="2"/>
      </rPr>
      <t>Base Layer</t>
    </r>
  </si>
  <si>
    <t xml:space="preserve">Stone skeletal mix – continuously graded as defined (80mm thick, 85V-22 (PMB), design level III) </t>
  </si>
  <si>
    <t>Rehabilitation</t>
  </si>
  <si>
    <t>C9.1.7</t>
  </si>
  <si>
    <t>Placing and compacting asphalt in restricted areas</t>
  </si>
  <si>
    <t>C9.1.7.1</t>
  </si>
  <si>
    <r>
      <t>Continuously graded base or surfacing (58V-22, Mix Design Level III)</t>
    </r>
    <r>
      <rPr>
        <i/>
        <sz val="10"/>
        <rFont val="Arial"/>
        <family val="2"/>
      </rPr>
      <t xml:space="preserve"> Surfacing Layer</t>
    </r>
  </si>
  <si>
    <r>
      <t>Asphalt layers (58V-22, 80mm thick, placed by paver)</t>
    </r>
    <r>
      <rPr>
        <i/>
        <sz val="10"/>
        <rFont val="Arial"/>
        <family val="2"/>
      </rPr>
      <t xml:space="preserve"> Base layer</t>
    </r>
  </si>
  <si>
    <t xml:space="preserve">Sand skeletal mix – continuously graded as defined (50mm thick, 58V-22 (PMB), design level III) </t>
  </si>
  <si>
    <r>
      <t xml:space="preserve">Application of rolled in chippings </t>
    </r>
    <r>
      <rPr>
        <sz val="10"/>
        <rFont val="Arial"/>
        <family val="2"/>
      </rPr>
      <t xml:space="preserve">(10mm nominal size)  </t>
    </r>
  </si>
  <si>
    <t>Bitumen (58V-22 (PMB))</t>
  </si>
  <si>
    <t>Bitumen (58V-22)</t>
  </si>
  <si>
    <t>Bituminous bond coat – net bitumen (Stable–grade 30% net bitumen emulsion)</t>
  </si>
  <si>
    <t>Extra over payment items C9.1.4.1 and C9.1.5.1 (nominal maximum particle size 20mm and 14 mm respectively)</t>
  </si>
  <si>
    <t>110 mm dia</t>
  </si>
  <si>
    <t>22.27</t>
  </si>
  <si>
    <t>67.10</t>
  </si>
  <si>
    <t>Design and certification of the mast footings and plinths by a  Structural Engineer, as well as verification of steel mast  designs provided by mast manufacturer</t>
  </si>
  <si>
    <t>67.03</t>
  </si>
  <si>
    <t>Corrosion protection</t>
  </si>
  <si>
    <t>Hot-dip galvanizing</t>
  </si>
  <si>
    <t>Supply and installation of PVC PVC SWA PVC 600V/1000V  stranded Aluminium cables laid in trench or drawn into ducts</t>
  </si>
  <si>
    <t>Cable Terminations:
Supply and installation of /PVC/SWA/PVC or PVC/ECC/PVC terminations at minisubs</t>
  </si>
  <si>
    <t xml:space="preserve"> in respect of subitem 6 (b)</t>
  </si>
  <si>
    <t xml:space="preserve"> in respect of subitem 6 (d)</t>
  </si>
  <si>
    <t>Earthing and Lightning Protection</t>
  </si>
  <si>
    <t>Supply, installation and testing of Earthing, Bonding and Lightning protection of installation as specified in Part C3 Section G2 Paragraph 2.7</t>
  </si>
  <si>
    <t>Minisub and Kiosk Security Measures as specified</t>
  </si>
  <si>
    <t>22.23</t>
  </si>
  <si>
    <t>22.26</t>
  </si>
  <si>
    <t>Disconnect existing supply cable, internal wiring and luminaire from 10m curve outreach pole, remove and store for safe keeping and re-use</t>
  </si>
  <si>
    <t>Lighting Management System as specified in Part C3 Section G2 paragraph 2.11
Typical SANRAL Drawings applicable
TD-E-P-4000-1-V1 LMS Topology</t>
  </si>
  <si>
    <t>13.01</t>
  </si>
  <si>
    <t>in Section G2 2.8 and typical electrical drawings
Typical SANRAL Drawings applicable
TD-E-P-1003-1-V1  Anti-Vandal Kiosk with ES</t>
  </si>
  <si>
    <t xml:space="preserve">PRICING SCHEDULE
NRA 2024/1327R
</t>
  </si>
  <si>
    <t xml:space="preserve">SCHEDULE A
NRA 2024/1327R
</t>
  </si>
  <si>
    <t>SCHEDULE B
NRA 2024/1327R</t>
  </si>
  <si>
    <t>C5.2.2.4</t>
  </si>
  <si>
    <t>Rock fill material all as per Clause A5.2.7.6</t>
  </si>
  <si>
    <t xml:space="preserve">SCHEDULE C
NRA 2024/1327R
</t>
  </si>
  <si>
    <t xml:space="preserve">SUMMARY OF PRICING SCHEDULE
NRA 2024/1327R
</t>
  </si>
  <si>
    <t xml:space="preserve">SCHEDULE D
NRA 2024/1327R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</si>
</sst>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(* #,##0.00_);_(* \(#,##0.00\);_(* &quot;-&quot;??_);_(@_)"/>
    <numFmt numFmtId="165" formatCode="[$R-1C09]#,##0.00"/>
    <numFmt numFmtId="166" formatCode="[$R-1C09]#,##0.00;[Red]\-[$R-1C09]#,##0.00"/>
    <numFmt numFmtId="167" formatCode="_-[$R-1C09]* #,##0.00_-;\-[$R-1C09]* #,##0.00_-;_-[$R-1C09]* &quot;-&quot;??_-;_-@_-"/>
    <numFmt numFmtId="168" formatCode="0.0"/>
    <numFmt numFmtId="169" formatCode="0.0%"/>
    <numFmt numFmtId="170" formatCode="&quot;R&quot;#,##0.00"/>
    <numFmt numFmtId="171" formatCode="#\ ##0.00"/>
    <numFmt numFmtId="172" formatCode="#\ ##0"/>
  </numFmts>
  <fonts count="4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vertAlign val="superscript"/>
      <sz val="1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i/>
      <sz val="10"/>
      <name val="Arial"/>
      <family val="2"/>
    </font>
    <font>
      <b/>
      <sz val="10"/>
      <color rgb="FF000000"/>
      <name val="Arial Bold"/>
    </font>
    <font>
      <sz val="10"/>
      <name val="Arial"/>
      <family val="2"/>
    </font>
    <font>
      <i/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b/>
      <sz val="9"/>
      <name val="Arial"/>
      <family val="2"/>
    </font>
    <font>
      <b/>
      <sz val="10"/>
      <color rgb="FFFF0000"/>
      <name val="Arial"/>
      <family val="2"/>
    </font>
    <font>
      <sz val="11"/>
      <color rgb="FF9C0006"/>
      <name val="Calibri"/>
      <family val="2"/>
      <scheme val="minor"/>
    </font>
    <font>
      <strike/>
      <sz val="10"/>
      <color rgb="FFFF0000"/>
      <name val="Arial"/>
      <family val="2"/>
    </font>
    <font>
      <i/>
      <strike/>
      <sz val="10"/>
      <color rgb="FFFF0000"/>
      <name val="Arial"/>
      <family val="2"/>
    </font>
    <font>
      <b/>
      <strike/>
      <sz val="10"/>
      <color rgb="FFFF0000"/>
      <name val="Arial"/>
      <family val="2"/>
    </font>
    <font>
      <b/>
      <i/>
      <strike/>
      <sz val="10"/>
      <color rgb="FFFF0000"/>
      <name val="Arial"/>
      <family val="2"/>
    </font>
    <font>
      <strike/>
      <sz val="10"/>
      <name val="Arial"/>
      <family val="2"/>
    </font>
    <font>
      <b/>
      <strike/>
      <sz val="10"/>
      <name val="Arial"/>
      <family val="2"/>
    </font>
    <font>
      <b/>
      <i/>
      <sz val="10"/>
      <name val="Arial"/>
      <family val="2"/>
    </font>
    <font>
      <sz val="12"/>
      <color theme="1"/>
      <name val="Calibri"/>
      <family val="2"/>
      <scheme val="minor"/>
    </font>
    <font>
      <b/>
      <sz val="20"/>
      <name val="Calibri"/>
      <family val="2"/>
      <scheme val="minor"/>
    </font>
    <font>
      <sz val="10"/>
      <name val="Arial"/>
      <family val="2"/>
    </font>
    <font>
      <sz val="8"/>
      <color rgb="FFFF0000"/>
      <name val="Arial"/>
      <family val="2"/>
    </font>
    <font>
      <b/>
      <sz val="10"/>
      <color theme="4" tint="-0.249977111117893"/>
      <name val="Arial"/>
      <family val="2"/>
    </font>
    <font>
      <sz val="9"/>
      <name val="Calibri"/>
      <family val="2"/>
      <scheme val="minor"/>
    </font>
    <font>
      <sz val="9"/>
      <name val="Arial"/>
      <family val="2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sz val="9"/>
      <name val="Tahoma"/>
      <family val="2"/>
    </font>
    <font>
      <strike/>
      <sz val="9"/>
      <color rgb="FFFF0000"/>
      <name val="Arial"/>
      <family val="2"/>
    </font>
    <font>
      <i/>
      <sz val="9"/>
      <name val="Arial"/>
      <family val="2"/>
    </font>
    <font>
      <u/>
      <sz val="10"/>
      <name val="Arial"/>
      <family val="2"/>
    </font>
    <font>
      <b/>
      <sz val="9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C0C0C0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theme="2" tint="-0.24994659260841701"/>
      </top>
      <bottom style="hair">
        <color theme="2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theme="2" tint="-0.24994659260841701"/>
      </bottom>
      <diagonal/>
    </border>
    <border>
      <left style="thin">
        <color indexed="64"/>
      </left>
      <right/>
      <top style="thin">
        <color indexed="64"/>
      </top>
      <bottom style="hair">
        <color theme="2" tint="-0.24994659260841701"/>
      </bottom>
      <diagonal/>
    </border>
    <border>
      <left/>
      <right style="thin">
        <color indexed="64"/>
      </right>
      <top style="hair">
        <color theme="2" tint="-0.24994659260841701"/>
      </top>
      <bottom style="hair">
        <color theme="2" tint="-0.24994659260841701"/>
      </bottom>
      <diagonal/>
    </border>
    <border>
      <left/>
      <right style="thin">
        <color indexed="64"/>
      </right>
      <top style="thin">
        <color indexed="64"/>
      </top>
      <bottom style="hair">
        <color theme="2" tint="-0.24994659260841701"/>
      </bottom>
      <diagonal/>
    </border>
    <border>
      <left/>
      <right/>
      <top style="hair">
        <color theme="2" tint="-0.24994659260841701"/>
      </top>
      <bottom style="hair">
        <color theme="2" tint="-0.24994659260841701"/>
      </bottom>
      <diagonal/>
    </border>
    <border>
      <left/>
      <right/>
      <top style="thin">
        <color indexed="64"/>
      </top>
      <bottom style="hair">
        <color theme="2" tint="-0.24994659260841701"/>
      </bottom>
      <diagonal/>
    </border>
    <border>
      <left style="thin">
        <color indexed="64"/>
      </left>
      <right/>
      <top style="hair">
        <color theme="2" tint="-0.24994659260841701"/>
      </top>
      <bottom style="hair">
        <color theme="2" tint="-0.24994659260841701"/>
      </bottom>
      <diagonal/>
    </border>
    <border>
      <left style="hair">
        <color theme="2" tint="-0.24994659260841701"/>
      </left>
      <right/>
      <top style="hair">
        <color theme="2" tint="-0.24994659260841701"/>
      </top>
      <bottom style="hair">
        <color theme="2" tint="-0.24994659260841701"/>
      </bottom>
      <diagonal/>
    </border>
    <border>
      <left style="hair">
        <color theme="2" tint="-0.24994659260841701"/>
      </left>
      <right style="thin">
        <color auto="1"/>
      </right>
      <top style="hair">
        <color theme="2" tint="-0.24994659260841701"/>
      </top>
      <bottom style="hair">
        <color theme="2" tint="-0.24994659260841701"/>
      </bottom>
      <diagonal/>
    </border>
    <border>
      <left style="thin">
        <color indexed="64"/>
      </left>
      <right style="thin">
        <color indexed="64"/>
      </right>
      <top/>
      <bottom style="hair">
        <color theme="2" tint="-0.24994659260841701"/>
      </bottom>
      <diagonal/>
    </border>
    <border>
      <left style="thin">
        <color indexed="64"/>
      </left>
      <right style="thin">
        <color indexed="64"/>
      </right>
      <top style="hair">
        <color theme="2" tint="-0.24994659260841701"/>
      </top>
      <bottom/>
      <diagonal/>
    </border>
    <border>
      <left/>
      <right style="thin">
        <color indexed="64"/>
      </right>
      <top style="hair">
        <color theme="2" tint="-0.24994659260841701"/>
      </top>
      <bottom/>
      <diagonal/>
    </border>
    <border>
      <left style="hair">
        <color theme="2" tint="-0.24994659260841701"/>
      </left>
      <right/>
      <top/>
      <bottom/>
      <diagonal/>
    </border>
    <border>
      <left style="hair">
        <color theme="2" tint="-0.24994659260841701"/>
      </left>
      <right/>
      <top/>
      <bottom style="hair">
        <color theme="2" tint="-0.24994659260841701"/>
      </bottom>
      <diagonal/>
    </border>
    <border>
      <left/>
      <right style="thin">
        <color indexed="64"/>
      </right>
      <top/>
      <bottom style="hair">
        <color theme="2" tint="-0.24994659260841701"/>
      </bottom>
      <diagonal/>
    </border>
    <border>
      <left style="hair">
        <color theme="2" tint="-0.24994659260841701"/>
      </left>
      <right/>
      <top style="thin">
        <color indexed="64"/>
      </top>
      <bottom/>
      <diagonal/>
    </border>
    <border>
      <left style="hair">
        <color theme="2" tint="-0.24994659260841701"/>
      </left>
      <right style="hair">
        <color theme="2" tint="-0.24994659260841701"/>
      </right>
      <top style="thin">
        <color indexed="64"/>
      </top>
      <bottom style="hair">
        <color theme="2" tint="-0.24994659260841701"/>
      </bottom>
      <diagonal/>
    </border>
    <border>
      <left style="hair">
        <color theme="2" tint="-0.24994659260841701"/>
      </left>
      <right style="hair">
        <color theme="2" tint="-0.24994659260841701"/>
      </right>
      <top style="hair">
        <color theme="2" tint="-0.24994659260841701"/>
      </top>
      <bottom style="hair">
        <color theme="2" tint="-0.24994659260841701"/>
      </bottom>
      <diagonal/>
    </border>
    <border>
      <left/>
      <right style="hair">
        <color theme="2" tint="-0.24994659260841701"/>
      </right>
      <top/>
      <bottom/>
      <diagonal/>
    </border>
    <border>
      <left style="thin">
        <color indexed="64"/>
      </left>
      <right style="thin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/>
      <top style="hair">
        <color theme="0" tint="-0.24994659260841701"/>
      </top>
      <bottom style="hair">
        <color theme="0" tint="-0.24994659260841701"/>
      </bottom>
      <diagonal/>
    </border>
    <border>
      <left/>
      <right style="thin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/>
      <right/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indexed="64"/>
      </left>
      <right style="thin">
        <color indexed="64"/>
      </right>
      <top style="hair">
        <color theme="0" tint="-0.24994659260841701"/>
      </top>
      <bottom style="hair">
        <color theme="2" tint="-0.24994659260841701"/>
      </bottom>
      <diagonal/>
    </border>
    <border>
      <left style="hair">
        <color theme="2" tint="-0.24994659260841701"/>
      </left>
      <right style="thin">
        <color auto="1"/>
      </right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thin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thin">
        <color indexed="64"/>
      </left>
      <right/>
      <top style="thin">
        <color indexed="64"/>
      </top>
      <bottom style="hair">
        <color theme="0" tint="-0.24994659260841701"/>
      </bottom>
      <diagonal/>
    </border>
    <border>
      <left/>
      <right/>
      <top style="thin">
        <color indexed="64"/>
      </top>
      <bottom style="hair">
        <color theme="0" tint="-0.24994659260841701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theme="2" tint="-0.24994659260841701"/>
      </left>
      <right/>
      <top style="hair">
        <color theme="2" tint="-0.24994659260841701"/>
      </top>
      <bottom/>
      <diagonal/>
    </border>
    <border>
      <left style="hair">
        <color theme="2" tint="-0.24994659260841701"/>
      </left>
      <right style="thin">
        <color auto="1"/>
      </right>
      <top style="hair">
        <color theme="2" tint="-0.24994659260841701"/>
      </top>
      <bottom/>
      <diagonal/>
    </border>
    <border>
      <left style="hair">
        <color theme="0" tint="-0.24994659260841701"/>
      </left>
      <right/>
      <top style="hair">
        <color theme="0" tint="-0.24994659260841701"/>
      </top>
      <bottom/>
      <diagonal/>
    </border>
    <border>
      <left/>
      <right style="thin">
        <color indexed="64"/>
      </right>
      <top style="hair">
        <color theme="0" tint="-0.24994659260841701"/>
      </top>
      <bottom/>
      <diagonal/>
    </border>
    <border>
      <left style="thin">
        <color indexed="64"/>
      </left>
      <right style="thin">
        <color indexed="64"/>
      </right>
      <top style="hair">
        <color theme="0" tint="-0.24994659260841701"/>
      </top>
      <bottom/>
      <diagonal/>
    </border>
    <border>
      <left style="thin">
        <color indexed="64"/>
      </left>
      <right/>
      <top style="hair">
        <color theme="2" tint="-0.24994659260841701"/>
      </top>
      <bottom/>
      <diagonal/>
    </border>
    <border>
      <left/>
      <right style="hair">
        <color theme="2" tint="-0.24994659260841701"/>
      </right>
      <top/>
      <bottom style="thin">
        <color indexed="64"/>
      </bottom>
      <diagonal/>
    </border>
  </borders>
  <cellStyleXfs count="14">
    <xf numFmtId="0" fontId="0" fillId="0" borderId="0"/>
    <xf numFmtId="0" fontId="5" fillId="0" borderId="0"/>
    <xf numFmtId="167" fontId="5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9" fillId="4" borderId="0" applyNumberFormat="0" applyBorder="0" applyAlignment="0" applyProtection="0"/>
    <xf numFmtId="0" fontId="20" fillId="0" borderId="24" applyBorder="0" applyAlignment="0">
      <alignment horizontal="left" vertical="center"/>
      <protection locked="0"/>
    </xf>
    <xf numFmtId="167" fontId="5" fillId="0" borderId="0" applyFont="0" applyFill="0" applyBorder="0" applyAlignment="0" applyProtection="0"/>
    <xf numFmtId="0" fontId="27" fillId="0" borderId="0"/>
    <xf numFmtId="43" fontId="5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164" fontId="29" fillId="0" borderId="0" applyFont="0" applyFill="0" applyBorder="0" applyAlignment="0" applyProtection="0"/>
    <xf numFmtId="0" fontId="35" fillId="0" borderId="0"/>
    <xf numFmtId="0" fontId="1" fillId="0" borderId="0"/>
  </cellStyleXfs>
  <cellXfs count="818">
    <xf numFmtId="0" fontId="0" fillId="0" borderId="0" xfId="0"/>
    <xf numFmtId="0" fontId="5" fillId="0" borderId="0" xfId="0" applyFont="1"/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 wrapText="1"/>
    </xf>
    <xf numFmtId="166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justify" vertical="center" wrapText="1"/>
      <protection locked="0"/>
    </xf>
    <xf numFmtId="0" fontId="5" fillId="0" borderId="0" xfId="0" applyFont="1" applyAlignment="1" applyProtection="1">
      <alignment horizontal="justify" vertical="center" wrapText="1"/>
      <protection locked="0"/>
    </xf>
    <xf numFmtId="0" fontId="10" fillId="0" borderId="0" xfId="0" applyFont="1" applyAlignment="1" applyProtection="1">
      <alignment horizontal="left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0" xfId="0" applyFont="1" applyAlignment="1" applyProtection="1">
      <alignment vertical="center" wrapText="1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3" borderId="10" xfId="0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4" fillId="0" borderId="12" xfId="0" applyFont="1" applyBorder="1" applyAlignment="1" applyProtection="1">
      <alignment horizontal="left" vertical="center" wrapText="1"/>
      <protection locked="0"/>
    </xf>
    <xf numFmtId="0" fontId="5" fillId="0" borderId="7" xfId="0" applyFont="1" applyBorder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16" xfId="0" applyFont="1" applyBorder="1" applyAlignment="1" applyProtection="1">
      <alignment horizontal="left" vertical="center" wrapText="1"/>
      <protection locked="0"/>
    </xf>
    <xf numFmtId="0" fontId="5" fillId="0" borderId="16" xfId="0" applyFont="1" applyBorder="1" applyAlignment="1">
      <alignment horizontal="center" wrapText="1"/>
    </xf>
    <xf numFmtId="0" fontId="5" fillId="0" borderId="0" xfId="0" applyFont="1" applyAlignment="1" applyProtection="1">
      <alignment horizontal="left" vertical="center"/>
      <protection locked="0"/>
    </xf>
    <xf numFmtId="0" fontId="5" fillId="0" borderId="9" xfId="0" applyFont="1" applyBorder="1" applyAlignment="1" applyProtection="1">
      <alignment horizontal="left" vertical="center"/>
      <protection locked="0"/>
    </xf>
    <xf numFmtId="0" fontId="4" fillId="0" borderId="8" xfId="0" applyFont="1" applyBorder="1" applyAlignment="1" applyProtection="1">
      <alignment horizontal="left" vertical="center"/>
      <protection locked="0"/>
    </xf>
    <xf numFmtId="0" fontId="5" fillId="0" borderId="3" xfId="0" applyFont="1" applyBorder="1" applyAlignment="1" applyProtection="1">
      <alignment horizontal="left" vertical="center" wrapText="1"/>
      <protection locked="0"/>
    </xf>
    <xf numFmtId="167" fontId="5" fillId="0" borderId="7" xfId="2" applyFont="1" applyBorder="1" applyAlignment="1" applyProtection="1">
      <alignment horizontal="center" vertical="center" wrapText="1"/>
    </xf>
    <xf numFmtId="167" fontId="4" fillId="0" borderId="10" xfId="2" applyFont="1" applyBorder="1" applyAlignment="1" applyProtection="1">
      <alignment vertical="center" wrapText="1"/>
    </xf>
    <xf numFmtId="167" fontId="4" fillId="0" borderId="10" xfId="2" applyFont="1" applyBorder="1" applyAlignment="1" applyProtection="1"/>
    <xf numFmtId="0" fontId="5" fillId="0" borderId="24" xfId="0" applyFont="1" applyBorder="1" applyAlignment="1" applyProtection="1">
      <alignment horizontal="left" vertical="center" wrapText="1"/>
      <protection locked="0"/>
    </xf>
    <xf numFmtId="0" fontId="5" fillId="0" borderId="21" xfId="0" applyFont="1" applyBorder="1" applyAlignment="1" applyProtection="1">
      <alignment horizontal="left" vertical="center" wrapText="1"/>
      <protection locked="0"/>
    </xf>
    <xf numFmtId="0" fontId="5" fillId="0" borderId="23" xfId="0" applyFont="1" applyBorder="1" applyAlignment="1" applyProtection="1">
      <alignment horizontal="left" vertical="center" wrapText="1"/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167" fontId="5" fillId="0" borderId="7" xfId="2" applyFont="1" applyBorder="1" applyAlignment="1" applyProtection="1">
      <alignment horizontal="center" wrapText="1"/>
    </xf>
    <xf numFmtId="0" fontId="5" fillId="0" borderId="16" xfId="0" applyFont="1" applyBorder="1" applyAlignment="1" applyProtection="1">
      <alignment vertical="center" wrapText="1"/>
      <protection locked="0"/>
    </xf>
    <xf numFmtId="0" fontId="5" fillId="0" borderId="9" xfId="0" applyFont="1" applyBorder="1" applyAlignment="1" applyProtection="1">
      <alignment horizontal="left" vertical="center" wrapText="1"/>
      <protection locked="0"/>
    </xf>
    <xf numFmtId="0" fontId="4" fillId="0" borderId="5" xfId="0" applyFont="1" applyBorder="1" applyAlignment="1" applyProtection="1">
      <alignment vertical="center"/>
      <protection locked="0"/>
    </xf>
    <xf numFmtId="167" fontId="4" fillId="0" borderId="10" xfId="2" applyFont="1" applyBorder="1" applyAlignment="1" applyProtection="1">
      <alignment vertical="center"/>
    </xf>
    <xf numFmtId="0" fontId="0" fillId="0" borderId="0" xfId="0" applyAlignment="1" applyProtection="1">
      <alignment horizontal="left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5" fillId="0" borderId="16" xfId="0" applyFont="1" applyBorder="1" applyAlignment="1" applyProtection="1">
      <alignment horizontal="center" vertical="center" wrapText="1"/>
      <protection locked="0"/>
    </xf>
    <xf numFmtId="167" fontId="4" fillId="0" borderId="13" xfId="2" applyFont="1" applyBorder="1" applyAlignment="1" applyProtection="1">
      <alignment vertical="center"/>
    </xf>
    <xf numFmtId="167" fontId="5" fillId="0" borderId="7" xfId="2" applyFont="1" applyBorder="1" applyAlignment="1" applyProtection="1">
      <alignment vertical="center" wrapText="1"/>
    </xf>
    <xf numFmtId="167" fontId="5" fillId="0" borderId="7" xfId="2" applyFont="1" applyBorder="1" applyAlignment="1" applyProtection="1">
      <alignment wrapText="1"/>
    </xf>
    <xf numFmtId="167" fontId="5" fillId="0" borderId="12" xfId="2" applyFont="1" applyBorder="1" applyAlignment="1" applyProtection="1">
      <alignment wrapText="1"/>
    </xf>
    <xf numFmtId="167" fontId="5" fillId="0" borderId="12" xfId="2" applyFont="1" applyBorder="1" applyAlignment="1" applyProtection="1">
      <alignment horizontal="center" wrapText="1"/>
    </xf>
    <xf numFmtId="167" fontId="5" fillId="0" borderId="12" xfId="2" applyFont="1" applyBorder="1" applyAlignment="1" applyProtection="1">
      <alignment vertical="center" wrapText="1"/>
    </xf>
    <xf numFmtId="167" fontId="5" fillId="0" borderId="12" xfId="2" applyFont="1" applyBorder="1" applyAlignment="1" applyProtection="1">
      <alignment horizontal="center" vertical="center" wrapText="1"/>
    </xf>
    <xf numFmtId="0" fontId="4" fillId="0" borderId="0" xfId="0" applyFont="1"/>
    <xf numFmtId="165" fontId="4" fillId="0" borderId="10" xfId="0" applyNumberFormat="1" applyFont="1" applyBorder="1" applyAlignment="1">
      <alignment vertical="center"/>
    </xf>
    <xf numFmtId="0" fontId="0" fillId="0" borderId="6" xfId="0" applyBorder="1"/>
    <xf numFmtId="166" fontId="4" fillId="0" borderId="10" xfId="0" applyNumberFormat="1" applyFont="1" applyBorder="1"/>
    <xf numFmtId="166" fontId="0" fillId="0" borderId="6" xfId="0" applyNumberFormat="1" applyBorder="1" applyAlignment="1">
      <alignment vertical="center"/>
    </xf>
    <xf numFmtId="0" fontId="5" fillId="0" borderId="33" xfId="0" applyFont="1" applyBorder="1" applyAlignment="1">
      <alignment vertical="center"/>
    </xf>
    <xf numFmtId="0" fontId="5" fillId="0" borderId="33" xfId="0" applyFont="1" applyBorder="1" applyAlignment="1">
      <alignment vertical="center" wrapText="1"/>
    </xf>
    <xf numFmtId="166" fontId="0" fillId="0" borderId="33" xfId="0" applyNumberFormat="1" applyBorder="1" applyAlignment="1">
      <alignment vertical="center"/>
    </xf>
    <xf numFmtId="0" fontId="5" fillId="0" borderId="34" xfId="0" applyFont="1" applyBorder="1" applyAlignment="1">
      <alignment vertical="center"/>
    </xf>
    <xf numFmtId="0" fontId="5" fillId="0" borderId="34" xfId="0" applyFont="1" applyBorder="1" applyAlignment="1">
      <alignment vertical="center" wrapText="1"/>
    </xf>
    <xf numFmtId="166" fontId="0" fillId="0" borderId="34" xfId="0" applyNumberFormat="1" applyBorder="1" applyAlignment="1">
      <alignment vertical="center"/>
    </xf>
    <xf numFmtId="166" fontId="4" fillId="0" borderId="32" xfId="0" applyNumberFormat="1" applyFont="1" applyBorder="1"/>
    <xf numFmtId="166" fontId="4" fillId="0" borderId="29" xfId="0" applyNumberFormat="1" applyFont="1" applyBorder="1"/>
    <xf numFmtId="0" fontId="4" fillId="0" borderId="29" xfId="0" applyFont="1" applyBorder="1"/>
    <xf numFmtId="166" fontId="4" fillId="0" borderId="0" xfId="0" applyNumberFormat="1" applyFont="1"/>
    <xf numFmtId="167" fontId="5" fillId="2" borderId="16" xfId="2" applyFont="1" applyFill="1" applyBorder="1" applyAlignment="1" applyProtection="1">
      <alignment horizontal="center" wrapText="1"/>
      <protection locked="0"/>
    </xf>
    <xf numFmtId="167" fontId="5" fillId="2" borderId="17" xfId="2" applyFont="1" applyFill="1" applyBorder="1" applyAlignment="1" applyProtection="1">
      <alignment horizontal="center" wrapText="1"/>
      <protection locked="0"/>
    </xf>
    <xf numFmtId="167" fontId="5" fillId="0" borderId="16" xfId="2" applyFont="1" applyBorder="1" applyAlignment="1" applyProtection="1"/>
    <xf numFmtId="0" fontId="5" fillId="0" borderId="12" xfId="0" applyFont="1" applyBorder="1" applyAlignment="1" applyProtection="1">
      <alignment horizontal="center" vertical="center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vertical="center"/>
      <protection locked="0"/>
    </xf>
    <xf numFmtId="167" fontId="5" fillId="0" borderId="17" xfId="2" applyFont="1" applyBorder="1" applyAlignment="1" applyProtection="1"/>
    <xf numFmtId="167" fontId="5" fillId="0" borderId="27" xfId="2" applyFont="1" applyBorder="1" applyAlignment="1" applyProtection="1"/>
    <xf numFmtId="167" fontId="5" fillId="0" borderId="12" xfId="2" applyFont="1" applyBorder="1" applyAlignment="1" applyProtection="1">
      <alignment vertical="center"/>
    </xf>
    <xf numFmtId="167" fontId="5" fillId="0" borderId="7" xfId="2" applyFont="1" applyBorder="1" applyAlignment="1" applyProtection="1">
      <alignment vertical="center"/>
    </xf>
    <xf numFmtId="0" fontId="5" fillId="0" borderId="16" xfId="0" applyFont="1" applyBorder="1" applyAlignment="1" applyProtection="1">
      <alignment horizontal="center" vertical="center"/>
      <protection locked="0"/>
    </xf>
    <xf numFmtId="167" fontId="5" fillId="2" borderId="16" xfId="2" applyFont="1" applyFill="1" applyBorder="1" applyAlignment="1" applyProtection="1">
      <alignment horizontal="center" vertical="center"/>
      <protection locked="0"/>
    </xf>
    <xf numFmtId="167" fontId="5" fillId="0" borderId="16" xfId="2" applyFont="1" applyBorder="1" applyAlignment="1" applyProtection="1">
      <alignment vertical="center"/>
    </xf>
    <xf numFmtId="167" fontId="5" fillId="0" borderId="12" xfId="2" applyFont="1" applyBorder="1" applyAlignment="1" applyProtection="1">
      <alignment horizontal="center" vertical="center"/>
    </xf>
    <xf numFmtId="167" fontId="5" fillId="0" borderId="7" xfId="2" applyFont="1" applyBorder="1" applyAlignment="1" applyProtection="1">
      <alignment horizontal="center" vertical="center"/>
    </xf>
    <xf numFmtId="167" fontId="5" fillId="0" borderId="16" xfId="2" applyFont="1" applyBorder="1" applyAlignment="1" applyProtection="1">
      <alignment horizontal="center" vertical="center"/>
    </xf>
    <xf numFmtId="10" fontId="5" fillId="0" borderId="0" xfId="0" applyNumberFormat="1" applyFont="1" applyAlignment="1" applyProtection="1">
      <alignment vertical="center"/>
      <protection locked="0"/>
    </xf>
    <xf numFmtId="167" fontId="5" fillId="2" borderId="16" xfId="2" applyFont="1" applyFill="1" applyBorder="1" applyAlignment="1" applyProtection="1">
      <alignment vertical="center"/>
      <protection locked="0"/>
    </xf>
    <xf numFmtId="10" fontId="5" fillId="2" borderId="16" xfId="2" applyNumberFormat="1" applyFont="1" applyFill="1" applyBorder="1" applyAlignment="1" applyProtection="1">
      <alignment horizontal="center" vertical="center"/>
      <protection locked="0"/>
    </xf>
    <xf numFmtId="167" fontId="5" fillId="2" borderId="17" xfId="2" applyFont="1" applyFill="1" applyBorder="1" applyAlignment="1" applyProtection="1">
      <alignment horizontal="center" vertical="center"/>
      <protection locked="0"/>
    </xf>
    <xf numFmtId="167" fontId="5" fillId="0" borderId="17" xfId="2" applyFont="1" applyBorder="1" applyAlignment="1" applyProtection="1">
      <alignment vertical="center"/>
    </xf>
    <xf numFmtId="167" fontId="5" fillId="0" borderId="27" xfId="2" applyFont="1" applyBorder="1" applyAlignment="1" applyProtection="1">
      <alignment vertical="center"/>
    </xf>
    <xf numFmtId="167" fontId="5" fillId="0" borderId="12" xfId="2" applyFont="1" applyBorder="1" applyAlignment="1" applyProtection="1">
      <alignment vertical="center"/>
      <protection locked="0"/>
    </xf>
    <xf numFmtId="167" fontId="5" fillId="0" borderId="7" xfId="2" applyFont="1" applyBorder="1" applyAlignment="1" applyProtection="1">
      <alignment vertical="center"/>
      <protection locked="0"/>
    </xf>
    <xf numFmtId="0" fontId="4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horizontal="left"/>
      <protection locked="0"/>
    </xf>
    <xf numFmtId="9" fontId="5" fillId="2" borderId="16" xfId="3" applyFont="1" applyFill="1" applyBorder="1" applyAlignment="1" applyProtection="1">
      <alignment horizontal="center" vertical="center"/>
      <protection locked="0"/>
    </xf>
    <xf numFmtId="167" fontId="5" fillId="0" borderId="17" xfId="2" applyFont="1" applyBorder="1" applyAlignment="1" applyProtection="1">
      <alignment horizontal="center" vertical="center"/>
    </xf>
    <xf numFmtId="167" fontId="5" fillId="0" borderId="16" xfId="2" applyFont="1" applyBorder="1" applyAlignment="1" applyProtection="1">
      <alignment horizontal="center" vertical="center" wrapText="1"/>
    </xf>
    <xf numFmtId="10" fontId="5" fillId="2" borderId="16" xfId="3" applyNumberFormat="1" applyFont="1" applyFill="1" applyBorder="1" applyAlignment="1" applyProtection="1">
      <alignment horizontal="center" vertical="center" wrapText="1"/>
      <protection locked="0"/>
    </xf>
    <xf numFmtId="167" fontId="5" fillId="2" borderId="16" xfId="2" applyFont="1" applyFill="1" applyBorder="1" applyAlignment="1" applyProtection="1">
      <alignment vertical="center" wrapText="1"/>
      <protection locked="0"/>
    </xf>
    <xf numFmtId="0" fontId="9" fillId="0" borderId="0" xfId="0" applyFont="1" applyAlignment="1" applyProtection="1">
      <alignment vertical="center" wrapText="1"/>
      <protection locked="0"/>
    </xf>
    <xf numFmtId="0" fontId="5" fillId="0" borderId="12" xfId="0" applyFont="1" applyBorder="1" applyAlignment="1" applyProtection="1">
      <alignment vertical="center"/>
      <protection locked="0"/>
    </xf>
    <xf numFmtId="166" fontId="5" fillId="0" borderId="12" xfId="0" applyNumberFormat="1" applyFont="1" applyBorder="1" applyAlignment="1" applyProtection="1">
      <alignment vertical="center"/>
      <protection locked="0"/>
    </xf>
    <xf numFmtId="166" fontId="5" fillId="0" borderId="7" xfId="0" applyNumberFormat="1" applyFont="1" applyBorder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10" fontId="5" fillId="2" borderId="16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vertical="center"/>
      <protection locked="0"/>
    </xf>
    <xf numFmtId="167" fontId="5" fillId="0" borderId="16" xfId="2" applyFont="1" applyBorder="1" applyAlignment="1" applyProtection="1">
      <alignment vertical="center"/>
      <protection locked="0"/>
    </xf>
    <xf numFmtId="10" fontId="5" fillId="2" borderId="16" xfId="0" applyNumberFormat="1" applyFont="1" applyFill="1" applyBorder="1" applyAlignment="1" applyProtection="1">
      <alignment horizontal="center" vertical="center"/>
      <protection locked="0"/>
    </xf>
    <xf numFmtId="167" fontId="4" fillId="0" borderId="10" xfId="2" applyFont="1" applyBorder="1" applyAlignment="1" applyProtection="1">
      <alignment vertical="center"/>
      <protection locked="0"/>
    </xf>
    <xf numFmtId="0" fontId="0" fillId="0" borderId="0" xfId="0" applyProtection="1">
      <protection locked="0"/>
    </xf>
    <xf numFmtId="0" fontId="0" fillId="0" borderId="9" xfId="0" applyBorder="1" applyProtection="1">
      <protection locked="0"/>
    </xf>
    <xf numFmtId="0" fontId="16" fillId="0" borderId="0" xfId="0" applyFont="1" applyProtection="1">
      <protection locked="0"/>
    </xf>
    <xf numFmtId="0" fontId="11" fillId="0" borderId="0" xfId="0" applyFont="1" applyAlignment="1" applyProtection="1">
      <alignment vertical="center"/>
      <protection locked="0"/>
    </xf>
    <xf numFmtId="167" fontId="5" fillId="0" borderId="26" xfId="2" applyFont="1" applyBorder="1" applyAlignment="1" applyProtection="1">
      <alignment vertical="center"/>
    </xf>
    <xf numFmtId="167" fontId="5" fillId="0" borderId="40" xfId="2" applyFont="1" applyBorder="1" applyAlignment="1" applyProtection="1">
      <alignment vertical="center"/>
    </xf>
    <xf numFmtId="167" fontId="5" fillId="2" borderId="16" xfId="2" applyFont="1" applyFill="1" applyBorder="1" applyAlignment="1" applyProtection="1">
      <alignment horizontal="center" vertical="center" wrapText="1"/>
      <protection locked="0"/>
    </xf>
    <xf numFmtId="0" fontId="5" fillId="0" borderId="0" xfId="1" applyProtection="1">
      <protection locked="0"/>
    </xf>
    <xf numFmtId="0" fontId="5" fillId="0" borderId="7" xfId="1" applyBorder="1" applyAlignment="1">
      <alignment horizontal="center" vertical="center" wrapText="1"/>
    </xf>
    <xf numFmtId="0" fontId="5" fillId="0" borderId="7" xfId="1" applyBorder="1" applyAlignment="1">
      <alignment horizontal="center" wrapText="1"/>
    </xf>
    <xf numFmtId="0" fontId="5" fillId="0" borderId="12" xfId="1" applyBorder="1" applyAlignment="1">
      <alignment horizontal="center" vertical="center" wrapText="1"/>
    </xf>
    <xf numFmtId="0" fontId="5" fillId="0" borderId="13" xfId="1" applyBorder="1" applyAlignment="1">
      <alignment horizontal="center" vertical="center" wrapText="1"/>
    </xf>
    <xf numFmtId="0" fontId="5" fillId="0" borderId="1" xfId="1" applyBorder="1" applyAlignment="1" applyProtection="1">
      <alignment horizontal="center" vertical="center"/>
      <protection locked="0"/>
    </xf>
    <xf numFmtId="0" fontId="4" fillId="0" borderId="0" xfId="1" applyFont="1" applyAlignment="1" applyProtection="1">
      <alignment vertical="top"/>
      <protection locked="0"/>
    </xf>
    <xf numFmtId="0" fontId="5" fillId="0" borderId="0" xfId="1" applyAlignment="1" applyProtection="1">
      <alignment horizontal="left"/>
      <protection locked="0"/>
    </xf>
    <xf numFmtId="0" fontId="5" fillId="0" borderId="0" xfId="1"/>
    <xf numFmtId="0" fontId="4" fillId="0" borderId="2" xfId="1" applyFont="1" applyBorder="1" applyAlignment="1">
      <alignment horizontal="left" vertical="center"/>
    </xf>
    <xf numFmtId="0" fontId="4" fillId="0" borderId="2" xfId="1" applyFont="1" applyBorder="1" applyAlignment="1">
      <alignment horizontal="center" vertical="center"/>
    </xf>
    <xf numFmtId="0" fontId="5" fillId="0" borderId="0" xfId="1" applyAlignment="1" applyProtection="1">
      <alignment horizontal="left"/>
      <protection hidden="1"/>
    </xf>
    <xf numFmtId="0" fontId="4" fillId="3" borderId="5" xfId="1" applyFont="1" applyFill="1" applyBorder="1" applyAlignment="1">
      <alignment horizontal="center" vertical="center"/>
    </xf>
    <xf numFmtId="0" fontId="4" fillId="3" borderId="10" xfId="1" applyFont="1" applyFill="1" applyBorder="1" applyAlignment="1">
      <alignment horizontal="center" vertical="center"/>
    </xf>
    <xf numFmtId="0" fontId="4" fillId="3" borderId="10" xfId="1" applyFont="1" applyFill="1" applyBorder="1" applyAlignment="1">
      <alignment horizontal="center" vertical="center" wrapText="1"/>
    </xf>
    <xf numFmtId="0" fontId="4" fillId="0" borderId="8" xfId="1" applyFont="1" applyBorder="1" applyAlignment="1">
      <alignment horizontal="left" vertical="center"/>
    </xf>
    <xf numFmtId="0" fontId="5" fillId="0" borderId="9" xfId="1" applyBorder="1" applyAlignment="1">
      <alignment horizontal="left" vertical="center"/>
    </xf>
    <xf numFmtId="0" fontId="4" fillId="0" borderId="12" xfId="1" applyFont="1" applyBorder="1" applyAlignment="1">
      <alignment vertical="center"/>
    </xf>
    <xf numFmtId="0" fontId="5" fillId="0" borderId="12" xfId="1" applyBorder="1" applyAlignment="1">
      <alignment horizontal="center" vertical="center"/>
    </xf>
    <xf numFmtId="0" fontId="5" fillId="0" borderId="12" xfId="1" applyBorder="1" applyAlignment="1">
      <alignment horizontal="center"/>
    </xf>
    <xf numFmtId="0" fontId="5" fillId="0" borderId="12" xfId="1" applyBorder="1"/>
    <xf numFmtId="166" fontId="5" fillId="0" borderId="12" xfId="1" applyNumberFormat="1" applyBorder="1"/>
    <xf numFmtId="0" fontId="5" fillId="0" borderId="3" xfId="1" applyBorder="1" applyAlignment="1">
      <alignment horizontal="left" vertical="center"/>
    </xf>
    <xf numFmtId="0" fontId="5" fillId="0" borderId="0" xfId="1" applyAlignment="1">
      <alignment horizontal="left" vertical="center"/>
    </xf>
    <xf numFmtId="0" fontId="4" fillId="0" borderId="7" xfId="1" applyFont="1" applyBorder="1" applyAlignment="1">
      <alignment vertical="center"/>
    </xf>
    <xf numFmtId="0" fontId="5" fillId="0" borderId="7" xfId="1" applyBorder="1" applyAlignment="1">
      <alignment horizontal="center" vertical="center"/>
    </xf>
    <xf numFmtId="0" fontId="5" fillId="0" borderId="7" xfId="1" applyBorder="1" applyAlignment="1">
      <alignment horizontal="center"/>
    </xf>
    <xf numFmtId="0" fontId="5" fillId="0" borderId="7" xfId="1" applyBorder="1"/>
    <xf numFmtId="166" fontId="5" fillId="0" borderId="7" xfId="1" applyNumberFormat="1" applyBorder="1"/>
    <xf numFmtId="0" fontId="5" fillId="0" borderId="7" xfId="1" applyBorder="1" applyAlignment="1">
      <alignment horizontal="left" vertical="center" wrapText="1"/>
    </xf>
    <xf numFmtId="167" fontId="5" fillId="0" borderId="7" xfId="6" applyFont="1" applyBorder="1" applyAlignment="1" applyProtection="1">
      <alignment horizontal="center"/>
    </xf>
    <xf numFmtId="167" fontId="5" fillId="0" borderId="7" xfId="6" applyFont="1" applyBorder="1" applyAlignment="1" applyProtection="1"/>
    <xf numFmtId="0" fontId="5" fillId="0" borderId="37" xfId="1" applyBorder="1" applyAlignment="1">
      <alignment horizontal="center" vertical="center"/>
    </xf>
    <xf numFmtId="0" fontId="5" fillId="0" borderId="36" xfId="1" applyBorder="1" applyAlignment="1">
      <alignment horizontal="left" vertical="center" wrapText="1"/>
    </xf>
    <xf numFmtId="0" fontId="5" fillId="0" borderId="36" xfId="1" applyBorder="1" applyAlignment="1">
      <alignment horizontal="center" vertical="center"/>
    </xf>
    <xf numFmtId="0" fontId="5" fillId="0" borderId="36" xfId="1" applyBorder="1" applyAlignment="1">
      <alignment horizontal="center"/>
    </xf>
    <xf numFmtId="167" fontId="5" fillId="0" borderId="36" xfId="6" applyFont="1" applyBorder="1" applyAlignment="1" applyProtection="1">
      <alignment horizontal="center"/>
    </xf>
    <xf numFmtId="167" fontId="5" fillId="2" borderId="36" xfId="6" applyFont="1" applyFill="1" applyBorder="1" applyAlignment="1" applyProtection="1">
      <protection locked="0"/>
    </xf>
    <xf numFmtId="0" fontId="5" fillId="0" borderId="7" xfId="1" applyBorder="1" applyAlignment="1">
      <alignment vertical="center"/>
    </xf>
    <xf numFmtId="0" fontId="4" fillId="0" borderId="12" xfId="1" applyFont="1" applyBorder="1" applyAlignment="1">
      <alignment vertical="center" wrapText="1"/>
    </xf>
    <xf numFmtId="167" fontId="5" fillId="0" borderId="12" xfId="6" applyFont="1" applyBorder="1" applyAlignment="1" applyProtection="1">
      <alignment horizontal="center"/>
    </xf>
    <xf numFmtId="167" fontId="5" fillId="0" borderId="12" xfId="6" applyFont="1" applyBorder="1" applyAlignment="1" applyProtection="1"/>
    <xf numFmtId="0" fontId="5" fillId="0" borderId="37" xfId="1" applyBorder="1" applyAlignment="1">
      <alignment horizontal="left" vertical="center"/>
    </xf>
    <xf numFmtId="0" fontId="5" fillId="0" borderId="0" xfId="1" applyProtection="1">
      <protection hidden="1"/>
    </xf>
    <xf numFmtId="0" fontId="5" fillId="0" borderId="11" xfId="1" applyBorder="1" applyAlignment="1">
      <alignment horizontal="left" vertical="center"/>
    </xf>
    <xf numFmtId="0" fontId="5" fillId="0" borderId="11" xfId="1" applyBorder="1" applyAlignment="1">
      <alignment horizontal="center" vertical="center"/>
    </xf>
    <xf numFmtId="0" fontId="4" fillId="0" borderId="0" xfId="1" applyFont="1" applyAlignment="1" applyProtection="1">
      <alignment horizontal="left"/>
      <protection hidden="1"/>
    </xf>
    <xf numFmtId="0" fontId="5" fillId="0" borderId="43" xfId="1" applyBorder="1" applyAlignment="1">
      <alignment horizontal="center" vertical="center"/>
    </xf>
    <xf numFmtId="0" fontId="5" fillId="0" borderId="36" xfId="1" applyBorder="1" applyAlignment="1">
      <alignment horizontal="center" vertical="center" wrapText="1"/>
    </xf>
    <xf numFmtId="167" fontId="5" fillId="2" borderId="36" xfId="6" applyFont="1" applyFill="1" applyBorder="1" applyAlignment="1" applyProtection="1">
      <alignment horizontal="center"/>
      <protection locked="0"/>
    </xf>
    <xf numFmtId="167" fontId="5" fillId="0" borderId="16" xfId="6" applyFont="1" applyBorder="1" applyAlignment="1" applyProtection="1"/>
    <xf numFmtId="0" fontId="5" fillId="0" borderId="43" xfId="1" applyBorder="1" applyAlignment="1">
      <alignment horizontal="left" vertical="center"/>
    </xf>
    <xf numFmtId="167" fontId="5" fillId="0" borderId="36" xfId="6" applyFont="1" applyFill="1" applyBorder="1" applyAlignment="1" applyProtection="1"/>
    <xf numFmtId="43" fontId="4" fillId="0" borderId="0" xfId="8" applyFont="1" applyAlignment="1" applyProtection="1">
      <alignment horizontal="left"/>
      <protection hidden="1"/>
    </xf>
    <xf numFmtId="43" fontId="0" fillId="0" borderId="0" xfId="8" applyFont="1" applyProtection="1">
      <protection hidden="1"/>
    </xf>
    <xf numFmtId="10" fontId="5" fillId="2" borderId="36" xfId="1" applyNumberFormat="1" applyFill="1" applyBorder="1" applyAlignment="1" applyProtection="1">
      <alignment horizontal="center"/>
      <protection locked="0"/>
    </xf>
    <xf numFmtId="43" fontId="0" fillId="0" borderId="0" xfId="8" applyFont="1" applyAlignment="1" applyProtection="1">
      <alignment horizontal="left"/>
      <protection hidden="1"/>
    </xf>
    <xf numFmtId="167" fontId="5" fillId="0" borderId="7" xfId="6" applyFont="1" applyFill="1" applyBorder="1" applyAlignment="1" applyProtection="1"/>
    <xf numFmtId="0" fontId="4" fillId="0" borderId="3" xfId="1" applyFont="1" applyBorder="1" applyAlignment="1">
      <alignment horizontal="left" vertical="top"/>
    </xf>
    <xf numFmtId="0" fontId="4" fillId="0" borderId="3" xfId="1" applyFont="1" applyBorder="1" applyAlignment="1">
      <alignment horizontal="left" vertical="center"/>
    </xf>
    <xf numFmtId="0" fontId="5" fillId="0" borderId="0" xfId="1" applyAlignment="1">
      <alignment horizontal="center" vertical="center"/>
    </xf>
    <xf numFmtId="0" fontId="5" fillId="0" borderId="9" xfId="1" applyBorder="1" applyAlignment="1">
      <alignment horizontal="center" vertical="center"/>
    </xf>
    <xf numFmtId="167" fontId="5" fillId="0" borderId="12" xfId="6" applyFont="1" applyFill="1" applyBorder="1" applyAlignment="1" applyProtection="1"/>
    <xf numFmtId="0" fontId="4" fillId="0" borderId="44" xfId="1" applyFont="1" applyBorder="1" applyAlignment="1">
      <alignment horizontal="left" vertical="center"/>
    </xf>
    <xf numFmtId="0" fontId="5" fillId="0" borderId="45" xfId="1" applyBorder="1" applyAlignment="1">
      <alignment horizontal="left" vertical="center"/>
    </xf>
    <xf numFmtId="0" fontId="5" fillId="0" borderId="45" xfId="1" applyBorder="1" applyAlignment="1">
      <alignment horizontal="center" vertical="center"/>
    </xf>
    <xf numFmtId="0" fontId="4" fillId="0" borderId="42" xfId="1" applyFont="1" applyBorder="1" applyAlignment="1">
      <alignment vertical="center"/>
    </xf>
    <xf numFmtId="0" fontId="5" fillId="0" borderId="42" xfId="1" applyBorder="1" applyAlignment="1">
      <alignment horizontal="center" vertical="center"/>
    </xf>
    <xf numFmtId="0" fontId="5" fillId="0" borderId="42" xfId="1" applyBorder="1" applyAlignment="1">
      <alignment horizontal="center"/>
    </xf>
    <xf numFmtId="167" fontId="5" fillId="0" borderId="42" xfId="6" applyFont="1" applyBorder="1" applyAlignment="1" applyProtection="1">
      <alignment horizontal="center"/>
    </xf>
    <xf numFmtId="167" fontId="5" fillId="2" borderId="42" xfId="6" applyFont="1" applyFill="1" applyBorder="1" applyAlignment="1" applyProtection="1">
      <protection locked="0"/>
    </xf>
    <xf numFmtId="0" fontId="4" fillId="0" borderId="14" xfId="1" applyFont="1" applyBorder="1" applyAlignment="1">
      <alignment horizontal="left" vertical="center"/>
    </xf>
    <xf numFmtId="0" fontId="5" fillId="0" borderId="2" xfId="1" applyBorder="1" applyAlignment="1">
      <alignment horizontal="left" vertical="center"/>
    </xf>
    <xf numFmtId="0" fontId="5" fillId="0" borderId="2" xfId="1" applyBorder="1" applyAlignment="1">
      <alignment horizontal="center" vertical="center"/>
    </xf>
    <xf numFmtId="0" fontId="4" fillId="0" borderId="13" xfId="1" applyFont="1" applyBorder="1" applyAlignment="1">
      <alignment vertical="center"/>
    </xf>
    <xf numFmtId="0" fontId="5" fillId="0" borderId="13" xfId="1" applyBorder="1" applyAlignment="1">
      <alignment horizontal="center"/>
    </xf>
    <xf numFmtId="167" fontId="5" fillId="0" borderId="13" xfId="6" applyFont="1" applyBorder="1" applyAlignment="1" applyProtection="1">
      <alignment horizontal="center"/>
    </xf>
    <xf numFmtId="167" fontId="5" fillId="0" borderId="13" xfId="6" applyFont="1" applyBorder="1" applyAlignment="1" applyProtection="1"/>
    <xf numFmtId="0" fontId="4" fillId="0" borderId="4" xfId="1" applyFont="1" applyBorder="1" applyAlignment="1">
      <alignment vertical="top"/>
    </xf>
    <xf numFmtId="0" fontId="4" fillId="0" borderId="5" xfId="1" applyFont="1" applyBorder="1" applyAlignment="1">
      <alignment horizontal="center" vertical="center"/>
    </xf>
    <xf numFmtId="0" fontId="5" fillId="0" borderId="6" xfId="1" applyBorder="1" applyAlignment="1">
      <alignment vertical="center"/>
    </xf>
    <xf numFmtId="167" fontId="4" fillId="0" borderId="10" xfId="6" applyFont="1" applyBorder="1" applyAlignment="1" applyProtection="1">
      <alignment vertical="center"/>
    </xf>
    <xf numFmtId="0" fontId="4" fillId="0" borderId="0" xfId="1" applyFont="1" applyAlignment="1">
      <alignment horizontal="center" vertical="center"/>
    </xf>
    <xf numFmtId="167" fontId="5" fillId="0" borderId="0" xfId="6" applyFont="1" applyBorder="1" applyAlignment="1" applyProtection="1">
      <alignment vertical="center"/>
    </xf>
    <xf numFmtId="167" fontId="4" fillId="0" borderId="0" xfId="6" applyFont="1" applyBorder="1" applyAlignment="1" applyProtection="1">
      <alignment vertical="center"/>
    </xf>
    <xf numFmtId="0" fontId="4" fillId="3" borderId="5" xfId="1" applyFont="1" applyFill="1" applyBorder="1" applyAlignment="1">
      <alignment horizontal="left" vertical="center"/>
    </xf>
    <xf numFmtId="0" fontId="5" fillId="0" borderId="3" xfId="1" applyBorder="1" applyAlignment="1">
      <alignment vertical="top"/>
    </xf>
    <xf numFmtId="0" fontId="3" fillId="0" borderId="11" xfId="1" applyFont="1" applyBorder="1" applyAlignment="1">
      <alignment vertical="center"/>
    </xf>
    <xf numFmtId="167" fontId="0" fillId="0" borderId="7" xfId="6" applyFont="1" applyBorder="1" applyAlignment="1" applyProtection="1">
      <alignment horizontal="center" vertical="center"/>
    </xf>
    <xf numFmtId="167" fontId="0" fillId="0" borderId="7" xfId="6" applyFont="1" applyBorder="1" applyAlignment="1" applyProtection="1">
      <alignment vertical="center"/>
    </xf>
    <xf numFmtId="167" fontId="4" fillId="0" borderId="0" xfId="1" applyNumberFormat="1" applyFont="1" applyAlignment="1" applyProtection="1">
      <alignment horizontal="left"/>
      <protection hidden="1"/>
    </xf>
    <xf numFmtId="167" fontId="5" fillId="0" borderId="0" xfId="1" applyNumberFormat="1" applyProtection="1">
      <protection hidden="1"/>
    </xf>
    <xf numFmtId="167" fontId="5" fillId="0" borderId="0" xfId="1" applyNumberFormat="1"/>
    <xf numFmtId="0" fontId="5" fillId="0" borderId="16" xfId="1" applyBorder="1" applyAlignment="1">
      <alignment horizontal="center" vertical="center" wrapText="1"/>
    </xf>
    <xf numFmtId="0" fontId="5" fillId="0" borderId="16" xfId="1" applyBorder="1" applyAlignment="1">
      <alignment horizontal="center"/>
    </xf>
    <xf numFmtId="167" fontId="5" fillId="0" borderId="16" xfId="6" applyFont="1" applyBorder="1" applyAlignment="1" applyProtection="1">
      <alignment horizontal="center"/>
    </xf>
    <xf numFmtId="169" fontId="5" fillId="2" borderId="16" xfId="9" applyNumberFormat="1" applyFont="1" applyFill="1" applyBorder="1" applyAlignment="1" applyProtection="1">
      <alignment horizontal="center"/>
      <protection locked="0"/>
    </xf>
    <xf numFmtId="0" fontId="9" fillId="0" borderId="13" xfId="1" applyFont="1" applyBorder="1" applyAlignment="1">
      <alignment vertical="center"/>
    </xf>
    <xf numFmtId="0" fontId="4" fillId="0" borderId="4" xfId="1" applyFont="1" applyBorder="1" applyAlignment="1">
      <alignment horizontal="left" vertical="top"/>
    </xf>
    <xf numFmtId="0" fontId="4" fillId="0" borderId="5" xfId="1" applyFont="1" applyBorder="1" applyAlignment="1">
      <alignment horizontal="center" vertical="top"/>
    </xf>
    <xf numFmtId="0" fontId="4" fillId="0" borderId="6" xfId="1" applyFont="1" applyBorder="1" applyAlignment="1">
      <alignment vertical="top"/>
    </xf>
    <xf numFmtId="167" fontId="4" fillId="0" borderId="10" xfId="6" applyFont="1" applyBorder="1" applyAlignment="1" applyProtection="1">
      <alignment vertical="top"/>
    </xf>
    <xf numFmtId="0" fontId="5" fillId="0" borderId="0" xfId="1" applyAlignment="1">
      <alignment vertical="center"/>
    </xf>
    <xf numFmtId="0" fontId="4" fillId="0" borderId="0" xfId="1" applyFont="1"/>
    <xf numFmtId="0" fontId="4" fillId="0" borderId="0" xfId="1" applyFont="1" applyAlignment="1">
      <alignment vertical="center"/>
    </xf>
    <xf numFmtId="166" fontId="4" fillId="0" borderId="10" xfId="1" applyNumberFormat="1" applyFont="1" applyBorder="1" applyAlignment="1">
      <alignment vertical="center"/>
    </xf>
    <xf numFmtId="0" fontId="5" fillId="0" borderId="33" xfId="1" applyBorder="1" applyAlignment="1">
      <alignment vertical="center"/>
    </xf>
    <xf numFmtId="0" fontId="5" fillId="0" borderId="33" xfId="1" applyBorder="1" applyAlignment="1">
      <alignment vertical="center" wrapText="1"/>
    </xf>
    <xf numFmtId="166" fontId="5" fillId="0" borderId="33" xfId="1" applyNumberFormat="1" applyBorder="1" applyAlignment="1">
      <alignment vertical="center"/>
    </xf>
    <xf numFmtId="0" fontId="5" fillId="0" borderId="0" xfId="1" applyAlignment="1">
      <alignment vertical="center" wrapText="1"/>
    </xf>
    <xf numFmtId="166" fontId="5" fillId="0" borderId="0" xfId="1" applyNumberFormat="1" applyAlignment="1">
      <alignment vertical="center"/>
    </xf>
    <xf numFmtId="165" fontId="4" fillId="0" borderId="5" xfId="1" applyNumberFormat="1" applyFont="1" applyBorder="1" applyAlignment="1">
      <alignment vertical="center"/>
    </xf>
    <xf numFmtId="0" fontId="5" fillId="0" borderId="2" xfId="1" applyBorder="1" applyAlignment="1">
      <alignment vertical="center"/>
    </xf>
    <xf numFmtId="166" fontId="5" fillId="0" borderId="6" xfId="1" applyNumberFormat="1" applyBorder="1" applyAlignment="1">
      <alignment vertical="center"/>
    </xf>
    <xf numFmtId="167" fontId="0" fillId="0" borderId="12" xfId="6" applyFont="1" applyBorder="1" applyAlignment="1" applyProtection="1"/>
    <xf numFmtId="167" fontId="0" fillId="0" borderId="7" xfId="6" applyFont="1" applyBorder="1" applyAlignment="1" applyProtection="1"/>
    <xf numFmtId="167" fontId="0" fillId="0" borderId="16" xfId="6" applyFont="1" applyBorder="1" applyAlignment="1" applyProtection="1">
      <alignment horizontal="center"/>
    </xf>
    <xf numFmtId="9" fontId="0" fillId="2" borderId="16" xfId="10" applyFont="1" applyFill="1" applyBorder="1" applyAlignment="1" applyProtection="1">
      <alignment horizontal="center"/>
      <protection locked="0"/>
    </xf>
    <xf numFmtId="167" fontId="0" fillId="0" borderId="7" xfId="6" applyFont="1" applyBorder="1" applyAlignment="1" applyProtection="1">
      <alignment horizontal="center"/>
    </xf>
    <xf numFmtId="167" fontId="0" fillId="2" borderId="16" xfId="6" applyFont="1" applyFill="1" applyBorder="1" applyAlignment="1" applyProtection="1">
      <alignment horizontal="center"/>
      <protection locked="0"/>
    </xf>
    <xf numFmtId="167" fontId="0" fillId="0" borderId="12" xfId="6" applyFont="1" applyBorder="1" applyAlignment="1" applyProtection="1">
      <alignment vertical="center"/>
    </xf>
    <xf numFmtId="167" fontId="0" fillId="0" borderId="16" xfId="6" applyFont="1" applyFill="1" applyBorder="1" applyAlignment="1" applyProtection="1">
      <alignment vertical="center"/>
    </xf>
    <xf numFmtId="9" fontId="0" fillId="2" borderId="16" xfId="10" applyFont="1" applyFill="1" applyBorder="1" applyAlignment="1" applyProtection="1">
      <alignment horizontal="center" vertical="center"/>
      <protection locked="0"/>
    </xf>
    <xf numFmtId="167" fontId="0" fillId="2" borderId="16" xfId="6" applyFont="1" applyFill="1" applyBorder="1" applyAlignment="1" applyProtection="1">
      <alignment vertical="center"/>
      <protection locked="0"/>
    </xf>
    <xf numFmtId="166" fontId="4" fillId="0" borderId="10" xfId="1" applyNumberFormat="1" applyFont="1" applyBorder="1"/>
    <xf numFmtId="166" fontId="4" fillId="0" borderId="32" xfId="1" applyNumberFormat="1" applyFont="1" applyBorder="1"/>
    <xf numFmtId="165" fontId="5" fillId="0" borderId="0" xfId="1" applyNumberFormat="1"/>
    <xf numFmtId="0" fontId="20" fillId="0" borderId="0" xfId="0" applyFont="1"/>
    <xf numFmtId="0" fontId="23" fillId="0" borderId="0" xfId="0" applyFont="1" applyAlignment="1">
      <alignment horizontal="justify" vertical="center"/>
    </xf>
    <xf numFmtId="0" fontId="22" fillId="0" borderId="0" xfId="0" applyFont="1"/>
    <xf numFmtId="0" fontId="22" fillId="0" borderId="0" xfId="0" applyFont="1" applyAlignment="1">
      <alignment vertical="center"/>
    </xf>
    <xf numFmtId="167" fontId="4" fillId="0" borderId="10" xfId="6" applyFont="1" applyBorder="1" applyAlignment="1" applyProtection="1"/>
    <xf numFmtId="0" fontId="4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166" fontId="5" fillId="2" borderId="10" xfId="0" applyNumberFormat="1" applyFont="1" applyFill="1" applyBorder="1" applyAlignment="1">
      <alignment vertical="center"/>
    </xf>
    <xf numFmtId="166" fontId="5" fillId="0" borderId="0" xfId="0" applyNumberFormat="1" applyFont="1" applyAlignment="1">
      <alignment vertical="center"/>
    </xf>
    <xf numFmtId="0" fontId="4" fillId="0" borderId="9" xfId="0" applyFont="1" applyBorder="1" applyAlignment="1">
      <alignment horizontal="left" vertical="center" wrapText="1"/>
    </xf>
    <xf numFmtId="166" fontId="4" fillId="0" borderId="9" xfId="0" applyNumberFormat="1" applyFont="1" applyBorder="1" applyAlignment="1">
      <alignment vertical="center"/>
    </xf>
    <xf numFmtId="166" fontId="4" fillId="0" borderId="0" xfId="0" applyNumberFormat="1" applyFont="1" applyAlignment="1">
      <alignment vertical="center"/>
    </xf>
    <xf numFmtId="165" fontId="5" fillId="0" borderId="10" xfId="0" applyNumberFormat="1" applyFont="1" applyBorder="1" applyAlignment="1">
      <alignment vertical="center"/>
    </xf>
    <xf numFmtId="164" fontId="5" fillId="0" borderId="0" xfId="11" applyFont="1"/>
    <xf numFmtId="16" fontId="5" fillId="0" borderId="0" xfId="11" applyNumberFormat="1" applyFont="1"/>
    <xf numFmtId="164" fontId="5" fillId="0" borderId="0" xfId="1" applyNumberFormat="1"/>
    <xf numFmtId="0" fontId="5" fillId="0" borderId="0" xfId="0" applyFont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167" fontId="5" fillId="0" borderId="16" xfId="2" applyFont="1" applyFill="1" applyBorder="1" applyAlignment="1" applyProtection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4" fillId="0" borderId="12" xfId="0" applyFont="1" applyBorder="1" applyAlignment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vertical="center"/>
    </xf>
    <xf numFmtId="166" fontId="5" fillId="0" borderId="12" xfId="0" applyNumberFormat="1" applyFont="1" applyBorder="1" applyAlignment="1">
      <alignment vertical="center"/>
    </xf>
    <xf numFmtId="0" fontId="5" fillId="0" borderId="3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166" fontId="5" fillId="0" borderId="7" xfId="0" applyNumberFormat="1" applyFont="1" applyBorder="1" applyAlignment="1">
      <alignment vertical="center"/>
    </xf>
    <xf numFmtId="0" fontId="5" fillId="0" borderId="24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5" fillId="0" borderId="16" xfId="0" applyFont="1" applyBorder="1" applyAlignment="1">
      <alignment vertical="center"/>
    </xf>
    <xf numFmtId="0" fontId="5" fillId="0" borderId="16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5" fillId="0" borderId="25" xfId="0" applyFont="1" applyBorder="1" applyAlignment="1">
      <alignment horizontal="left" vertical="center"/>
    </xf>
    <xf numFmtId="0" fontId="5" fillId="0" borderId="21" xfId="0" applyFont="1" applyBorder="1" applyAlignment="1">
      <alignment vertical="center"/>
    </xf>
    <xf numFmtId="0" fontId="5" fillId="0" borderId="23" xfId="0" applyFont="1" applyBorder="1" applyAlignment="1">
      <alignment vertical="center"/>
    </xf>
    <xf numFmtId="0" fontId="5" fillId="0" borderId="1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left" vertical="center"/>
    </xf>
    <xf numFmtId="0" fontId="5" fillId="0" borderId="16" xfId="0" applyFont="1" applyBorder="1" applyAlignment="1">
      <alignment vertical="center" wrapText="1"/>
    </xf>
    <xf numFmtId="0" fontId="4" fillId="0" borderId="18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0" fontId="4" fillId="0" borderId="18" xfId="0" applyFont="1" applyBorder="1" applyAlignment="1">
      <alignment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5" fillId="0" borderId="9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center" vertical="center"/>
    </xf>
    <xf numFmtId="0" fontId="5" fillId="0" borderId="1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center" vertical="center"/>
    </xf>
    <xf numFmtId="0" fontId="4" fillId="0" borderId="17" xfId="0" applyFont="1" applyBorder="1" applyAlignment="1">
      <alignment horizontal="left" vertical="center" wrapText="1"/>
    </xf>
    <xf numFmtId="0" fontId="4" fillId="0" borderId="8" xfId="0" applyFont="1" applyBorder="1" applyAlignment="1">
      <alignment vertical="center"/>
    </xf>
    <xf numFmtId="0" fontId="5" fillId="0" borderId="24" xfId="0" applyFont="1" applyBorder="1" applyAlignment="1">
      <alignment vertical="center"/>
    </xf>
    <xf numFmtId="0" fontId="5" fillId="0" borderId="7" xfId="0" applyFont="1" applyBorder="1" applyAlignment="1">
      <alignment vertical="center" wrapText="1"/>
    </xf>
    <xf numFmtId="0" fontId="5" fillId="0" borderId="9" xfId="0" applyFont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15" xfId="0" applyFont="1" applyBorder="1" applyAlignment="1">
      <alignment vertical="center" wrapText="1"/>
    </xf>
    <xf numFmtId="0" fontId="5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vertical="center" wrapText="1"/>
    </xf>
    <xf numFmtId="0" fontId="5" fillId="0" borderId="11" xfId="0" applyFont="1" applyBorder="1" applyAlignment="1">
      <alignment vertical="center"/>
    </xf>
    <xf numFmtId="0" fontId="5" fillId="0" borderId="19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9" xfId="0" applyFont="1" applyBorder="1" applyAlignment="1">
      <alignment vertical="center"/>
    </xf>
    <xf numFmtId="0" fontId="4" fillId="3" borderId="4" xfId="0" applyFont="1" applyFill="1" applyBorder="1" applyAlignment="1">
      <alignment vertical="center"/>
    </xf>
    <xf numFmtId="0" fontId="4" fillId="3" borderId="5" xfId="0" applyFont="1" applyFill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/>
    </xf>
    <xf numFmtId="167" fontId="5" fillId="0" borderId="27" xfId="2" applyFont="1" applyBorder="1" applyAlignment="1" applyProtection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19" xfId="0" applyFont="1" applyBorder="1" applyAlignment="1">
      <alignment horizontal="left" vertical="center" wrapText="1"/>
    </xf>
    <xf numFmtId="0" fontId="24" fillId="0" borderId="12" xfId="5" applyFont="1" applyBorder="1" applyAlignment="1" applyProtection="1">
      <alignment horizontal="left" vertical="center" wrapText="1"/>
    </xf>
    <xf numFmtId="166" fontId="5" fillId="0" borderId="12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0" fontId="16" fillId="0" borderId="0" xfId="0" applyFont="1" applyAlignment="1" applyProtection="1">
      <alignment vertical="center"/>
      <protection locked="0"/>
    </xf>
    <xf numFmtId="0" fontId="16" fillId="0" borderId="0" xfId="1" applyFont="1" applyProtection="1">
      <protection hidden="1"/>
    </xf>
    <xf numFmtId="0" fontId="17" fillId="0" borderId="2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4" fillId="0" borderId="12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0" fontId="5" fillId="0" borderId="24" xfId="0" applyFont="1" applyBorder="1" applyAlignment="1">
      <alignment horizontal="left" vertical="center" wrapText="1"/>
    </xf>
    <xf numFmtId="0" fontId="5" fillId="0" borderId="21" xfId="0" applyFont="1" applyBorder="1" applyAlignment="1">
      <alignment horizontal="left" vertical="center" wrapText="1"/>
    </xf>
    <xf numFmtId="0" fontId="5" fillId="0" borderId="2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67" fontId="5" fillId="0" borderId="16" xfId="2" applyFont="1" applyFill="1" applyBorder="1" applyAlignment="1" applyProtection="1">
      <alignment vertical="center" wrapText="1"/>
    </xf>
    <xf numFmtId="0" fontId="4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17" fillId="3" borderId="4" xfId="0" applyFont="1" applyFill="1" applyBorder="1" applyAlignment="1">
      <alignment horizontal="left" vertical="center" wrapText="1"/>
    </xf>
    <xf numFmtId="0" fontId="5" fillId="0" borderId="24" xfId="5" applyFont="1" applyBorder="1" applyAlignment="1" applyProtection="1">
      <alignment vertical="center" wrapText="1"/>
    </xf>
    <xf numFmtId="0" fontId="5" fillId="0" borderId="21" xfId="5" applyFont="1" applyBorder="1" applyAlignment="1" applyProtection="1">
      <alignment vertical="center" wrapText="1"/>
    </xf>
    <xf numFmtId="0" fontId="5" fillId="0" borderId="23" xfId="5" applyFont="1" applyBorder="1" applyAlignment="1" applyProtection="1">
      <alignment horizontal="left" vertical="center" wrapText="1"/>
    </xf>
    <xf numFmtId="0" fontId="5" fillId="0" borderId="16" xfId="5" applyFont="1" applyBorder="1" applyAlignment="1" applyProtection="1">
      <alignment horizontal="center" vertical="center" wrapText="1"/>
    </xf>
    <xf numFmtId="0" fontId="5" fillId="0" borderId="16" xfId="5" applyFont="1" applyBorder="1" applyAlignment="1" applyProtection="1">
      <alignment horizontal="center" vertical="center"/>
    </xf>
    <xf numFmtId="0" fontId="5" fillId="0" borderId="23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17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6" xfId="0" applyFont="1" applyBorder="1" applyAlignment="1">
      <alignment vertical="center" wrapText="1"/>
    </xf>
    <xf numFmtId="0" fontId="5" fillId="0" borderId="22" xfId="0" applyFont="1" applyBorder="1" applyAlignment="1">
      <alignment vertical="center"/>
    </xf>
    <xf numFmtId="0" fontId="4" fillId="3" borderId="4" xfId="0" applyFont="1" applyFill="1" applyBorder="1" applyAlignment="1">
      <alignment horizontal="left" vertical="center"/>
    </xf>
    <xf numFmtId="0" fontId="5" fillId="3" borderId="5" xfId="0" applyFont="1" applyFill="1" applyBorder="1" applyAlignment="1">
      <alignment vertical="center"/>
    </xf>
    <xf numFmtId="0" fontId="5" fillId="0" borderId="16" xfId="0" applyFont="1" applyBorder="1" applyAlignment="1">
      <alignment horizontal="justify" vertical="center" wrapText="1"/>
    </xf>
    <xf numFmtId="167" fontId="5" fillId="0" borderId="16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/>
    </xf>
    <xf numFmtId="167" fontId="5" fillId="2" borderId="17" xfId="2" applyFont="1" applyFill="1" applyBorder="1" applyAlignment="1" applyProtection="1">
      <alignment horizontal="center" vertical="center" wrapText="1"/>
      <protection locked="0"/>
    </xf>
    <xf numFmtId="0" fontId="5" fillId="0" borderId="11" xfId="0" applyFont="1" applyBorder="1" applyAlignment="1">
      <alignment horizontal="left" vertical="center" wrapText="1"/>
    </xf>
    <xf numFmtId="168" fontId="5" fillId="0" borderId="16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justify" vertical="center" wrapText="1"/>
    </xf>
    <xf numFmtId="0" fontId="4" fillId="0" borderId="10" xfId="0" applyFont="1" applyBorder="1" applyAlignment="1">
      <alignment vertical="center"/>
    </xf>
    <xf numFmtId="0" fontId="4" fillId="0" borderId="10" xfId="0" applyFont="1" applyBorder="1" applyAlignment="1">
      <alignment horizontal="left" vertical="center"/>
    </xf>
    <xf numFmtId="0" fontId="4" fillId="0" borderId="5" xfId="0" applyFont="1" applyBorder="1" applyAlignment="1">
      <alignment vertical="center"/>
    </xf>
    <xf numFmtId="0" fontId="5" fillId="0" borderId="12" xfId="0" applyFont="1" applyBorder="1" applyAlignment="1" applyProtection="1">
      <alignment horizontal="center" vertical="center" wrapText="1"/>
      <protection locked="0"/>
    </xf>
    <xf numFmtId="0" fontId="5" fillId="0" borderId="22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5" fillId="0" borderId="25" xfId="0" applyFont="1" applyBorder="1" applyAlignment="1">
      <alignment vertical="center" wrapText="1"/>
    </xf>
    <xf numFmtId="0" fontId="4" fillId="0" borderId="14" xfId="0" applyFont="1" applyBorder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25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/>
    </xf>
    <xf numFmtId="0" fontId="30" fillId="0" borderId="0" xfId="0" applyFont="1" applyAlignment="1" applyProtection="1">
      <alignment horizontal="justify" vertical="center" wrapText="1"/>
      <protection locked="0"/>
    </xf>
    <xf numFmtId="0" fontId="5" fillId="0" borderId="11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left" vertical="center" wrapText="1"/>
    </xf>
    <xf numFmtId="167" fontId="5" fillId="0" borderId="16" xfId="2" applyFont="1" applyFill="1" applyBorder="1" applyAlignment="1" applyProtection="1">
      <alignment horizontal="center" vertical="center"/>
    </xf>
    <xf numFmtId="0" fontId="5" fillId="0" borderId="27" xfId="0" applyFont="1" applyBorder="1" applyAlignment="1">
      <alignment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36" xfId="0" applyFont="1" applyBorder="1" applyAlignment="1">
      <alignment vertical="center"/>
    </xf>
    <xf numFmtId="0" fontId="5" fillId="0" borderId="39" xfId="0" applyFont="1" applyBorder="1" applyAlignment="1">
      <alignment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7" xfId="0" applyFont="1" applyBorder="1" applyAlignment="1">
      <alignment horizontal="justify" vertical="center" wrapText="1"/>
    </xf>
    <xf numFmtId="0" fontId="5" fillId="0" borderId="6" xfId="0" applyFont="1" applyBorder="1" applyAlignment="1">
      <alignment vertical="center"/>
    </xf>
    <xf numFmtId="0" fontId="5" fillId="0" borderId="41" xfId="0" applyFont="1" applyBorder="1" applyAlignment="1">
      <alignment horizontal="left" vertical="center" wrapText="1"/>
    </xf>
    <xf numFmtId="0" fontId="5" fillId="0" borderId="38" xfId="0" applyFont="1" applyBorder="1" applyAlignment="1">
      <alignment vertical="center"/>
    </xf>
    <xf numFmtId="0" fontId="5" fillId="0" borderId="40" xfId="0" applyFont="1" applyBorder="1" applyAlignment="1">
      <alignment vertical="center" wrapText="1"/>
    </xf>
    <xf numFmtId="0" fontId="5" fillId="0" borderId="22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4" fillId="3" borderId="10" xfId="0" applyFont="1" applyFill="1" applyBorder="1" applyAlignment="1">
      <alignment horizontal="center" wrapText="1"/>
    </xf>
    <xf numFmtId="0" fontId="4" fillId="0" borderId="7" xfId="0" applyFont="1" applyBorder="1" applyAlignment="1">
      <alignment wrapText="1"/>
    </xf>
    <xf numFmtId="0" fontId="5" fillId="0" borderId="16" xfId="0" applyFont="1" applyBorder="1" applyAlignment="1">
      <alignment horizontal="left" wrapText="1"/>
    </xf>
    <xf numFmtId="0" fontId="5" fillId="0" borderId="7" xfId="0" applyFont="1" applyBorder="1" applyAlignment="1">
      <alignment horizontal="left" wrapText="1"/>
    </xf>
    <xf numFmtId="0" fontId="4" fillId="0" borderId="5" xfId="0" applyFont="1" applyBorder="1" applyAlignment="1">
      <alignment horizontal="center"/>
    </xf>
    <xf numFmtId="0" fontId="4" fillId="0" borderId="8" xfId="0" quotePrefix="1" applyFont="1" applyBorder="1" applyAlignment="1">
      <alignment horizontal="left" vertical="center" wrapText="1"/>
    </xf>
    <xf numFmtId="0" fontId="5" fillId="0" borderId="9" xfId="0" quotePrefix="1" applyFont="1" applyBorder="1" applyAlignment="1">
      <alignment horizontal="left" vertical="center" wrapText="1"/>
    </xf>
    <xf numFmtId="0" fontId="5" fillId="0" borderId="15" xfId="0" quotePrefix="1" applyFont="1" applyBorder="1" applyAlignment="1">
      <alignment horizontal="left" vertical="center" wrapText="1"/>
    </xf>
    <xf numFmtId="0" fontId="4" fillId="0" borderId="3" xfId="0" quotePrefix="1" applyFont="1" applyBorder="1" applyAlignment="1">
      <alignment horizontal="left" vertical="center" wrapText="1"/>
    </xf>
    <xf numFmtId="0" fontId="5" fillId="0" borderId="0" xfId="0" quotePrefix="1" applyFont="1" applyAlignment="1">
      <alignment horizontal="left" vertical="center" wrapText="1"/>
    </xf>
    <xf numFmtId="0" fontId="5" fillId="0" borderId="11" xfId="0" quotePrefix="1" applyFont="1" applyBorder="1" applyAlignment="1">
      <alignment horizontal="left" vertical="center" wrapText="1"/>
    </xf>
    <xf numFmtId="0" fontId="5" fillId="0" borderId="24" xfId="0" quotePrefix="1" applyFont="1" applyBorder="1" applyAlignment="1">
      <alignment horizontal="left" vertical="center" wrapText="1"/>
    </xf>
    <xf numFmtId="0" fontId="5" fillId="0" borderId="19" xfId="0" quotePrefix="1" applyFont="1" applyBorder="1" applyAlignment="1">
      <alignment horizontal="left" vertical="center" wrapText="1"/>
    </xf>
    <xf numFmtId="0" fontId="5" fillId="0" borderId="2" xfId="0" applyFont="1" applyBorder="1"/>
    <xf numFmtId="0" fontId="4" fillId="0" borderId="8" xfId="0" quotePrefix="1" applyFont="1" applyBorder="1" applyAlignment="1">
      <alignment horizontal="left" wrapText="1"/>
    </xf>
    <xf numFmtId="0" fontId="5" fillId="0" borderId="9" xfId="0" quotePrefix="1" applyFont="1" applyBorder="1" applyAlignment="1">
      <alignment horizontal="left" wrapText="1"/>
    </xf>
    <xf numFmtId="0" fontId="4" fillId="0" borderId="12" xfId="0" applyFont="1" applyBorder="1" applyAlignment="1">
      <alignment horizontal="left" wrapText="1"/>
    </xf>
    <xf numFmtId="0" fontId="4" fillId="0" borderId="3" xfId="0" quotePrefix="1" applyFont="1" applyBorder="1" applyAlignment="1">
      <alignment horizontal="left" wrapText="1"/>
    </xf>
    <xf numFmtId="0" fontId="5" fillId="0" borderId="11" xfId="0" quotePrefix="1" applyFont="1" applyBorder="1" applyAlignment="1">
      <alignment horizontal="center" wrapText="1"/>
    </xf>
    <xf numFmtId="0" fontId="5" fillId="0" borderId="24" xfId="0" quotePrefix="1" applyFont="1" applyBorder="1" applyAlignment="1">
      <alignment horizontal="left" wrapText="1"/>
    </xf>
    <xf numFmtId="0" fontId="4" fillId="0" borderId="2" xfId="0" applyFont="1" applyBorder="1" applyAlignment="1">
      <alignment horizontal="left"/>
    </xf>
    <xf numFmtId="0" fontId="5" fillId="0" borderId="16" xfId="0" applyFont="1" applyBorder="1" applyAlignment="1">
      <alignment horizontal="justify" wrapText="1"/>
    </xf>
    <xf numFmtId="0" fontId="5" fillId="0" borderId="15" xfId="0" quotePrefix="1" applyFont="1" applyBorder="1" applyAlignment="1">
      <alignment horizontal="left" wrapText="1"/>
    </xf>
    <xf numFmtId="0" fontId="5" fillId="0" borderId="11" xfId="0" quotePrefix="1" applyFont="1" applyBorder="1" applyAlignment="1">
      <alignment horizontal="left" wrapText="1"/>
    </xf>
    <xf numFmtId="0" fontId="5" fillId="0" borderId="19" xfId="0" quotePrefix="1" applyFont="1" applyBorder="1" applyAlignment="1">
      <alignment horizontal="left" wrapText="1"/>
    </xf>
    <xf numFmtId="0" fontId="4" fillId="0" borderId="18" xfId="0" quotePrefix="1" applyFont="1" applyBorder="1" applyAlignment="1">
      <alignment horizontal="left" wrapText="1"/>
    </xf>
    <xf numFmtId="0" fontId="5" fillId="0" borderId="22" xfId="0" quotePrefix="1" applyFont="1" applyBorder="1" applyAlignment="1">
      <alignment horizontal="left" wrapText="1"/>
    </xf>
    <xf numFmtId="0" fontId="5" fillId="0" borderId="20" xfId="0" quotePrefix="1" applyFont="1" applyBorder="1" applyAlignment="1">
      <alignment horizontal="left" wrapText="1"/>
    </xf>
    <xf numFmtId="0" fontId="5" fillId="0" borderId="17" xfId="0" applyFont="1" applyBorder="1" applyAlignment="1">
      <alignment horizontal="center" wrapText="1"/>
    </xf>
    <xf numFmtId="0" fontId="5" fillId="0" borderId="16" xfId="0" applyFont="1" applyBorder="1" applyAlignment="1">
      <alignment wrapText="1"/>
    </xf>
    <xf numFmtId="0" fontId="5" fillId="0" borderId="25" xfId="0" quotePrefix="1" applyFont="1" applyBorder="1" applyAlignment="1">
      <alignment horizontal="center" wrapText="1"/>
    </xf>
    <xf numFmtId="0" fontId="5" fillId="0" borderId="6" xfId="0" applyFont="1" applyBorder="1"/>
    <xf numFmtId="0" fontId="5" fillId="0" borderId="6" xfId="0" applyFont="1" applyBorder="1" applyAlignment="1">
      <alignment horizontal="left"/>
    </xf>
    <xf numFmtId="0" fontId="4" fillId="0" borderId="17" xfId="0" applyFont="1" applyBorder="1" applyAlignment="1">
      <alignment horizontal="left" wrapText="1"/>
    </xf>
    <xf numFmtId="0" fontId="5" fillId="0" borderId="24" xfId="0" quotePrefix="1" applyFont="1" applyBorder="1" applyAlignment="1">
      <alignment horizontal="left"/>
    </xf>
    <xf numFmtId="0" fontId="4" fillId="0" borderId="4" xfId="0" applyFont="1" applyBorder="1"/>
    <xf numFmtId="0" fontId="5" fillId="0" borderId="27" xfId="0" applyFont="1" applyBorder="1" applyAlignment="1">
      <alignment horizontal="center" wrapText="1"/>
    </xf>
    <xf numFmtId="0" fontId="4" fillId="0" borderId="17" xfId="1" applyFont="1" applyBorder="1" applyAlignment="1">
      <alignment horizontal="left" vertical="center" wrapText="1"/>
    </xf>
    <xf numFmtId="0" fontId="4" fillId="0" borderId="3" xfId="1" quotePrefix="1" applyFont="1" applyBorder="1" applyAlignment="1">
      <alignment horizontal="left" vertical="top" wrapText="1"/>
    </xf>
    <xf numFmtId="0" fontId="5" fillId="0" borderId="11" xfId="1" quotePrefix="1" applyBorder="1" applyAlignment="1">
      <alignment horizontal="left" vertical="center" wrapText="1"/>
    </xf>
    <xf numFmtId="0" fontId="4" fillId="0" borderId="7" xfId="1" applyFont="1" applyBorder="1" applyAlignment="1">
      <alignment horizontal="justify" vertical="center" wrapText="1"/>
    </xf>
    <xf numFmtId="0" fontId="5" fillId="0" borderId="16" xfId="1" applyBorder="1" applyAlignment="1">
      <alignment horizontal="left" vertical="center" wrapText="1"/>
    </xf>
    <xf numFmtId="0" fontId="4" fillId="0" borderId="8" xfId="1" quotePrefix="1" applyFont="1" applyBorder="1" applyAlignment="1">
      <alignment horizontal="left" vertical="top" wrapText="1"/>
    </xf>
    <xf numFmtId="0" fontId="5" fillId="0" borderId="9" xfId="1" quotePrefix="1" applyBorder="1" applyAlignment="1">
      <alignment horizontal="left" vertical="center" wrapText="1"/>
    </xf>
    <xf numFmtId="0" fontId="5" fillId="0" borderId="15" xfId="1" quotePrefix="1" applyBorder="1" applyAlignment="1">
      <alignment horizontal="left" vertical="center" wrapText="1"/>
    </xf>
    <xf numFmtId="0" fontId="4" fillId="0" borderId="12" xfId="1" applyFont="1" applyBorder="1" applyAlignment="1">
      <alignment horizontal="justify" vertical="center" wrapText="1"/>
    </xf>
    <xf numFmtId="0" fontId="5" fillId="0" borderId="16" xfId="1" applyBorder="1" applyAlignment="1">
      <alignment horizontal="justify" vertical="center" wrapText="1"/>
    </xf>
    <xf numFmtId="0" fontId="5" fillId="0" borderId="24" xfId="1" quotePrefix="1" applyBorder="1" applyAlignment="1">
      <alignment horizontal="left" vertical="center" wrapText="1"/>
    </xf>
    <xf numFmtId="0" fontId="5" fillId="0" borderId="19" xfId="1" quotePrefix="1" applyBorder="1" applyAlignment="1">
      <alignment horizontal="left" vertical="center" wrapText="1"/>
    </xf>
    <xf numFmtId="0" fontId="5" fillId="0" borderId="16" xfId="1" applyBorder="1" applyAlignment="1">
      <alignment vertical="center" wrapText="1"/>
    </xf>
    <xf numFmtId="0" fontId="16" fillId="0" borderId="0" xfId="1" applyFont="1" applyProtection="1">
      <protection locked="0"/>
    </xf>
    <xf numFmtId="0" fontId="4" fillId="0" borderId="8" xfId="1" applyFont="1" applyBorder="1" applyAlignment="1">
      <alignment vertical="top" wrapText="1"/>
    </xf>
    <xf numFmtId="0" fontId="4" fillId="0" borderId="3" xfId="1" applyFont="1" applyBorder="1" applyAlignment="1">
      <alignment vertical="top" wrapText="1"/>
    </xf>
    <xf numFmtId="0" fontId="5" fillId="0" borderId="24" xfId="1" quotePrefix="1" applyBorder="1" applyAlignment="1">
      <alignment horizontal="left" vertical="center"/>
    </xf>
    <xf numFmtId="0" fontId="5" fillId="0" borderId="35" xfId="1" quotePrefix="1" applyBorder="1" applyAlignment="1">
      <alignment horizontal="left" vertical="center"/>
    </xf>
    <xf numFmtId="0" fontId="5" fillId="0" borderId="28" xfId="1" quotePrefix="1" applyBorder="1" applyAlignment="1">
      <alignment horizontal="left" vertical="center" wrapText="1"/>
    </xf>
    <xf numFmtId="0" fontId="5" fillId="0" borderId="27" xfId="1" applyBorder="1" applyAlignment="1">
      <alignment horizontal="center" vertical="center" wrapText="1"/>
    </xf>
    <xf numFmtId="0" fontId="5" fillId="0" borderId="16" xfId="1" applyBorder="1" applyAlignment="1">
      <alignment wrapText="1"/>
    </xf>
    <xf numFmtId="0" fontId="4" fillId="0" borderId="7" xfId="1" applyFont="1" applyBorder="1" applyAlignment="1">
      <alignment horizontal="left" vertical="center" wrapText="1"/>
    </xf>
    <xf numFmtId="0" fontId="5" fillId="0" borderId="19" xfId="1" quotePrefix="1" applyBorder="1" applyAlignment="1">
      <alignment horizontal="center" vertical="center" wrapText="1"/>
    </xf>
    <xf numFmtId="0" fontId="4" fillId="0" borderId="18" xfId="1" applyFont="1" applyBorder="1" applyAlignment="1">
      <alignment vertical="top" wrapText="1"/>
    </xf>
    <xf numFmtId="0" fontId="5" fillId="0" borderId="22" xfId="1" quotePrefix="1" applyBorder="1" applyAlignment="1">
      <alignment horizontal="left" vertical="center" wrapText="1"/>
    </xf>
    <xf numFmtId="0" fontId="5" fillId="0" borderId="20" xfId="1" quotePrefix="1" applyBorder="1" applyAlignment="1">
      <alignment horizontal="left" vertical="center" wrapText="1"/>
    </xf>
    <xf numFmtId="0" fontId="5" fillId="0" borderId="17" xfId="1" applyBorder="1" applyAlignment="1">
      <alignment horizontal="center" vertical="center" wrapText="1"/>
    </xf>
    <xf numFmtId="0" fontId="4" fillId="0" borderId="7" xfId="0" applyFont="1" applyBorder="1" applyAlignment="1">
      <alignment horizontal="justify"/>
    </xf>
    <xf numFmtId="0" fontId="16" fillId="0" borderId="0" xfId="1" applyFont="1"/>
    <xf numFmtId="0" fontId="4" fillId="0" borderId="46" xfId="1" applyFont="1" applyBorder="1" applyAlignment="1">
      <alignment vertical="center"/>
    </xf>
    <xf numFmtId="0" fontId="4" fillId="0" borderId="47" xfId="1" applyFont="1" applyBorder="1" applyAlignment="1">
      <alignment vertical="center"/>
    </xf>
    <xf numFmtId="0" fontId="4" fillId="0" borderId="47" xfId="1" applyFont="1" applyBorder="1" applyAlignment="1">
      <alignment vertical="center" wrapText="1"/>
    </xf>
    <xf numFmtId="0" fontId="4" fillId="0" borderId="8" xfId="1" applyFont="1" applyBorder="1" applyAlignment="1">
      <alignment horizontal="left" vertical="top"/>
    </xf>
    <xf numFmtId="0" fontId="5" fillId="0" borderId="9" xfId="1" applyBorder="1" applyAlignment="1">
      <alignment horizontal="left" vertical="center" wrapText="1"/>
    </xf>
    <xf numFmtId="0" fontId="5" fillId="0" borderId="15" xfId="1" applyBorder="1" applyAlignment="1">
      <alignment horizontal="left" vertical="center" wrapText="1"/>
    </xf>
    <xf numFmtId="0" fontId="5" fillId="0" borderId="24" xfId="1" applyBorder="1" applyAlignment="1">
      <alignment horizontal="center" vertical="center" wrapText="1"/>
    </xf>
    <xf numFmtId="0" fontId="5" fillId="0" borderId="19" xfId="1" applyBorder="1" applyAlignment="1">
      <alignment horizontal="center" vertical="center" wrapText="1"/>
    </xf>
    <xf numFmtId="0" fontId="5" fillId="0" borderId="0" xfId="1" applyAlignment="1">
      <alignment horizontal="center" vertical="center" wrapText="1"/>
    </xf>
    <xf numFmtId="0" fontId="5" fillId="0" borderId="11" xfId="1" applyBorder="1" applyAlignment="1">
      <alignment horizontal="center" vertical="center" wrapText="1"/>
    </xf>
    <xf numFmtId="0" fontId="5" fillId="0" borderId="7" xfId="1" applyBorder="1" applyAlignment="1">
      <alignment vertical="center" wrapText="1"/>
    </xf>
    <xf numFmtId="0" fontId="5" fillId="0" borderId="9" xfId="1" applyBorder="1" applyAlignment="1">
      <alignment horizontal="center" vertical="center" wrapText="1"/>
    </xf>
    <xf numFmtId="0" fontId="5" fillId="0" borderId="15" xfId="1" applyBorder="1" applyAlignment="1">
      <alignment horizontal="center" vertical="center" wrapText="1"/>
    </xf>
    <xf numFmtId="0" fontId="5" fillId="0" borderId="25" xfId="1" applyBorder="1" applyAlignment="1">
      <alignment horizontal="center" vertical="center" wrapText="1"/>
    </xf>
    <xf numFmtId="0" fontId="5" fillId="0" borderId="19" xfId="1" applyBorder="1" applyAlignment="1">
      <alignment horizontal="left" vertical="center" wrapText="1"/>
    </xf>
    <xf numFmtId="0" fontId="5" fillId="0" borderId="19" xfId="1" applyBorder="1" applyAlignment="1">
      <alignment horizontal="left" wrapText="1"/>
    </xf>
    <xf numFmtId="0" fontId="5" fillId="0" borderId="9" xfId="1" applyBorder="1" applyAlignment="1">
      <alignment horizontal="left" wrapText="1"/>
    </xf>
    <xf numFmtId="170" fontId="5" fillId="0" borderId="12" xfId="1" applyNumberFormat="1" applyBorder="1" applyAlignment="1">
      <alignment horizontal="center" vertical="center"/>
    </xf>
    <xf numFmtId="0" fontId="5" fillId="0" borderId="16" xfId="1" applyBorder="1" applyAlignment="1">
      <alignment horizontal="center" vertical="center"/>
    </xf>
    <xf numFmtId="167" fontId="5" fillId="0" borderId="7" xfId="1" applyNumberFormat="1" applyBorder="1" applyAlignment="1">
      <alignment horizontal="center" vertical="center"/>
    </xf>
    <xf numFmtId="0" fontId="4" fillId="0" borderId="10" xfId="1" applyFont="1" applyBorder="1" applyAlignment="1">
      <alignment horizontal="left" vertical="top"/>
    </xf>
    <xf numFmtId="0" fontId="4" fillId="0" borderId="5" xfId="1" applyFont="1" applyBorder="1" applyAlignment="1">
      <alignment vertical="center"/>
    </xf>
    <xf numFmtId="0" fontId="5" fillId="0" borderId="6" xfId="1" applyBorder="1" applyAlignment="1">
      <alignment horizontal="left"/>
    </xf>
    <xf numFmtId="167" fontId="5" fillId="0" borderId="7" xfId="2" applyFont="1" applyFill="1" applyBorder="1" applyAlignment="1" applyProtection="1">
      <alignment horizontal="center" vertical="center" wrapText="1"/>
    </xf>
    <xf numFmtId="49" fontId="33" fillId="0" borderId="0" xfId="0" applyNumberFormat="1" applyFont="1" applyAlignment="1">
      <alignment horizontal="left" vertical="top" wrapText="1"/>
    </xf>
    <xf numFmtId="166" fontId="4" fillId="0" borderId="0" xfId="1" applyNumberFormat="1" applyFont="1"/>
    <xf numFmtId="0" fontId="4" fillId="0" borderId="6" xfId="0" applyFont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4" xfId="1" applyFont="1" applyBorder="1" applyAlignment="1">
      <alignment horizontal="left" vertical="center"/>
    </xf>
    <xf numFmtId="0" fontId="33" fillId="0" borderId="0" xfId="12" applyFont="1" applyAlignment="1">
      <alignment vertical="center" wrapText="1"/>
    </xf>
    <xf numFmtId="0" fontId="33" fillId="0" borderId="4" xfId="12" applyFont="1" applyBorder="1" applyAlignment="1">
      <alignment horizontal="left" vertical="center"/>
    </xf>
    <xf numFmtId="49" fontId="33" fillId="0" borderId="5" xfId="12" applyNumberFormat="1" applyFont="1" applyBorder="1" applyAlignment="1">
      <alignment horizontal="left" vertical="center" wrapText="1"/>
    </xf>
    <xf numFmtId="0" fontId="33" fillId="0" borderId="5" xfId="12" applyFont="1" applyBorder="1" applyAlignment="1">
      <alignment horizontal="center" vertical="center" wrapText="1"/>
    </xf>
    <xf numFmtId="49" fontId="33" fillId="0" borderId="11" xfId="12" applyNumberFormat="1" applyFont="1" applyBorder="1" applyAlignment="1">
      <alignment horizontal="center" vertical="center" wrapText="1"/>
    </xf>
    <xf numFmtId="0" fontId="33" fillId="0" borderId="11" xfId="12" applyFont="1" applyBorder="1" applyAlignment="1">
      <alignment horizontal="center" vertical="center" wrapText="1"/>
    </xf>
    <xf numFmtId="170" fontId="33" fillId="2" borderId="11" xfId="12" applyNumberFormat="1" applyFont="1" applyFill="1" applyBorder="1" applyAlignment="1" applyProtection="1">
      <alignment horizontal="center" vertical="center" wrapText="1"/>
      <protection locked="0"/>
    </xf>
    <xf numFmtId="170" fontId="33" fillId="0" borderId="11" xfId="12" applyNumberFormat="1" applyFont="1" applyBorder="1" applyAlignment="1">
      <alignment horizontal="center" vertical="center" wrapText="1"/>
    </xf>
    <xf numFmtId="0" fontId="33" fillId="5" borderId="11" xfId="12" applyFont="1" applyFill="1" applyBorder="1" applyAlignment="1">
      <alignment vertical="center" wrapText="1"/>
    </xf>
    <xf numFmtId="0" fontId="33" fillId="5" borderId="11" xfId="12" applyFont="1" applyFill="1" applyBorder="1" applyAlignment="1">
      <alignment horizontal="center" vertical="center" wrapText="1"/>
    </xf>
    <xf numFmtId="170" fontId="33" fillId="5" borderId="11" xfId="12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15" xfId="1" applyBorder="1" applyAlignment="1">
      <alignment horizontal="center" wrapText="1"/>
    </xf>
    <xf numFmtId="167" fontId="5" fillId="0" borderId="7" xfId="1" applyNumberFormat="1" applyBorder="1" applyAlignment="1">
      <alignment horizontal="center"/>
    </xf>
    <xf numFmtId="167" fontId="0" fillId="0" borderId="16" xfId="6" applyFont="1" applyBorder="1" applyAlignment="1" applyProtection="1">
      <alignment horizontal="center" vertical="center"/>
    </xf>
    <xf numFmtId="167" fontId="0" fillId="0" borderId="16" xfId="6" applyFont="1" applyBorder="1" applyAlignment="1" applyProtection="1">
      <alignment vertical="center"/>
    </xf>
    <xf numFmtId="167" fontId="0" fillId="2" borderId="16" xfId="6" applyFont="1" applyFill="1" applyBorder="1" applyAlignment="1" applyProtection="1">
      <alignment horizontal="center" vertical="center"/>
      <protection locked="0"/>
    </xf>
    <xf numFmtId="167" fontId="0" fillId="0" borderId="16" xfId="2" applyFont="1" applyBorder="1" applyAlignment="1" applyProtection="1">
      <alignment vertical="center"/>
    </xf>
    <xf numFmtId="167" fontId="0" fillId="0" borderId="27" xfId="2" applyFont="1" applyBorder="1" applyAlignment="1" applyProtection="1">
      <alignment vertical="center"/>
    </xf>
    <xf numFmtId="167" fontId="16" fillId="0" borderId="16" xfId="2" applyFont="1" applyFill="1" applyBorder="1" applyAlignment="1" applyProtection="1">
      <alignment horizontal="center" vertical="center" wrapText="1"/>
    </xf>
    <xf numFmtId="167" fontId="16" fillId="0" borderId="7" xfId="2" applyFont="1" applyFill="1" applyBorder="1" applyAlignment="1" applyProtection="1">
      <alignment horizontal="center" vertical="center" wrapText="1"/>
    </xf>
    <xf numFmtId="167" fontId="0" fillId="0" borderId="7" xfId="2" applyFont="1" applyBorder="1" applyAlignment="1" applyProtection="1">
      <alignment vertical="center"/>
    </xf>
    <xf numFmtId="167" fontId="16" fillId="0" borderId="12" xfId="2" applyFont="1" applyFill="1" applyBorder="1" applyAlignment="1" applyProtection="1">
      <alignment horizontal="center" vertical="center" wrapText="1"/>
    </xf>
    <xf numFmtId="167" fontId="0" fillId="0" borderId="17" xfId="2" applyFont="1" applyBorder="1" applyAlignment="1" applyProtection="1">
      <alignment vertical="center"/>
    </xf>
    <xf numFmtId="0" fontId="16" fillId="0" borderId="12" xfId="1" applyFont="1" applyBorder="1" applyAlignment="1">
      <alignment horizontal="center" vertical="center" wrapText="1"/>
    </xf>
    <xf numFmtId="166" fontId="5" fillId="0" borderId="12" xfId="1" applyNumberFormat="1" applyBorder="1" applyAlignment="1">
      <alignment vertical="center" wrapText="1"/>
    </xf>
    <xf numFmtId="0" fontId="4" fillId="0" borderId="24" xfId="1" quotePrefix="1" applyFont="1" applyBorder="1" applyAlignment="1">
      <alignment horizontal="left" vertical="center"/>
    </xf>
    <xf numFmtId="0" fontId="4" fillId="0" borderId="16" xfId="1" applyFont="1" applyBorder="1" applyAlignment="1">
      <alignment horizontal="left" vertical="center" wrapText="1"/>
    </xf>
    <xf numFmtId="0" fontId="4" fillId="0" borderId="24" xfId="1" quotePrefix="1" applyFont="1" applyBorder="1" applyAlignment="1">
      <alignment horizontal="left" vertical="center" wrapText="1"/>
    </xf>
    <xf numFmtId="0" fontId="4" fillId="0" borderId="16" xfId="1" applyFont="1" applyBorder="1" applyAlignment="1">
      <alignment vertical="center" wrapText="1"/>
    </xf>
    <xf numFmtId="0" fontId="39" fillId="0" borderId="7" xfId="1" applyFont="1" applyBorder="1" applyAlignment="1">
      <alignment horizontal="left" vertical="center" wrapText="1"/>
    </xf>
    <xf numFmtId="0" fontId="5" fillId="0" borderId="15" xfId="1" quotePrefix="1" applyBorder="1" applyAlignment="1">
      <alignment horizontal="center" vertical="center" wrapText="1"/>
    </xf>
    <xf numFmtId="0" fontId="4" fillId="0" borderId="19" xfId="1" quotePrefix="1" applyFont="1" applyBorder="1" applyAlignment="1">
      <alignment horizontal="center" vertical="center" wrapText="1"/>
    </xf>
    <xf numFmtId="0" fontId="5" fillId="0" borderId="11" xfId="1" quotePrefix="1" applyBorder="1" applyAlignment="1">
      <alignment horizontal="center" vertical="center" wrapText="1"/>
    </xf>
    <xf numFmtId="0" fontId="39" fillId="0" borderId="11" xfId="1" quotePrefix="1" applyFont="1" applyBorder="1" applyAlignment="1">
      <alignment horizontal="center" vertical="center" wrapText="1"/>
    </xf>
    <xf numFmtId="0" fontId="5" fillId="0" borderId="19" xfId="1" quotePrefix="1" applyBorder="1" applyAlignment="1">
      <alignment horizontal="right" vertical="center" wrapText="1"/>
    </xf>
    <xf numFmtId="167" fontId="5" fillId="0" borderId="12" xfId="2" applyFont="1" applyFill="1" applyBorder="1" applyAlignment="1" applyProtection="1">
      <alignment horizontal="center" vertical="center" wrapText="1"/>
    </xf>
    <xf numFmtId="0" fontId="5" fillId="0" borderId="11" xfId="0" quotePrefix="1" applyFont="1" applyBorder="1" applyAlignment="1">
      <alignment horizontal="center" vertical="center" wrapText="1"/>
    </xf>
    <xf numFmtId="0" fontId="5" fillId="0" borderId="25" xfId="0" quotePrefix="1" applyFont="1" applyBorder="1" applyAlignment="1">
      <alignment horizontal="center" vertical="center" wrapText="1"/>
    </xf>
    <xf numFmtId="0" fontId="5" fillId="0" borderId="25" xfId="0" quotePrefix="1" applyFont="1" applyBorder="1" applyAlignment="1">
      <alignment horizontal="left" vertical="center" wrapText="1"/>
    </xf>
    <xf numFmtId="0" fontId="5" fillId="0" borderId="22" xfId="0" quotePrefix="1" applyFont="1" applyBorder="1" applyAlignment="1">
      <alignment horizontal="left" vertical="center" wrapText="1"/>
    </xf>
    <xf numFmtId="0" fontId="5" fillId="0" borderId="20" xfId="0" quotePrefix="1" applyFont="1" applyBorder="1" applyAlignment="1">
      <alignment horizontal="center" vertical="center" wrapText="1"/>
    </xf>
    <xf numFmtId="0" fontId="5" fillId="0" borderId="15" xfId="0" quotePrefix="1" applyFont="1" applyBorder="1" applyAlignment="1">
      <alignment horizontal="center" vertical="center" wrapText="1"/>
    </xf>
    <xf numFmtId="0" fontId="5" fillId="0" borderId="19" xfId="0" quotePrefix="1" applyFont="1" applyBorder="1" applyAlignment="1">
      <alignment horizontal="center" vertical="center" wrapText="1"/>
    </xf>
    <xf numFmtId="0" fontId="5" fillId="0" borderId="25" xfId="0" quotePrefix="1" applyFont="1" applyBorder="1" applyAlignment="1">
      <alignment horizontal="right" vertical="center" wrapText="1"/>
    </xf>
    <xf numFmtId="0" fontId="5" fillId="0" borderId="52" xfId="0" quotePrefix="1" applyFont="1" applyBorder="1" applyAlignment="1">
      <alignment horizontal="left" vertical="center"/>
    </xf>
    <xf numFmtId="0" fontId="5" fillId="0" borderId="28" xfId="0" quotePrefix="1" applyFont="1" applyBorder="1" applyAlignment="1">
      <alignment horizontal="center" vertical="center" wrapText="1"/>
    </xf>
    <xf numFmtId="0" fontId="5" fillId="0" borderId="25" xfId="1" quotePrefix="1" applyBorder="1" applyAlignment="1">
      <alignment horizontal="center" vertical="center" wrapText="1"/>
    </xf>
    <xf numFmtId="0" fontId="5" fillId="0" borderId="52" xfId="1" quotePrefix="1" applyBorder="1" applyAlignment="1">
      <alignment horizontal="left" vertical="center" wrapText="1"/>
    </xf>
    <xf numFmtId="0" fontId="5" fillId="0" borderId="27" xfId="1" applyBorder="1" applyAlignment="1">
      <alignment horizontal="justify" vertical="center" wrapText="1"/>
    </xf>
    <xf numFmtId="167" fontId="5" fillId="2" borderId="27" xfId="2" applyFont="1" applyFill="1" applyBorder="1" applyAlignment="1" applyProtection="1">
      <alignment horizontal="center" vertical="center" wrapText="1"/>
      <protection locked="0"/>
    </xf>
    <xf numFmtId="0" fontId="5" fillId="0" borderId="6" xfId="1" applyBorder="1" applyAlignment="1">
      <alignment horizontal="left" vertical="center"/>
    </xf>
    <xf numFmtId="0" fontId="5" fillId="0" borderId="5" xfId="1" applyBorder="1" applyAlignment="1">
      <alignment horizontal="left" vertical="center"/>
    </xf>
    <xf numFmtId="0" fontId="5" fillId="0" borderId="0" xfId="1" quotePrefix="1" applyAlignment="1">
      <alignment horizontal="left" vertical="center" wrapText="1"/>
    </xf>
    <xf numFmtId="0" fontId="5" fillId="0" borderId="5" xfId="1" applyBorder="1" applyAlignment="1">
      <alignment vertical="center"/>
    </xf>
    <xf numFmtId="0" fontId="5" fillId="0" borderId="0" xfId="1" quotePrefix="1" applyAlignment="1">
      <alignment horizontal="left" vertical="center"/>
    </xf>
    <xf numFmtId="167" fontId="5" fillId="2" borderId="12" xfId="2" applyFont="1" applyFill="1" applyBorder="1" applyAlignment="1" applyProtection="1">
      <alignment horizontal="center" vertical="center" wrapText="1"/>
      <protection locked="0"/>
    </xf>
    <xf numFmtId="167" fontId="0" fillId="0" borderId="12" xfId="2" applyFont="1" applyBorder="1" applyAlignment="1" applyProtection="1">
      <alignment vertical="center"/>
    </xf>
    <xf numFmtId="0" fontId="5" fillId="0" borderId="0" xfId="0" quotePrefix="1" applyFont="1" applyAlignment="1">
      <alignment horizontal="left" wrapText="1"/>
    </xf>
    <xf numFmtId="0" fontId="5" fillId="0" borderId="21" xfId="0" quotePrefix="1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/>
    </xf>
    <xf numFmtId="0" fontId="15" fillId="0" borderId="1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169" fontId="5" fillId="2" borderId="16" xfId="3" applyNumberFormat="1" applyFont="1" applyFill="1" applyBorder="1" applyAlignment="1" applyProtection="1">
      <alignment horizontal="center" vertical="center" wrapText="1"/>
      <protection locked="0"/>
    </xf>
    <xf numFmtId="0" fontId="4" fillId="0" borderId="18" xfId="0" quotePrefix="1" applyFont="1" applyBorder="1" applyAlignment="1">
      <alignment horizontal="left" vertical="center" wrapText="1"/>
    </xf>
    <xf numFmtId="170" fontId="5" fillId="2" borderId="17" xfId="6" applyNumberFormat="1" applyFont="1" applyFill="1" applyBorder="1" applyAlignment="1" applyProtection="1">
      <alignment horizontal="center" vertical="center" wrapText="1"/>
      <protection locked="0"/>
    </xf>
    <xf numFmtId="0" fontId="11" fillId="0" borderId="12" xfId="0" applyFont="1" applyBorder="1" applyAlignment="1">
      <alignment horizontal="center" vertical="center" wrapText="1"/>
    </xf>
    <xf numFmtId="0" fontId="0" fillId="0" borderId="5" xfId="0" applyBorder="1"/>
    <xf numFmtId="0" fontId="5" fillId="0" borderId="52" xfId="0" quotePrefix="1" applyFont="1" applyBorder="1" applyAlignment="1">
      <alignment horizontal="left" vertical="center" wrapText="1"/>
    </xf>
    <xf numFmtId="0" fontId="5" fillId="0" borderId="28" xfId="0" quotePrefix="1" applyFont="1" applyBorder="1" applyAlignment="1">
      <alignment horizontal="left" vertical="center" wrapText="1"/>
    </xf>
    <xf numFmtId="0" fontId="5" fillId="0" borderId="27" xfId="0" applyFont="1" applyBorder="1" applyAlignment="1">
      <alignment horizontal="left" vertical="center" wrapText="1"/>
    </xf>
    <xf numFmtId="167" fontId="5" fillId="0" borderId="27" xfId="0" applyNumberFormat="1" applyFont="1" applyBorder="1" applyAlignment="1">
      <alignment horizontal="center" vertical="center" wrapText="1"/>
    </xf>
    <xf numFmtId="169" fontId="5" fillId="2" borderId="27" xfId="3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>
      <alignment horizontal="left"/>
    </xf>
    <xf numFmtId="0" fontId="5" fillId="0" borderId="30" xfId="0" quotePrefix="1" applyFont="1" applyBorder="1" applyAlignment="1">
      <alignment horizontal="left" vertical="center" wrapText="1"/>
    </xf>
    <xf numFmtId="0" fontId="5" fillId="0" borderId="52" xfId="0" quotePrefix="1" applyFont="1" applyBorder="1" applyAlignment="1">
      <alignment horizontal="left"/>
    </xf>
    <xf numFmtId="0" fontId="5" fillId="0" borderId="28" xfId="0" quotePrefix="1" applyFont="1" applyBorder="1" applyAlignment="1">
      <alignment horizontal="left" wrapText="1"/>
    </xf>
    <xf numFmtId="0" fontId="5" fillId="0" borderId="27" xfId="0" applyFont="1" applyBorder="1" applyAlignment="1">
      <alignment horizontal="left" wrapText="1"/>
    </xf>
    <xf numFmtId="167" fontId="5" fillId="2" borderId="27" xfId="2" applyFont="1" applyFill="1" applyBorder="1" applyAlignment="1" applyProtection="1">
      <alignment horizontal="center" wrapText="1"/>
      <protection locked="0"/>
    </xf>
    <xf numFmtId="0" fontId="5" fillId="0" borderId="20" xfId="0" quotePrefix="1" applyFont="1" applyBorder="1" applyAlignment="1">
      <alignment horizontal="left" vertical="center" wrapText="1"/>
    </xf>
    <xf numFmtId="0" fontId="12" fillId="0" borderId="17" xfId="0" applyFont="1" applyBorder="1" applyAlignment="1">
      <alignment horizontal="left" vertical="center" wrapText="1"/>
    </xf>
    <xf numFmtId="0" fontId="12" fillId="0" borderId="12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/>
    </xf>
    <xf numFmtId="166" fontId="5" fillId="0" borderId="7" xfId="0" applyNumberFormat="1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0" borderId="1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justify" vertical="center" wrapText="1"/>
    </xf>
    <xf numFmtId="0" fontId="4" fillId="0" borderId="12" xfId="1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/>
    </xf>
    <xf numFmtId="0" fontId="8" fillId="0" borderId="12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7" fillId="0" borderId="16" xfId="0" applyFont="1" applyBorder="1" applyAlignment="1">
      <alignment horizontal="center" vertical="center" wrapText="1"/>
    </xf>
    <xf numFmtId="0" fontId="15" fillId="0" borderId="17" xfId="0" applyFont="1" applyBorder="1" applyAlignment="1">
      <alignment horizontal="left" vertical="center" wrapText="1"/>
    </xf>
    <xf numFmtId="0" fontId="7" fillId="0" borderId="27" xfId="0" applyFont="1" applyBorder="1" applyAlignment="1">
      <alignment horizontal="left" vertical="center" wrapText="1"/>
    </xf>
    <xf numFmtId="0" fontId="7" fillId="0" borderId="2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0" fontId="4" fillId="0" borderId="3" xfId="0" applyFont="1" applyBorder="1" applyProtection="1">
      <protection locked="0"/>
    </xf>
    <xf numFmtId="166" fontId="5" fillId="0" borderId="12" xfId="0" applyNumberFormat="1" applyFont="1" applyBorder="1" applyAlignment="1">
      <alignment vertical="center" wrapText="1"/>
    </xf>
    <xf numFmtId="0" fontId="5" fillId="0" borderId="5" xfId="0" applyFont="1" applyBorder="1" applyAlignment="1">
      <alignment horizontal="left" vertical="center"/>
    </xf>
    <xf numFmtId="0" fontId="5" fillId="0" borderId="53" xfId="0" quotePrefix="1" applyFont="1" applyBorder="1" applyAlignment="1">
      <alignment horizontal="left" vertical="center" wrapText="1"/>
    </xf>
    <xf numFmtId="0" fontId="4" fillId="0" borderId="20" xfId="0" applyFont="1" applyBorder="1" applyAlignment="1">
      <alignment vertical="center" wrapText="1"/>
    </xf>
    <xf numFmtId="0" fontId="5" fillId="0" borderId="31" xfId="0" quotePrefix="1" applyFont="1" applyBorder="1" applyAlignment="1">
      <alignment horizontal="left" vertical="center" wrapText="1"/>
    </xf>
    <xf numFmtId="0" fontId="5" fillId="0" borderId="31" xfId="0" applyFont="1" applyBorder="1" applyAlignment="1">
      <alignment vertical="center" wrapText="1"/>
    </xf>
    <xf numFmtId="167" fontId="5" fillId="0" borderId="26" xfId="0" applyNumberFormat="1" applyFont="1" applyBorder="1" applyAlignment="1">
      <alignment horizontal="center" vertical="center" wrapText="1"/>
    </xf>
    <xf numFmtId="9" fontId="5" fillId="2" borderId="26" xfId="3" applyFont="1" applyFill="1" applyBorder="1" applyAlignment="1" applyProtection="1">
      <alignment horizontal="center" vertical="center" wrapText="1"/>
      <protection locked="0"/>
    </xf>
    <xf numFmtId="0" fontId="5" fillId="0" borderId="6" xfId="0" applyFont="1" applyBorder="1" applyAlignment="1">
      <alignment horizontal="center" vertical="center"/>
    </xf>
    <xf numFmtId="167" fontId="5" fillId="2" borderId="26" xfId="2" applyFont="1" applyFill="1" applyBorder="1" applyAlignment="1" applyProtection="1">
      <alignment horizontal="center" vertical="center" wrapText="1"/>
      <protection locked="0"/>
    </xf>
    <xf numFmtId="0" fontId="4" fillId="0" borderId="8" xfId="0" quotePrefix="1" applyFont="1" applyBorder="1" applyAlignment="1">
      <alignment horizontal="left" vertical="center"/>
    </xf>
    <xf numFmtId="0" fontId="25" fillId="0" borderId="3" xfId="0" quotePrefix="1" applyFont="1" applyBorder="1" applyAlignment="1">
      <alignment horizontal="left" vertical="center" wrapText="1"/>
    </xf>
    <xf numFmtId="0" fontId="4" fillId="0" borderId="17" xfId="0" applyFont="1" applyBorder="1" applyAlignment="1">
      <alignment horizontal="justify" vertical="center" wrapText="1"/>
    </xf>
    <xf numFmtId="0" fontId="5" fillId="0" borderId="37" xfId="0" quotePrefix="1" applyFont="1" applyBorder="1" applyAlignment="1">
      <alignment horizontal="left" vertical="center" wrapText="1"/>
    </xf>
    <xf numFmtId="0" fontId="5" fillId="0" borderId="36" xfId="0" applyFont="1" applyBorder="1" applyAlignment="1">
      <alignment horizontal="justify" vertical="center" wrapText="1"/>
    </xf>
    <xf numFmtId="167" fontId="5" fillId="2" borderId="36" xfId="2" applyFont="1" applyFill="1" applyBorder="1" applyAlignment="1" applyProtection="1">
      <alignment horizontal="center" vertical="center" wrapText="1"/>
      <protection locked="0"/>
    </xf>
    <xf numFmtId="0" fontId="5" fillId="0" borderId="56" xfId="0" applyFont="1" applyBorder="1" applyAlignment="1">
      <alignment horizontal="justify" vertical="center" wrapText="1"/>
    </xf>
    <xf numFmtId="0" fontId="5" fillId="0" borderId="56" xfId="0" applyFont="1" applyBorder="1" applyAlignment="1">
      <alignment horizontal="center" vertical="center" wrapText="1"/>
    </xf>
    <xf numFmtId="167" fontId="5" fillId="2" borderId="56" xfId="2" applyFont="1" applyFill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left" vertical="center"/>
    </xf>
    <xf numFmtId="0" fontId="8" fillId="0" borderId="12" xfId="0" applyFont="1" applyBorder="1" applyAlignment="1">
      <alignment horizontal="justify" vertical="center" wrapText="1"/>
    </xf>
    <xf numFmtId="0" fontId="5" fillId="0" borderId="6" xfId="0" applyFont="1" applyBorder="1" applyAlignment="1">
      <alignment vertical="center" wrapText="1"/>
    </xf>
    <xf numFmtId="0" fontId="5" fillId="0" borderId="38" xfId="0" quotePrefix="1" applyFont="1" applyBorder="1" applyAlignment="1">
      <alignment horizontal="center" vertical="center" wrapText="1"/>
    </xf>
    <xf numFmtId="0" fontId="5" fillId="0" borderId="36" xfId="0" applyFont="1" applyBorder="1" applyAlignment="1">
      <alignment vertical="center" wrapText="1"/>
    </xf>
    <xf numFmtId="167" fontId="5" fillId="0" borderId="27" xfId="2" applyFont="1" applyBorder="1" applyAlignment="1" applyProtection="1">
      <alignment horizontal="center" vertical="center" wrapText="1"/>
    </xf>
    <xf numFmtId="9" fontId="5" fillId="2" borderId="27" xfId="3" applyFont="1" applyFill="1" applyBorder="1" applyAlignment="1" applyProtection="1">
      <alignment horizontal="center" vertical="center" wrapText="1"/>
      <protection locked="0"/>
    </xf>
    <xf numFmtId="0" fontId="5" fillId="0" borderId="25" xfId="0" applyFont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5" fillId="0" borderId="53" xfId="0" applyFont="1" applyBorder="1" applyAlignment="1">
      <alignment horizontal="left" vertical="center" wrapText="1"/>
    </xf>
    <xf numFmtId="0" fontId="5" fillId="0" borderId="52" xfId="0" applyFont="1" applyBorder="1" applyAlignment="1">
      <alignment horizontal="left" vertical="center" wrapText="1"/>
    </xf>
    <xf numFmtId="0" fontId="5" fillId="0" borderId="57" xfId="0" applyFont="1" applyBorder="1" applyAlignment="1">
      <alignment vertical="center" wrapText="1"/>
    </xf>
    <xf numFmtId="167" fontId="5" fillId="2" borderId="27" xfId="2" applyFont="1" applyFill="1" applyBorder="1" applyAlignment="1" applyProtection="1">
      <alignment vertical="center"/>
      <protection locked="0"/>
    </xf>
    <xf numFmtId="0" fontId="4" fillId="0" borderId="3" xfId="1" applyFont="1" applyBorder="1" applyAlignment="1">
      <alignment horizontal="center" vertical="center"/>
    </xf>
    <xf numFmtId="167" fontId="5" fillId="0" borderId="11" xfId="6" applyFont="1" applyBorder="1" applyAlignment="1" applyProtection="1">
      <alignment vertical="center"/>
    </xf>
    <xf numFmtId="167" fontId="4" fillId="0" borderId="11" xfId="6" applyFont="1" applyBorder="1" applyAlignment="1" applyProtection="1">
      <alignment vertical="center"/>
    </xf>
    <xf numFmtId="0" fontId="4" fillId="0" borderId="4" xfId="1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3" borderId="5" xfId="0" applyFont="1" applyFill="1" applyBorder="1" applyAlignment="1">
      <alignment vertical="center"/>
    </xf>
    <xf numFmtId="0" fontId="4" fillId="3" borderId="10" xfId="1" applyFont="1" applyFill="1" applyBorder="1" applyAlignment="1">
      <alignment vertical="center"/>
    </xf>
    <xf numFmtId="0" fontId="4" fillId="3" borderId="10" xfId="1" applyFont="1" applyFill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4" fontId="5" fillId="2" borderId="16" xfId="0" applyNumberFormat="1" applyFont="1" applyFill="1" applyBorder="1" applyAlignment="1" applyProtection="1">
      <alignment horizontal="center" vertical="center"/>
      <protection locked="0"/>
    </xf>
    <xf numFmtId="0" fontId="5" fillId="0" borderId="5" xfId="0" applyFont="1" applyBorder="1" applyAlignment="1" applyProtection="1">
      <alignment vertical="center"/>
      <protection locked="0"/>
    </xf>
    <xf numFmtId="0" fontId="5" fillId="0" borderId="0" xfId="0" applyFont="1" applyAlignment="1" applyProtection="1">
      <alignment horizontal="left" vertical="center" wrapText="1"/>
      <protection locked="0"/>
    </xf>
    <xf numFmtId="0" fontId="5" fillId="0" borderId="58" xfId="0" quotePrefix="1" applyFont="1" applyBorder="1" applyAlignment="1">
      <alignment horizontal="left" vertical="center" wrapText="1"/>
    </xf>
    <xf numFmtId="170" fontId="4" fillId="3" borderId="51" xfId="0" applyNumberFormat="1" applyFont="1" applyFill="1" applyBorder="1" applyAlignment="1">
      <alignment vertical="center"/>
    </xf>
    <xf numFmtId="0" fontId="32" fillId="0" borderId="0" xfId="12" applyFont="1" applyAlignment="1">
      <alignment vertical="center"/>
    </xf>
    <xf numFmtId="0" fontId="17" fillId="0" borderId="0" xfId="12" applyFont="1" applyAlignment="1">
      <alignment horizontal="left" vertical="center"/>
    </xf>
    <xf numFmtId="0" fontId="32" fillId="0" borderId="0" xfId="12" applyFont="1" applyAlignment="1">
      <alignment horizontal="center" vertical="center"/>
    </xf>
    <xf numFmtId="0" fontId="33" fillId="0" borderId="0" xfId="12" applyFont="1" applyAlignment="1">
      <alignment horizontal="right" vertical="center"/>
    </xf>
    <xf numFmtId="0" fontId="17" fillId="6" borderId="4" xfId="12" applyFont="1" applyFill="1" applyBorder="1" applyAlignment="1">
      <alignment horizontal="center" vertical="center" wrapText="1"/>
    </xf>
    <xf numFmtId="0" fontId="17" fillId="6" borderId="10" xfId="12" applyFont="1" applyFill="1" applyBorder="1" applyAlignment="1">
      <alignment horizontal="center" vertical="center" wrapText="1"/>
    </xf>
    <xf numFmtId="0" fontId="17" fillId="0" borderId="7" xfId="12" applyFont="1" applyBorder="1" applyAlignment="1">
      <alignment horizontal="left" vertical="center" wrapText="1"/>
    </xf>
    <xf numFmtId="49" fontId="17" fillId="0" borderId="11" xfId="12" applyNumberFormat="1" applyFont="1" applyBorder="1" applyAlignment="1">
      <alignment horizontal="left" vertical="center" wrapText="1"/>
    </xf>
    <xf numFmtId="171" fontId="33" fillId="0" borderId="11" xfId="12" applyNumberFormat="1" applyFont="1" applyBorder="1" applyAlignment="1">
      <alignment horizontal="center" vertical="center" wrapText="1"/>
    </xf>
    <xf numFmtId="0" fontId="17" fillId="5" borderId="7" xfId="12" applyFont="1" applyFill="1" applyBorder="1" applyAlignment="1">
      <alignment vertical="center" wrapText="1"/>
    </xf>
    <xf numFmtId="0" fontId="17" fillId="5" borderId="11" xfId="12" applyFont="1" applyFill="1" applyBorder="1" applyAlignment="1">
      <alignment vertical="center" wrapText="1"/>
    </xf>
    <xf numFmtId="0" fontId="17" fillId="0" borderId="7" xfId="12" applyFont="1" applyBorder="1" applyAlignment="1">
      <alignment horizontal="center" vertical="center" wrapText="1"/>
    </xf>
    <xf numFmtId="0" fontId="33" fillId="5" borderId="7" xfId="12" applyFont="1" applyFill="1" applyBorder="1" applyAlignment="1">
      <alignment horizontal="center" vertical="center" wrapText="1"/>
    </xf>
    <xf numFmtId="0" fontId="33" fillId="0" borderId="7" xfId="12" applyFont="1" applyBorder="1" applyAlignment="1">
      <alignment horizontal="center" vertical="center" wrapText="1"/>
    </xf>
    <xf numFmtId="49" fontId="33" fillId="0" borderId="11" xfId="12" applyNumberFormat="1" applyFont="1" applyBorder="1" applyAlignment="1">
      <alignment horizontal="left" vertical="center" wrapText="1"/>
    </xf>
    <xf numFmtId="44" fontId="33" fillId="2" borderId="11" xfId="12" applyNumberFormat="1" applyFont="1" applyFill="1" applyBorder="1" applyAlignment="1" applyProtection="1">
      <alignment horizontal="center" vertical="center" wrapText="1"/>
      <protection locked="0"/>
    </xf>
    <xf numFmtId="0" fontId="33" fillId="5" borderId="7" xfId="12" applyFont="1" applyFill="1" applyBorder="1" applyAlignment="1">
      <alignment vertical="center" wrapText="1"/>
    </xf>
    <xf numFmtId="0" fontId="33" fillId="0" borderId="7" xfId="12" applyFont="1" applyBorder="1" applyAlignment="1">
      <alignment horizontal="left" vertical="center" wrapText="1"/>
    </xf>
    <xf numFmtId="49" fontId="38" fillId="0" borderId="11" xfId="12" applyNumberFormat="1" applyFont="1" applyBorder="1" applyAlignment="1">
      <alignment horizontal="left" vertical="center" wrapText="1"/>
    </xf>
    <xf numFmtId="0" fontId="33" fillId="0" borderId="7" xfId="12" applyFont="1" applyBorder="1" applyAlignment="1">
      <alignment vertical="center" wrapText="1"/>
    </xf>
    <xf numFmtId="0" fontId="33" fillId="0" borderId="11" xfId="12" applyFont="1" applyBorder="1" applyAlignment="1">
      <alignment vertical="center" wrapText="1"/>
    </xf>
    <xf numFmtId="0" fontId="33" fillId="0" borderId="0" xfId="12" applyFont="1" applyAlignment="1">
      <alignment horizontal="center" vertical="center"/>
    </xf>
    <xf numFmtId="0" fontId="17" fillId="5" borderId="7" xfId="12" applyFont="1" applyFill="1" applyBorder="1" applyAlignment="1">
      <alignment horizontal="center" vertical="center" wrapText="1"/>
    </xf>
    <xf numFmtId="172" fontId="33" fillId="0" borderId="11" xfId="12" applyNumberFormat="1" applyFont="1" applyBorder="1" applyAlignment="1">
      <alignment horizontal="center" vertical="center" wrapText="1"/>
    </xf>
    <xf numFmtId="170" fontId="17" fillId="0" borderId="10" xfId="12" applyNumberFormat="1" applyFont="1" applyBorder="1" applyAlignment="1">
      <alignment horizontal="center" vertical="center" wrapText="1"/>
    </xf>
    <xf numFmtId="0" fontId="33" fillId="0" borderId="7" xfId="12" quotePrefix="1" applyFont="1" applyBorder="1" applyAlignment="1">
      <alignment horizontal="center" vertical="center" wrapText="1"/>
    </xf>
    <xf numFmtId="0" fontId="34" fillId="5" borderId="7" xfId="12" applyFont="1" applyFill="1" applyBorder="1" applyAlignment="1">
      <alignment horizontal="center" vertical="center" wrapText="1"/>
    </xf>
    <xf numFmtId="0" fontId="33" fillId="0" borderId="0" xfId="13" applyFont="1" applyAlignment="1">
      <alignment vertical="center" wrapText="1"/>
    </xf>
    <xf numFmtId="0" fontId="17" fillId="0" borderId="7" xfId="13" applyFont="1" applyBorder="1" applyAlignment="1">
      <alignment horizontal="center" vertical="center" wrapText="1"/>
    </xf>
    <xf numFmtId="49" fontId="17" fillId="0" borderId="11" xfId="13" applyNumberFormat="1" applyFont="1" applyBorder="1" applyAlignment="1">
      <alignment horizontal="left" vertical="center" wrapText="1"/>
    </xf>
    <xf numFmtId="49" fontId="33" fillId="0" borderId="11" xfId="13" applyNumberFormat="1" applyFont="1" applyBorder="1" applyAlignment="1">
      <alignment horizontal="center" vertical="center" wrapText="1"/>
    </xf>
    <xf numFmtId="172" fontId="33" fillId="0" borderId="11" xfId="13" applyNumberFormat="1" applyFont="1" applyBorder="1" applyAlignment="1">
      <alignment horizontal="right" vertical="center" wrapText="1"/>
    </xf>
    <xf numFmtId="171" fontId="33" fillId="0" borderId="11" xfId="13" applyNumberFormat="1" applyFont="1" applyBorder="1" applyAlignment="1">
      <alignment horizontal="right" vertical="center" wrapText="1"/>
    </xf>
    <xf numFmtId="0" fontId="33" fillId="5" borderId="7" xfId="13" applyFont="1" applyFill="1" applyBorder="1" applyAlignment="1">
      <alignment vertical="center" wrapText="1"/>
    </xf>
    <xf numFmtId="0" fontId="33" fillId="5" borderId="11" xfId="13" applyFont="1" applyFill="1" applyBorder="1" applyAlignment="1">
      <alignment vertical="center" wrapText="1"/>
    </xf>
    <xf numFmtId="0" fontId="34" fillId="0" borderId="7" xfId="12" applyFont="1" applyBorder="1" applyAlignment="1">
      <alignment horizontal="center" vertical="center" wrapText="1"/>
    </xf>
    <xf numFmtId="0" fontId="40" fillId="0" borderId="7" xfId="12" applyFont="1" applyBorder="1" applyAlignment="1">
      <alignment horizontal="center" vertical="center" wrapText="1"/>
    </xf>
    <xf numFmtId="0" fontId="37" fillId="5" borderId="7" xfId="12" applyFont="1" applyFill="1" applyBorder="1" applyAlignment="1">
      <alignment horizontal="center" vertical="center" wrapText="1"/>
    </xf>
    <xf numFmtId="0" fontId="37" fillId="5" borderId="11" xfId="12" applyFont="1" applyFill="1" applyBorder="1" applyAlignment="1">
      <alignment vertical="center" wrapText="1"/>
    </xf>
    <xf numFmtId="0" fontId="37" fillId="5" borderId="11" xfId="12" applyFont="1" applyFill="1" applyBorder="1" applyAlignment="1">
      <alignment horizontal="center" vertical="center" wrapText="1"/>
    </xf>
    <xf numFmtId="49" fontId="37" fillId="0" borderId="11" xfId="12" applyNumberFormat="1" applyFont="1" applyBorder="1" applyAlignment="1">
      <alignment horizontal="center" vertical="center" wrapText="1"/>
    </xf>
    <xf numFmtId="172" fontId="37" fillId="0" borderId="11" xfId="12" applyNumberFormat="1" applyFont="1" applyBorder="1" applyAlignment="1">
      <alignment horizontal="center" vertical="center" wrapText="1"/>
    </xf>
    <xf numFmtId="171" fontId="37" fillId="0" borderId="11" xfId="12" applyNumberFormat="1" applyFont="1" applyBorder="1" applyAlignment="1">
      <alignment horizontal="center" vertical="center" wrapText="1"/>
    </xf>
    <xf numFmtId="49" fontId="33" fillId="0" borderId="11" xfId="13" applyNumberFormat="1" applyFont="1" applyBorder="1" applyAlignment="1">
      <alignment horizontal="left" vertical="center" wrapText="1"/>
    </xf>
    <xf numFmtId="0" fontId="33" fillId="0" borderId="7" xfId="13" applyFont="1" applyBorder="1" applyAlignment="1">
      <alignment horizontal="left" vertical="center" wrapText="1"/>
    </xf>
    <xf numFmtId="172" fontId="33" fillId="0" borderId="11" xfId="13" applyNumberFormat="1" applyFont="1" applyBorder="1" applyAlignment="1">
      <alignment horizontal="center" vertical="center" wrapText="1"/>
    </xf>
    <xf numFmtId="44" fontId="33" fillId="2" borderId="11" xfId="13" applyNumberFormat="1" applyFont="1" applyFill="1" applyBorder="1" applyAlignment="1" applyProtection="1">
      <alignment horizontal="right" vertical="center" wrapText="1"/>
      <protection locked="0"/>
    </xf>
    <xf numFmtId="0" fontId="40" fillId="5" borderId="7" xfId="12" applyFont="1" applyFill="1" applyBorder="1" applyAlignment="1">
      <alignment horizontal="center" vertical="center" wrapText="1"/>
    </xf>
    <xf numFmtId="10" fontId="33" fillId="2" borderId="11" xfId="12" applyNumberFormat="1" applyFont="1" applyFill="1" applyBorder="1" applyAlignment="1" applyProtection="1">
      <alignment horizontal="center" vertical="center" wrapText="1"/>
      <protection locked="0"/>
    </xf>
    <xf numFmtId="44" fontId="17" fillId="0" borderId="10" xfId="12" applyNumberFormat="1" applyFont="1" applyBorder="1" applyAlignment="1">
      <alignment horizontal="center" vertical="center" wrapText="1"/>
    </xf>
    <xf numFmtId="0" fontId="33" fillId="0" borderId="0" xfId="12" applyFont="1" applyAlignment="1">
      <alignment horizontal="center" vertical="center" wrapText="1"/>
    </xf>
    <xf numFmtId="0" fontId="35" fillId="0" borderId="0" xfId="12" applyAlignment="1">
      <alignment vertical="center"/>
    </xf>
    <xf numFmtId="0" fontId="35" fillId="0" borderId="0" xfId="12" applyAlignment="1">
      <alignment horizontal="center" vertical="center"/>
    </xf>
    <xf numFmtId="167" fontId="5" fillId="0" borderId="16" xfId="4" applyNumberFormat="1" applyFont="1" applyFill="1" applyBorder="1" applyAlignment="1" applyProtection="1">
      <alignment vertical="center"/>
    </xf>
    <xf numFmtId="0" fontId="5" fillId="0" borderId="16" xfId="4" applyFont="1" applyFill="1" applyBorder="1" applyAlignment="1" applyProtection="1">
      <alignment horizontal="center" vertical="center"/>
    </xf>
    <xf numFmtId="0" fontId="28" fillId="0" borderId="0" xfId="7" applyFont="1" applyAlignment="1">
      <alignment horizontal="center" vertical="center" wrapText="1"/>
    </xf>
    <xf numFmtId="0" fontId="28" fillId="0" borderId="0" xfId="7" applyFont="1" applyAlignment="1">
      <alignment horizontal="center" vertical="center"/>
    </xf>
    <xf numFmtId="0" fontId="4" fillId="0" borderId="4" xfId="1" applyFont="1" applyBorder="1" applyAlignment="1">
      <alignment horizontal="center" vertical="top"/>
    </xf>
    <xf numFmtId="0" fontId="4" fillId="0" borderId="5" xfId="1" applyFont="1" applyBorder="1" applyAlignment="1">
      <alignment horizontal="center" vertical="top"/>
    </xf>
    <xf numFmtId="0" fontId="4" fillId="0" borderId="6" xfId="1" applyFont="1" applyBorder="1" applyAlignment="1">
      <alignment horizontal="center" vertical="top"/>
    </xf>
    <xf numFmtId="0" fontId="4" fillId="0" borderId="2" xfId="1" applyFont="1" applyBorder="1" applyAlignment="1">
      <alignment horizontal="center" vertical="center" wrapText="1"/>
    </xf>
    <xf numFmtId="0" fontId="4" fillId="3" borderId="4" xfId="1" applyFont="1" applyFill="1" applyBorder="1" applyAlignment="1">
      <alignment horizontal="center" vertical="center"/>
    </xf>
    <xf numFmtId="0" fontId="4" fillId="3" borderId="5" xfId="1" applyFont="1" applyFill="1" applyBorder="1" applyAlignment="1">
      <alignment horizontal="center" vertical="center"/>
    </xf>
    <xf numFmtId="0" fontId="4" fillId="3" borderId="6" xfId="1" applyFont="1" applyFill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3" borderId="5" xfId="1" applyFont="1" applyFill="1" applyBorder="1" applyAlignment="1">
      <alignment horizontal="center" vertical="center" wrapText="1"/>
    </xf>
    <xf numFmtId="0" fontId="31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 wrapText="1"/>
    </xf>
    <xf numFmtId="0" fontId="5" fillId="0" borderId="0" xfId="1" applyAlignment="1">
      <alignment horizontal="left" vertical="center" wrapText="1"/>
    </xf>
    <xf numFmtId="0" fontId="5" fillId="0" borderId="2" xfId="1" applyBorder="1" applyAlignment="1">
      <alignment horizontal="left" vertical="center" wrapText="1"/>
    </xf>
    <xf numFmtId="0" fontId="4" fillId="0" borderId="4" xfId="1" applyFont="1" applyBorder="1" applyAlignment="1">
      <alignment horizontal="left" vertical="top" wrapText="1"/>
    </xf>
    <xf numFmtId="0" fontId="4" fillId="0" borderId="5" xfId="1" applyFont="1" applyBorder="1" applyAlignment="1">
      <alignment horizontal="left" vertical="top" wrapText="1"/>
    </xf>
    <xf numFmtId="0" fontId="4" fillId="0" borderId="6" xfId="1" applyFont="1" applyBorder="1" applyAlignment="1">
      <alignment horizontal="left" vertical="top" wrapText="1"/>
    </xf>
    <xf numFmtId="0" fontId="31" fillId="0" borderId="5" xfId="1" applyFont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0" fontId="4" fillId="3" borderId="5" xfId="0" applyFont="1" applyFill="1" applyBorder="1" applyAlignment="1" applyProtection="1">
      <alignment horizontal="center" vertical="center" wrapText="1"/>
      <protection locked="0"/>
    </xf>
    <xf numFmtId="0" fontId="4" fillId="3" borderId="6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4" xfId="1" applyFont="1" applyBorder="1" applyAlignment="1">
      <alignment vertical="center"/>
    </xf>
    <xf numFmtId="0" fontId="4" fillId="0" borderId="5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4" fillId="3" borderId="4" xfId="1" applyFont="1" applyFill="1" applyBorder="1" applyAlignment="1">
      <alignment vertical="center"/>
    </xf>
    <xf numFmtId="0" fontId="4" fillId="3" borderId="5" xfId="1" applyFont="1" applyFill="1" applyBorder="1" applyAlignment="1">
      <alignment vertical="center"/>
    </xf>
    <xf numFmtId="0" fontId="4" fillId="3" borderId="6" xfId="1" applyFont="1" applyFill="1" applyBorder="1" applyAlignment="1">
      <alignment vertical="center"/>
    </xf>
    <xf numFmtId="0" fontId="4" fillId="3" borderId="5" xfId="0" applyFont="1" applyFill="1" applyBorder="1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30" fillId="0" borderId="0" xfId="0" applyFont="1" applyAlignment="1" applyProtection="1">
      <alignment horizontal="justify" vertical="center" wrapText="1"/>
      <protection locked="0"/>
    </xf>
    <xf numFmtId="0" fontId="5" fillId="0" borderId="37" xfId="0" applyFont="1" applyBorder="1" applyAlignment="1">
      <alignment horizontal="left" vertical="center" wrapText="1"/>
    </xf>
    <xf numFmtId="0" fontId="5" fillId="0" borderId="38" xfId="0" applyFont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5" fillId="0" borderId="37" xfId="0" quotePrefix="1" applyFont="1" applyBorder="1" applyAlignment="1">
      <alignment horizontal="left" vertical="center" wrapText="1"/>
    </xf>
    <xf numFmtId="0" fontId="5" fillId="0" borderId="38" xfId="0" quotePrefix="1" applyFont="1" applyBorder="1" applyAlignment="1">
      <alignment horizontal="left" vertical="center" wrapText="1"/>
    </xf>
    <xf numFmtId="0" fontId="5" fillId="0" borderId="54" xfId="0" quotePrefix="1" applyFont="1" applyBorder="1" applyAlignment="1">
      <alignment horizontal="left" vertical="center" wrapText="1"/>
    </xf>
    <xf numFmtId="0" fontId="5" fillId="0" borderId="55" xfId="0" quotePrefix="1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center" wrapText="1"/>
    </xf>
    <xf numFmtId="0" fontId="4" fillId="3" borderId="6" xfId="0" applyFont="1" applyFill="1" applyBorder="1" applyAlignment="1">
      <alignment horizontal="center" wrapText="1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3" borderId="4" xfId="1" applyFont="1" applyFill="1" applyBorder="1" applyAlignment="1">
      <alignment horizontal="center" vertical="center" wrapText="1"/>
    </xf>
    <xf numFmtId="0" fontId="4" fillId="3" borderId="6" xfId="1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47" xfId="1" applyFont="1" applyBorder="1" applyAlignment="1">
      <alignment horizontal="center" vertical="center" wrapText="1"/>
    </xf>
    <xf numFmtId="0" fontId="4" fillId="0" borderId="48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left" vertical="center"/>
    </xf>
    <xf numFmtId="0" fontId="4" fillId="0" borderId="5" xfId="1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4" fillId="3" borderId="49" xfId="0" applyFont="1" applyFill="1" applyBorder="1" applyAlignment="1">
      <alignment horizontal="left" vertical="center" wrapText="1"/>
    </xf>
    <xf numFmtId="0" fontId="4" fillId="3" borderId="50" xfId="0" applyFont="1" applyFill="1" applyBorder="1" applyAlignment="1">
      <alignment horizontal="left" vertical="center" wrapText="1"/>
    </xf>
    <xf numFmtId="0" fontId="3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14">
    <cellStyle name="Bad" xfId="4" builtinId="27"/>
    <cellStyle name="Comma" xfId="11" builtinId="3"/>
    <cellStyle name="Comma 2" xfId="8" xr:uid="{A00CCAC7-0E00-4B60-947F-DF28F380B76E}"/>
    <cellStyle name="COTO BOQ changes" xfId="5" xr:uid="{E5DA370C-0EF0-4646-88B7-B5506B966CF4}"/>
    <cellStyle name="Currency" xfId="2" builtinId="4" customBuiltin="1"/>
    <cellStyle name="Currency 2" xfId="6" xr:uid="{8360AC62-0155-4C35-BDE4-FDD7B7729DB1}"/>
    <cellStyle name="Normal" xfId="0" builtinId="0"/>
    <cellStyle name="Normal 2" xfId="1" xr:uid="{00000000-0005-0000-0000-000002000000}"/>
    <cellStyle name="Normal 3" xfId="7" xr:uid="{7C383958-FC32-473D-B77C-9E05FBB5AF05}"/>
    <cellStyle name="Normal 4" xfId="12" xr:uid="{2F6BD48F-9408-4BD5-854F-6ACDBD68556B}"/>
    <cellStyle name="Normal 5" xfId="13" xr:uid="{A7FB5CF1-2DD1-4089-8D3C-F1129E5E080A}"/>
    <cellStyle name="Percent" xfId="3" builtinId="5"/>
    <cellStyle name="Percent 2" xfId="10" xr:uid="{5E58AB38-9614-4292-AF03-C87F40BAE17F}"/>
    <cellStyle name="Percent 3" xfId="9" xr:uid="{E268277F-6445-4DB9-BCD3-1FDBBB233D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theme" Target="theme/theme1.xml"/><Relationship Id="rId50" Type="http://schemas.openxmlformats.org/officeDocument/2006/relationships/calcChain" Target="calcChain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E7D97-92CE-4427-96CB-3024C44CEC3B}">
  <dimension ref="A1:E45"/>
  <sheetViews>
    <sheetView tabSelected="1" view="pageBreakPreview" zoomScaleNormal="100" zoomScaleSheetLayoutView="100" workbookViewId="0">
      <selection sqref="A1:E45"/>
    </sheetView>
  </sheetViews>
  <sheetFormatPr defaultColWidth="8.85546875" defaultRowHeight="12.75" x14ac:dyDescent="0.2"/>
  <cols>
    <col min="1" max="5" width="17" style="128" customWidth="1"/>
    <col min="6" max="16384" width="8.85546875" style="128"/>
  </cols>
  <sheetData>
    <row r="1" spans="1:5" x14ac:dyDescent="0.2">
      <c r="A1" s="722" t="s">
        <v>1670</v>
      </c>
      <c r="B1" s="723"/>
      <c r="C1" s="723"/>
      <c r="D1" s="723"/>
      <c r="E1" s="723"/>
    </row>
    <row r="2" spans="1:5" x14ac:dyDescent="0.2">
      <c r="A2" s="723"/>
      <c r="B2" s="723"/>
      <c r="C2" s="723"/>
      <c r="D2" s="723"/>
      <c r="E2" s="723"/>
    </row>
    <row r="3" spans="1:5" x14ac:dyDescent="0.2">
      <c r="A3" s="723"/>
      <c r="B3" s="723"/>
      <c r="C3" s="723"/>
      <c r="D3" s="723"/>
      <c r="E3" s="723"/>
    </row>
    <row r="4" spans="1:5" x14ac:dyDescent="0.2">
      <c r="A4" s="723"/>
      <c r="B4" s="723"/>
      <c r="C4" s="723"/>
      <c r="D4" s="723"/>
      <c r="E4" s="723"/>
    </row>
    <row r="5" spans="1:5" x14ac:dyDescent="0.2">
      <c r="A5" s="723"/>
      <c r="B5" s="723"/>
      <c r="C5" s="723"/>
      <c r="D5" s="723"/>
      <c r="E5" s="723"/>
    </row>
    <row r="6" spans="1:5" x14ac:dyDescent="0.2">
      <c r="A6" s="723"/>
      <c r="B6" s="723"/>
      <c r="C6" s="723"/>
      <c r="D6" s="723"/>
      <c r="E6" s="723"/>
    </row>
    <row r="7" spans="1:5" x14ac:dyDescent="0.2">
      <c r="A7" s="723"/>
      <c r="B7" s="723"/>
      <c r="C7" s="723"/>
      <c r="D7" s="723"/>
      <c r="E7" s="723"/>
    </row>
    <row r="8" spans="1:5" x14ac:dyDescent="0.2">
      <c r="A8" s="723"/>
      <c r="B8" s="723"/>
      <c r="C8" s="723"/>
      <c r="D8" s="723"/>
      <c r="E8" s="723"/>
    </row>
    <row r="9" spans="1:5" x14ac:dyDescent="0.2">
      <c r="A9" s="723"/>
      <c r="B9" s="723"/>
      <c r="C9" s="723"/>
      <c r="D9" s="723"/>
      <c r="E9" s="723"/>
    </row>
    <row r="10" spans="1:5" x14ac:dyDescent="0.2">
      <c r="A10" s="723"/>
      <c r="B10" s="723"/>
      <c r="C10" s="723"/>
      <c r="D10" s="723"/>
      <c r="E10" s="723"/>
    </row>
    <row r="11" spans="1:5" x14ac:dyDescent="0.2">
      <c r="A11" s="723"/>
      <c r="B11" s="723"/>
      <c r="C11" s="723"/>
      <c r="D11" s="723"/>
      <c r="E11" s="723"/>
    </row>
    <row r="12" spans="1:5" x14ac:dyDescent="0.2">
      <c r="A12" s="723"/>
      <c r="B12" s="723"/>
      <c r="C12" s="723"/>
      <c r="D12" s="723"/>
      <c r="E12" s="723"/>
    </row>
    <row r="13" spans="1:5" x14ac:dyDescent="0.2">
      <c r="A13" s="723"/>
      <c r="B13" s="723"/>
      <c r="C13" s="723"/>
      <c r="D13" s="723"/>
      <c r="E13" s="723"/>
    </row>
    <row r="14" spans="1:5" x14ac:dyDescent="0.2">
      <c r="A14" s="723"/>
      <c r="B14" s="723"/>
      <c r="C14" s="723"/>
      <c r="D14" s="723"/>
      <c r="E14" s="723"/>
    </row>
    <row r="15" spans="1:5" x14ac:dyDescent="0.2">
      <c r="A15" s="723"/>
      <c r="B15" s="723"/>
      <c r="C15" s="723"/>
      <c r="D15" s="723"/>
      <c r="E15" s="723"/>
    </row>
    <row r="16" spans="1:5" x14ac:dyDescent="0.2">
      <c r="A16" s="723"/>
      <c r="B16" s="723"/>
      <c r="C16" s="723"/>
      <c r="D16" s="723"/>
      <c r="E16" s="723"/>
    </row>
    <row r="17" spans="1:5" x14ac:dyDescent="0.2">
      <c r="A17" s="723"/>
      <c r="B17" s="723"/>
      <c r="C17" s="723"/>
      <c r="D17" s="723"/>
      <c r="E17" s="723"/>
    </row>
    <row r="18" spans="1:5" x14ac:dyDescent="0.2">
      <c r="A18" s="723"/>
      <c r="B18" s="723"/>
      <c r="C18" s="723"/>
      <c r="D18" s="723"/>
      <c r="E18" s="723"/>
    </row>
    <row r="19" spans="1:5" x14ac:dyDescent="0.2">
      <c r="A19" s="723"/>
      <c r="B19" s="723"/>
      <c r="C19" s="723"/>
      <c r="D19" s="723"/>
      <c r="E19" s="723"/>
    </row>
    <row r="20" spans="1:5" x14ac:dyDescent="0.2">
      <c r="A20" s="723"/>
      <c r="B20" s="723"/>
      <c r="C20" s="723"/>
      <c r="D20" s="723"/>
      <c r="E20" s="723"/>
    </row>
    <row r="21" spans="1:5" x14ac:dyDescent="0.2">
      <c r="A21" s="723"/>
      <c r="B21" s="723"/>
      <c r="C21" s="723"/>
      <c r="D21" s="723"/>
      <c r="E21" s="723"/>
    </row>
    <row r="22" spans="1:5" x14ac:dyDescent="0.2">
      <c r="A22" s="723"/>
      <c r="B22" s="723"/>
      <c r="C22" s="723"/>
      <c r="D22" s="723"/>
      <c r="E22" s="723"/>
    </row>
    <row r="23" spans="1:5" x14ac:dyDescent="0.2">
      <c r="A23" s="723"/>
      <c r="B23" s="723"/>
      <c r="C23" s="723"/>
      <c r="D23" s="723"/>
      <c r="E23" s="723"/>
    </row>
    <row r="24" spans="1:5" x14ac:dyDescent="0.2">
      <c r="A24" s="723"/>
      <c r="B24" s="723"/>
      <c r="C24" s="723"/>
      <c r="D24" s="723"/>
      <c r="E24" s="723"/>
    </row>
    <row r="25" spans="1:5" x14ac:dyDescent="0.2">
      <c r="A25" s="723"/>
      <c r="B25" s="723"/>
      <c r="C25" s="723"/>
      <c r="D25" s="723"/>
      <c r="E25" s="723"/>
    </row>
    <row r="26" spans="1:5" x14ac:dyDescent="0.2">
      <c r="A26" s="723"/>
      <c r="B26" s="723"/>
      <c r="C26" s="723"/>
      <c r="D26" s="723"/>
      <c r="E26" s="723"/>
    </row>
    <row r="27" spans="1:5" x14ac:dyDescent="0.2">
      <c r="A27" s="723"/>
      <c r="B27" s="723"/>
      <c r="C27" s="723"/>
      <c r="D27" s="723"/>
      <c r="E27" s="723"/>
    </row>
    <row r="28" spans="1:5" x14ac:dyDescent="0.2">
      <c r="A28" s="723"/>
      <c r="B28" s="723"/>
      <c r="C28" s="723"/>
      <c r="D28" s="723"/>
      <c r="E28" s="723"/>
    </row>
    <row r="29" spans="1:5" x14ac:dyDescent="0.2">
      <c r="A29" s="723"/>
      <c r="B29" s="723"/>
      <c r="C29" s="723"/>
      <c r="D29" s="723"/>
      <c r="E29" s="723"/>
    </row>
    <row r="30" spans="1:5" x14ac:dyDescent="0.2">
      <c r="A30" s="723"/>
      <c r="B30" s="723"/>
      <c r="C30" s="723"/>
      <c r="D30" s="723"/>
      <c r="E30" s="723"/>
    </row>
    <row r="31" spans="1:5" x14ac:dyDescent="0.2">
      <c r="A31" s="723"/>
      <c r="B31" s="723"/>
      <c r="C31" s="723"/>
      <c r="D31" s="723"/>
      <c r="E31" s="723"/>
    </row>
    <row r="32" spans="1:5" x14ac:dyDescent="0.2">
      <c r="A32" s="723"/>
      <c r="B32" s="723"/>
      <c r="C32" s="723"/>
      <c r="D32" s="723"/>
      <c r="E32" s="723"/>
    </row>
    <row r="33" spans="1:5" x14ac:dyDescent="0.2">
      <c r="A33" s="723"/>
      <c r="B33" s="723"/>
      <c r="C33" s="723"/>
      <c r="D33" s="723"/>
      <c r="E33" s="723"/>
    </row>
    <row r="34" spans="1:5" x14ac:dyDescent="0.2">
      <c r="A34" s="723"/>
      <c r="B34" s="723"/>
      <c r="C34" s="723"/>
      <c r="D34" s="723"/>
      <c r="E34" s="723"/>
    </row>
    <row r="35" spans="1:5" x14ac:dyDescent="0.2">
      <c r="A35" s="723"/>
      <c r="B35" s="723"/>
      <c r="C35" s="723"/>
      <c r="D35" s="723"/>
      <c r="E35" s="723"/>
    </row>
    <row r="36" spans="1:5" x14ac:dyDescent="0.2">
      <c r="A36" s="723"/>
      <c r="B36" s="723"/>
      <c r="C36" s="723"/>
      <c r="D36" s="723"/>
      <c r="E36" s="723"/>
    </row>
    <row r="37" spans="1:5" x14ac:dyDescent="0.2">
      <c r="A37" s="723"/>
      <c r="B37" s="723"/>
      <c r="C37" s="723"/>
      <c r="D37" s="723"/>
      <c r="E37" s="723"/>
    </row>
    <row r="38" spans="1:5" x14ac:dyDescent="0.2">
      <c r="A38" s="723"/>
      <c r="B38" s="723"/>
      <c r="C38" s="723"/>
      <c r="D38" s="723"/>
      <c r="E38" s="723"/>
    </row>
    <row r="39" spans="1:5" x14ac:dyDescent="0.2">
      <c r="A39" s="723"/>
      <c r="B39" s="723"/>
      <c r="C39" s="723"/>
      <c r="D39" s="723"/>
      <c r="E39" s="723"/>
    </row>
    <row r="40" spans="1:5" x14ac:dyDescent="0.2">
      <c r="A40" s="723"/>
      <c r="B40" s="723"/>
      <c r="C40" s="723"/>
      <c r="D40" s="723"/>
      <c r="E40" s="723"/>
    </row>
    <row r="41" spans="1:5" x14ac:dyDescent="0.2">
      <c r="A41" s="723"/>
      <c r="B41" s="723"/>
      <c r="C41" s="723"/>
      <c r="D41" s="723"/>
      <c r="E41" s="723"/>
    </row>
    <row r="42" spans="1:5" x14ac:dyDescent="0.2">
      <c r="A42" s="723"/>
      <c r="B42" s="723"/>
      <c r="C42" s="723"/>
      <c r="D42" s="723"/>
      <c r="E42" s="723"/>
    </row>
    <row r="43" spans="1:5" x14ac:dyDescent="0.2">
      <c r="A43" s="723"/>
      <c r="B43" s="723"/>
      <c r="C43" s="723"/>
      <c r="D43" s="723"/>
      <c r="E43" s="723"/>
    </row>
    <row r="44" spans="1:5" x14ac:dyDescent="0.2">
      <c r="A44" s="723"/>
      <c r="B44" s="723"/>
      <c r="C44" s="723"/>
      <c r="D44" s="723"/>
      <c r="E44" s="723"/>
    </row>
    <row r="45" spans="1:5" x14ac:dyDescent="0.2">
      <c r="A45" s="723"/>
      <c r="B45" s="723"/>
      <c r="C45" s="723"/>
      <c r="D45" s="723"/>
      <c r="E45" s="723"/>
    </row>
  </sheetData>
  <sheetProtection algorithmName="SHA-512" hashValue="A8+nuapOea8uWKp745VXIC+xQGAN3QY/JEbcABH61Ro5Pf5KVY/DbhrN58qNuO9g54v8K+tr4qNoyvv7sZZwcg==" saltValue="7RCcxOZFNvOfXrazdWP+TQ==" spinCount="100000" sheet="1" objects="1" scenarios="1"/>
  <mergeCells count="1">
    <mergeCell ref="A1:E4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8EFFF-BE41-401C-AD16-AFB99524049C}">
  <sheetPr>
    <tabColor theme="4" tint="0.79998168889431442"/>
  </sheetPr>
  <dimension ref="A1:E45"/>
  <sheetViews>
    <sheetView view="pageBreakPreview" zoomScaleNormal="100" zoomScaleSheetLayoutView="100" workbookViewId="0">
      <selection activeCell="J7" sqref="J7"/>
    </sheetView>
  </sheetViews>
  <sheetFormatPr defaultColWidth="8.85546875" defaultRowHeight="12.75" x14ac:dyDescent="0.2"/>
  <cols>
    <col min="1" max="5" width="17" style="128" customWidth="1"/>
    <col min="6" max="16384" width="8.85546875" style="128"/>
  </cols>
  <sheetData>
    <row r="1" spans="1:5" x14ac:dyDescent="0.2">
      <c r="A1" s="722" t="s">
        <v>1671</v>
      </c>
      <c r="B1" s="723"/>
      <c r="C1" s="723"/>
      <c r="D1" s="723"/>
      <c r="E1" s="723"/>
    </row>
    <row r="2" spans="1:5" x14ac:dyDescent="0.2">
      <c r="A2" s="723"/>
      <c r="B2" s="723"/>
      <c r="C2" s="723"/>
      <c r="D2" s="723"/>
      <c r="E2" s="723"/>
    </row>
    <row r="3" spans="1:5" x14ac:dyDescent="0.2">
      <c r="A3" s="723"/>
      <c r="B3" s="723"/>
      <c r="C3" s="723"/>
      <c r="D3" s="723"/>
      <c r="E3" s="723"/>
    </row>
    <row r="4" spans="1:5" x14ac:dyDescent="0.2">
      <c r="A4" s="723"/>
      <c r="B4" s="723"/>
      <c r="C4" s="723"/>
      <c r="D4" s="723"/>
      <c r="E4" s="723"/>
    </row>
    <row r="5" spans="1:5" x14ac:dyDescent="0.2">
      <c r="A5" s="723"/>
      <c r="B5" s="723"/>
      <c r="C5" s="723"/>
      <c r="D5" s="723"/>
      <c r="E5" s="723"/>
    </row>
    <row r="6" spans="1:5" x14ac:dyDescent="0.2">
      <c r="A6" s="723"/>
      <c r="B6" s="723"/>
      <c r="C6" s="723"/>
      <c r="D6" s="723"/>
      <c r="E6" s="723"/>
    </row>
    <row r="7" spans="1:5" x14ac:dyDescent="0.2">
      <c r="A7" s="723"/>
      <c r="B7" s="723"/>
      <c r="C7" s="723"/>
      <c r="D7" s="723"/>
      <c r="E7" s="723"/>
    </row>
    <row r="8" spans="1:5" x14ac:dyDescent="0.2">
      <c r="A8" s="723"/>
      <c r="B8" s="723"/>
      <c r="C8" s="723"/>
      <c r="D8" s="723"/>
      <c r="E8" s="723"/>
    </row>
    <row r="9" spans="1:5" x14ac:dyDescent="0.2">
      <c r="A9" s="723"/>
      <c r="B9" s="723"/>
      <c r="C9" s="723"/>
      <c r="D9" s="723"/>
      <c r="E9" s="723"/>
    </row>
    <row r="10" spans="1:5" x14ac:dyDescent="0.2">
      <c r="A10" s="723"/>
      <c r="B10" s="723"/>
      <c r="C10" s="723"/>
      <c r="D10" s="723"/>
      <c r="E10" s="723"/>
    </row>
    <row r="11" spans="1:5" x14ac:dyDescent="0.2">
      <c r="A11" s="723"/>
      <c r="B11" s="723"/>
      <c r="C11" s="723"/>
      <c r="D11" s="723"/>
      <c r="E11" s="723"/>
    </row>
    <row r="12" spans="1:5" x14ac:dyDescent="0.2">
      <c r="A12" s="723"/>
      <c r="B12" s="723"/>
      <c r="C12" s="723"/>
      <c r="D12" s="723"/>
      <c r="E12" s="723"/>
    </row>
    <row r="13" spans="1:5" x14ac:dyDescent="0.2">
      <c r="A13" s="723"/>
      <c r="B13" s="723"/>
      <c r="C13" s="723"/>
      <c r="D13" s="723"/>
      <c r="E13" s="723"/>
    </row>
    <row r="14" spans="1:5" x14ac:dyDescent="0.2">
      <c r="A14" s="723"/>
      <c r="B14" s="723"/>
      <c r="C14" s="723"/>
      <c r="D14" s="723"/>
      <c r="E14" s="723"/>
    </row>
    <row r="15" spans="1:5" x14ac:dyDescent="0.2">
      <c r="A15" s="723"/>
      <c r="B15" s="723"/>
      <c r="C15" s="723"/>
      <c r="D15" s="723"/>
      <c r="E15" s="723"/>
    </row>
    <row r="16" spans="1:5" x14ac:dyDescent="0.2">
      <c r="A16" s="723"/>
      <c r="B16" s="723"/>
      <c r="C16" s="723"/>
      <c r="D16" s="723"/>
      <c r="E16" s="723"/>
    </row>
    <row r="17" spans="1:5" x14ac:dyDescent="0.2">
      <c r="A17" s="723"/>
      <c r="B17" s="723"/>
      <c r="C17" s="723"/>
      <c r="D17" s="723"/>
      <c r="E17" s="723"/>
    </row>
    <row r="18" spans="1:5" x14ac:dyDescent="0.2">
      <c r="A18" s="723"/>
      <c r="B18" s="723"/>
      <c r="C18" s="723"/>
      <c r="D18" s="723"/>
      <c r="E18" s="723"/>
    </row>
    <row r="19" spans="1:5" x14ac:dyDescent="0.2">
      <c r="A19" s="723"/>
      <c r="B19" s="723"/>
      <c r="C19" s="723"/>
      <c r="D19" s="723"/>
      <c r="E19" s="723"/>
    </row>
    <row r="20" spans="1:5" x14ac:dyDescent="0.2">
      <c r="A20" s="723"/>
      <c r="B20" s="723"/>
      <c r="C20" s="723"/>
      <c r="D20" s="723"/>
      <c r="E20" s="723"/>
    </row>
    <row r="21" spans="1:5" x14ac:dyDescent="0.2">
      <c r="A21" s="723"/>
      <c r="B21" s="723"/>
      <c r="C21" s="723"/>
      <c r="D21" s="723"/>
      <c r="E21" s="723"/>
    </row>
    <row r="22" spans="1:5" x14ac:dyDescent="0.2">
      <c r="A22" s="723"/>
      <c r="B22" s="723"/>
      <c r="C22" s="723"/>
      <c r="D22" s="723"/>
      <c r="E22" s="723"/>
    </row>
    <row r="23" spans="1:5" x14ac:dyDescent="0.2">
      <c r="A23" s="723"/>
      <c r="B23" s="723"/>
      <c r="C23" s="723"/>
      <c r="D23" s="723"/>
      <c r="E23" s="723"/>
    </row>
    <row r="24" spans="1:5" x14ac:dyDescent="0.2">
      <c r="A24" s="723"/>
      <c r="B24" s="723"/>
      <c r="C24" s="723"/>
      <c r="D24" s="723"/>
      <c r="E24" s="723"/>
    </row>
    <row r="25" spans="1:5" x14ac:dyDescent="0.2">
      <c r="A25" s="723"/>
      <c r="B25" s="723"/>
      <c r="C25" s="723"/>
      <c r="D25" s="723"/>
      <c r="E25" s="723"/>
    </row>
    <row r="26" spans="1:5" x14ac:dyDescent="0.2">
      <c r="A26" s="723"/>
      <c r="B26" s="723"/>
      <c r="C26" s="723"/>
      <c r="D26" s="723"/>
      <c r="E26" s="723"/>
    </row>
    <row r="27" spans="1:5" x14ac:dyDescent="0.2">
      <c r="A27" s="723"/>
      <c r="B27" s="723"/>
      <c r="C27" s="723"/>
      <c r="D27" s="723"/>
      <c r="E27" s="723"/>
    </row>
    <row r="28" spans="1:5" x14ac:dyDescent="0.2">
      <c r="A28" s="723"/>
      <c r="B28" s="723"/>
      <c r="C28" s="723"/>
      <c r="D28" s="723"/>
      <c r="E28" s="723"/>
    </row>
    <row r="29" spans="1:5" x14ac:dyDescent="0.2">
      <c r="A29" s="723"/>
      <c r="B29" s="723"/>
      <c r="C29" s="723"/>
      <c r="D29" s="723"/>
      <c r="E29" s="723"/>
    </row>
    <row r="30" spans="1:5" x14ac:dyDescent="0.2">
      <c r="A30" s="723"/>
      <c r="B30" s="723"/>
      <c r="C30" s="723"/>
      <c r="D30" s="723"/>
      <c r="E30" s="723"/>
    </row>
    <row r="31" spans="1:5" x14ac:dyDescent="0.2">
      <c r="A31" s="723"/>
      <c r="B31" s="723"/>
      <c r="C31" s="723"/>
      <c r="D31" s="723"/>
      <c r="E31" s="723"/>
    </row>
    <row r="32" spans="1:5" x14ac:dyDescent="0.2">
      <c r="A32" s="723"/>
      <c r="B32" s="723"/>
      <c r="C32" s="723"/>
      <c r="D32" s="723"/>
      <c r="E32" s="723"/>
    </row>
    <row r="33" spans="1:5" x14ac:dyDescent="0.2">
      <c r="A33" s="723"/>
      <c r="B33" s="723"/>
      <c r="C33" s="723"/>
      <c r="D33" s="723"/>
      <c r="E33" s="723"/>
    </row>
    <row r="34" spans="1:5" x14ac:dyDescent="0.2">
      <c r="A34" s="723"/>
      <c r="B34" s="723"/>
      <c r="C34" s="723"/>
      <c r="D34" s="723"/>
      <c r="E34" s="723"/>
    </row>
    <row r="35" spans="1:5" x14ac:dyDescent="0.2">
      <c r="A35" s="723"/>
      <c r="B35" s="723"/>
      <c r="C35" s="723"/>
      <c r="D35" s="723"/>
      <c r="E35" s="723"/>
    </row>
    <row r="36" spans="1:5" x14ac:dyDescent="0.2">
      <c r="A36" s="723"/>
      <c r="B36" s="723"/>
      <c r="C36" s="723"/>
      <c r="D36" s="723"/>
      <c r="E36" s="723"/>
    </row>
    <row r="37" spans="1:5" x14ac:dyDescent="0.2">
      <c r="A37" s="723"/>
      <c r="B37" s="723"/>
      <c r="C37" s="723"/>
      <c r="D37" s="723"/>
      <c r="E37" s="723"/>
    </row>
    <row r="38" spans="1:5" x14ac:dyDescent="0.2">
      <c r="A38" s="723"/>
      <c r="B38" s="723"/>
      <c r="C38" s="723"/>
      <c r="D38" s="723"/>
      <c r="E38" s="723"/>
    </row>
    <row r="39" spans="1:5" x14ac:dyDescent="0.2">
      <c r="A39" s="723"/>
      <c r="B39" s="723"/>
      <c r="C39" s="723"/>
      <c r="D39" s="723"/>
      <c r="E39" s="723"/>
    </row>
    <row r="40" spans="1:5" x14ac:dyDescent="0.2">
      <c r="A40" s="723"/>
      <c r="B40" s="723"/>
      <c r="C40" s="723"/>
      <c r="D40" s="723"/>
      <c r="E40" s="723"/>
    </row>
    <row r="41" spans="1:5" x14ac:dyDescent="0.2">
      <c r="A41" s="723"/>
      <c r="B41" s="723"/>
      <c r="C41" s="723"/>
      <c r="D41" s="723"/>
      <c r="E41" s="723"/>
    </row>
    <row r="42" spans="1:5" x14ac:dyDescent="0.2">
      <c r="A42" s="723"/>
      <c r="B42" s="723"/>
      <c r="C42" s="723"/>
      <c r="D42" s="723"/>
      <c r="E42" s="723"/>
    </row>
    <row r="43" spans="1:5" x14ac:dyDescent="0.2">
      <c r="A43" s="723"/>
      <c r="B43" s="723"/>
      <c r="C43" s="723"/>
      <c r="D43" s="723"/>
      <c r="E43" s="723"/>
    </row>
    <row r="44" spans="1:5" x14ac:dyDescent="0.2">
      <c r="A44" s="723"/>
      <c r="B44" s="723"/>
      <c r="C44" s="723"/>
      <c r="D44" s="723"/>
      <c r="E44" s="723"/>
    </row>
    <row r="45" spans="1:5" x14ac:dyDescent="0.2">
      <c r="A45" s="723"/>
      <c r="B45" s="723"/>
      <c r="C45" s="723"/>
      <c r="D45" s="723"/>
      <c r="E45" s="723"/>
    </row>
  </sheetData>
  <sheetProtection algorithmName="SHA-512" hashValue="owwxavQtfeU9mh4L61zlDYyO80zWxPjAhPw/IUEtW1zInsLwT9tfRaLqK4TRJ92U3If5FCL9RpOypIt66ZRo+w==" saltValue="0WIj2008sAzxbgVgG5dKzA==" spinCount="100000" sheet="1" objects="1" scenarios="1" selectLockedCells="1"/>
  <mergeCells count="1">
    <mergeCell ref="A1:E4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FC75B-6AE4-49B3-8900-5A7B1C606113}">
  <dimension ref="A1:L897361"/>
  <sheetViews>
    <sheetView view="pageBreakPreview" topLeftCell="A58" zoomScaleNormal="100" zoomScaleSheetLayoutView="100" workbookViewId="0">
      <selection activeCell="H83" sqref="H83"/>
    </sheetView>
  </sheetViews>
  <sheetFormatPr defaultRowHeight="12.75" x14ac:dyDescent="0.2"/>
  <cols>
    <col min="1" max="1" width="8.5703125" style="128" customWidth="1"/>
    <col min="2" max="2" width="8.7109375" style="128" customWidth="1"/>
    <col min="3" max="3" width="6.42578125" style="128" customWidth="1"/>
    <col min="4" max="4" width="42.7109375" style="222" customWidth="1"/>
    <col min="5" max="5" width="10.28515625" style="128" customWidth="1"/>
    <col min="6" max="8" width="20.7109375" style="128" customWidth="1"/>
    <col min="9" max="9" width="19.85546875" style="131" hidden="1" customWidth="1"/>
    <col min="10" max="10" width="31.42578125" style="163" hidden="1" customWidth="1"/>
    <col min="11" max="12" width="12.7109375" style="128" bestFit="1" customWidth="1"/>
    <col min="13" max="257" width="8.85546875" style="128"/>
    <col min="258" max="258" width="9.28515625" style="128" customWidth="1"/>
    <col min="259" max="259" width="6.7109375" style="128" customWidth="1"/>
    <col min="260" max="260" width="40.7109375" style="128" customWidth="1"/>
    <col min="261" max="264" width="9.28515625" style="128" customWidth="1"/>
    <col min="265" max="513" width="8.85546875" style="128"/>
    <col min="514" max="514" width="9.28515625" style="128" customWidth="1"/>
    <col min="515" max="515" width="6.7109375" style="128" customWidth="1"/>
    <col min="516" max="516" width="40.7109375" style="128" customWidth="1"/>
    <col min="517" max="520" width="9.28515625" style="128" customWidth="1"/>
    <col min="521" max="769" width="8.85546875" style="128"/>
    <col min="770" max="770" width="9.28515625" style="128" customWidth="1"/>
    <col min="771" max="771" width="6.7109375" style="128" customWidth="1"/>
    <col min="772" max="772" width="40.7109375" style="128" customWidth="1"/>
    <col min="773" max="776" width="9.28515625" style="128" customWidth="1"/>
    <col min="777" max="1025" width="8.85546875" style="128"/>
    <col min="1026" max="1026" width="9.28515625" style="128" customWidth="1"/>
    <col min="1027" max="1027" width="6.7109375" style="128" customWidth="1"/>
    <col min="1028" max="1028" width="40.7109375" style="128" customWidth="1"/>
    <col min="1029" max="1032" width="9.28515625" style="128" customWidth="1"/>
    <col min="1033" max="1281" width="8.85546875" style="128"/>
    <col min="1282" max="1282" width="9.28515625" style="128" customWidth="1"/>
    <col min="1283" max="1283" width="6.7109375" style="128" customWidth="1"/>
    <col min="1284" max="1284" width="40.7109375" style="128" customWidth="1"/>
    <col min="1285" max="1288" width="9.28515625" style="128" customWidth="1"/>
    <col min="1289" max="1537" width="8.85546875" style="128"/>
    <col min="1538" max="1538" width="9.28515625" style="128" customWidth="1"/>
    <col min="1539" max="1539" width="6.7109375" style="128" customWidth="1"/>
    <col min="1540" max="1540" width="40.7109375" style="128" customWidth="1"/>
    <col min="1541" max="1544" width="9.28515625" style="128" customWidth="1"/>
    <col min="1545" max="1793" width="8.85546875" style="128"/>
    <col min="1794" max="1794" width="9.28515625" style="128" customWidth="1"/>
    <col min="1795" max="1795" width="6.7109375" style="128" customWidth="1"/>
    <col min="1796" max="1796" width="40.7109375" style="128" customWidth="1"/>
    <col min="1797" max="1800" width="9.28515625" style="128" customWidth="1"/>
    <col min="1801" max="2049" width="8.85546875" style="128"/>
    <col min="2050" max="2050" width="9.28515625" style="128" customWidth="1"/>
    <col min="2051" max="2051" width="6.7109375" style="128" customWidth="1"/>
    <col min="2052" max="2052" width="40.7109375" style="128" customWidth="1"/>
    <col min="2053" max="2056" width="9.28515625" style="128" customWidth="1"/>
    <col min="2057" max="2305" width="8.85546875" style="128"/>
    <col min="2306" max="2306" width="9.28515625" style="128" customWidth="1"/>
    <col min="2307" max="2307" width="6.7109375" style="128" customWidth="1"/>
    <col min="2308" max="2308" width="40.7109375" style="128" customWidth="1"/>
    <col min="2309" max="2312" width="9.28515625" style="128" customWidth="1"/>
    <col min="2313" max="2561" width="8.85546875" style="128"/>
    <col min="2562" max="2562" width="9.28515625" style="128" customWidth="1"/>
    <col min="2563" max="2563" width="6.7109375" style="128" customWidth="1"/>
    <col min="2564" max="2564" width="40.7109375" style="128" customWidth="1"/>
    <col min="2565" max="2568" width="9.28515625" style="128" customWidth="1"/>
    <col min="2569" max="2817" width="8.85546875" style="128"/>
    <col min="2818" max="2818" width="9.28515625" style="128" customWidth="1"/>
    <col min="2819" max="2819" width="6.7109375" style="128" customWidth="1"/>
    <col min="2820" max="2820" width="40.7109375" style="128" customWidth="1"/>
    <col min="2821" max="2824" width="9.28515625" style="128" customWidth="1"/>
    <col min="2825" max="3073" width="8.85546875" style="128"/>
    <col min="3074" max="3074" width="9.28515625" style="128" customWidth="1"/>
    <col min="3075" max="3075" width="6.7109375" style="128" customWidth="1"/>
    <col min="3076" max="3076" width="40.7109375" style="128" customWidth="1"/>
    <col min="3077" max="3080" width="9.28515625" style="128" customWidth="1"/>
    <col min="3081" max="3329" width="8.85546875" style="128"/>
    <col min="3330" max="3330" width="9.28515625" style="128" customWidth="1"/>
    <col min="3331" max="3331" width="6.7109375" style="128" customWidth="1"/>
    <col min="3332" max="3332" width="40.7109375" style="128" customWidth="1"/>
    <col min="3333" max="3336" width="9.28515625" style="128" customWidth="1"/>
    <col min="3337" max="3585" width="8.85546875" style="128"/>
    <col min="3586" max="3586" width="9.28515625" style="128" customWidth="1"/>
    <col min="3587" max="3587" width="6.7109375" style="128" customWidth="1"/>
    <col min="3588" max="3588" width="40.7109375" style="128" customWidth="1"/>
    <col min="3589" max="3592" width="9.28515625" style="128" customWidth="1"/>
    <col min="3593" max="3841" width="8.85546875" style="128"/>
    <col min="3842" max="3842" width="9.28515625" style="128" customWidth="1"/>
    <col min="3843" max="3843" width="6.7109375" style="128" customWidth="1"/>
    <col min="3844" max="3844" width="40.7109375" style="128" customWidth="1"/>
    <col min="3845" max="3848" width="9.28515625" style="128" customWidth="1"/>
    <col min="3849" max="4097" width="8.85546875" style="128"/>
    <col min="4098" max="4098" width="9.28515625" style="128" customWidth="1"/>
    <col min="4099" max="4099" width="6.7109375" style="128" customWidth="1"/>
    <col min="4100" max="4100" width="40.7109375" style="128" customWidth="1"/>
    <col min="4101" max="4104" width="9.28515625" style="128" customWidth="1"/>
    <col min="4105" max="4353" width="8.85546875" style="128"/>
    <col min="4354" max="4354" width="9.28515625" style="128" customWidth="1"/>
    <col min="4355" max="4355" width="6.7109375" style="128" customWidth="1"/>
    <col min="4356" max="4356" width="40.7109375" style="128" customWidth="1"/>
    <col min="4357" max="4360" width="9.28515625" style="128" customWidth="1"/>
    <col min="4361" max="4609" width="8.85546875" style="128"/>
    <col min="4610" max="4610" width="9.28515625" style="128" customWidth="1"/>
    <col min="4611" max="4611" width="6.7109375" style="128" customWidth="1"/>
    <col min="4612" max="4612" width="40.7109375" style="128" customWidth="1"/>
    <col min="4613" max="4616" width="9.28515625" style="128" customWidth="1"/>
    <col min="4617" max="4865" width="8.85546875" style="128"/>
    <col min="4866" max="4866" width="9.28515625" style="128" customWidth="1"/>
    <col min="4867" max="4867" width="6.7109375" style="128" customWidth="1"/>
    <col min="4868" max="4868" width="40.7109375" style="128" customWidth="1"/>
    <col min="4869" max="4872" width="9.28515625" style="128" customWidth="1"/>
    <col min="4873" max="5121" width="8.85546875" style="128"/>
    <col min="5122" max="5122" width="9.28515625" style="128" customWidth="1"/>
    <col min="5123" max="5123" width="6.7109375" style="128" customWidth="1"/>
    <col min="5124" max="5124" width="40.7109375" style="128" customWidth="1"/>
    <col min="5125" max="5128" width="9.28515625" style="128" customWidth="1"/>
    <col min="5129" max="5377" width="8.85546875" style="128"/>
    <col min="5378" max="5378" width="9.28515625" style="128" customWidth="1"/>
    <col min="5379" max="5379" width="6.7109375" style="128" customWidth="1"/>
    <col min="5380" max="5380" width="40.7109375" style="128" customWidth="1"/>
    <col min="5381" max="5384" width="9.28515625" style="128" customWidth="1"/>
    <col min="5385" max="5633" width="8.85546875" style="128"/>
    <col min="5634" max="5634" width="9.28515625" style="128" customWidth="1"/>
    <col min="5635" max="5635" width="6.7109375" style="128" customWidth="1"/>
    <col min="5636" max="5636" width="40.7109375" style="128" customWidth="1"/>
    <col min="5637" max="5640" width="9.28515625" style="128" customWidth="1"/>
    <col min="5641" max="5889" width="8.85546875" style="128"/>
    <col min="5890" max="5890" width="9.28515625" style="128" customWidth="1"/>
    <col min="5891" max="5891" width="6.7109375" style="128" customWidth="1"/>
    <col min="5892" max="5892" width="40.7109375" style="128" customWidth="1"/>
    <col min="5893" max="5896" width="9.28515625" style="128" customWidth="1"/>
    <col min="5897" max="6145" width="8.85546875" style="128"/>
    <col min="6146" max="6146" width="9.28515625" style="128" customWidth="1"/>
    <col min="6147" max="6147" width="6.7109375" style="128" customWidth="1"/>
    <col min="6148" max="6148" width="40.7109375" style="128" customWidth="1"/>
    <col min="6149" max="6152" width="9.28515625" style="128" customWidth="1"/>
    <col min="6153" max="6401" width="8.85546875" style="128"/>
    <col min="6402" max="6402" width="9.28515625" style="128" customWidth="1"/>
    <col min="6403" max="6403" width="6.7109375" style="128" customWidth="1"/>
    <col min="6404" max="6404" width="40.7109375" style="128" customWidth="1"/>
    <col min="6405" max="6408" width="9.28515625" style="128" customWidth="1"/>
    <col min="6409" max="6657" width="8.85546875" style="128"/>
    <col min="6658" max="6658" width="9.28515625" style="128" customWidth="1"/>
    <col min="6659" max="6659" width="6.7109375" style="128" customWidth="1"/>
    <col min="6660" max="6660" width="40.7109375" style="128" customWidth="1"/>
    <col min="6661" max="6664" width="9.28515625" style="128" customWidth="1"/>
    <col min="6665" max="6913" width="8.85546875" style="128"/>
    <col min="6914" max="6914" width="9.28515625" style="128" customWidth="1"/>
    <col min="6915" max="6915" width="6.7109375" style="128" customWidth="1"/>
    <col min="6916" max="6916" width="40.7109375" style="128" customWidth="1"/>
    <col min="6917" max="6920" width="9.28515625" style="128" customWidth="1"/>
    <col min="6921" max="7169" width="8.85546875" style="128"/>
    <col min="7170" max="7170" width="9.28515625" style="128" customWidth="1"/>
    <col min="7171" max="7171" width="6.7109375" style="128" customWidth="1"/>
    <col min="7172" max="7172" width="40.7109375" style="128" customWidth="1"/>
    <col min="7173" max="7176" width="9.28515625" style="128" customWidth="1"/>
    <col min="7177" max="7425" width="8.85546875" style="128"/>
    <col min="7426" max="7426" width="9.28515625" style="128" customWidth="1"/>
    <col min="7427" max="7427" width="6.7109375" style="128" customWidth="1"/>
    <col min="7428" max="7428" width="40.7109375" style="128" customWidth="1"/>
    <col min="7429" max="7432" width="9.28515625" style="128" customWidth="1"/>
    <col min="7433" max="7681" width="8.85546875" style="128"/>
    <col min="7682" max="7682" width="9.28515625" style="128" customWidth="1"/>
    <col min="7683" max="7683" width="6.7109375" style="128" customWidth="1"/>
    <col min="7684" max="7684" width="40.7109375" style="128" customWidth="1"/>
    <col min="7685" max="7688" width="9.28515625" style="128" customWidth="1"/>
    <col min="7689" max="7937" width="8.85546875" style="128"/>
    <col min="7938" max="7938" width="9.28515625" style="128" customWidth="1"/>
    <col min="7939" max="7939" width="6.7109375" style="128" customWidth="1"/>
    <col min="7940" max="7940" width="40.7109375" style="128" customWidth="1"/>
    <col min="7941" max="7944" width="9.28515625" style="128" customWidth="1"/>
    <col min="7945" max="8193" width="8.85546875" style="128"/>
    <col min="8194" max="8194" width="9.28515625" style="128" customWidth="1"/>
    <col min="8195" max="8195" width="6.7109375" style="128" customWidth="1"/>
    <col min="8196" max="8196" width="40.7109375" style="128" customWidth="1"/>
    <col min="8197" max="8200" width="9.28515625" style="128" customWidth="1"/>
    <col min="8201" max="8449" width="8.85546875" style="128"/>
    <col min="8450" max="8450" width="9.28515625" style="128" customWidth="1"/>
    <col min="8451" max="8451" width="6.7109375" style="128" customWidth="1"/>
    <col min="8452" max="8452" width="40.7109375" style="128" customWidth="1"/>
    <col min="8453" max="8456" width="9.28515625" style="128" customWidth="1"/>
    <col min="8457" max="8705" width="8.85546875" style="128"/>
    <col min="8706" max="8706" width="9.28515625" style="128" customWidth="1"/>
    <col min="8707" max="8707" width="6.7109375" style="128" customWidth="1"/>
    <col min="8708" max="8708" width="40.7109375" style="128" customWidth="1"/>
    <col min="8709" max="8712" width="9.28515625" style="128" customWidth="1"/>
    <col min="8713" max="8961" width="8.85546875" style="128"/>
    <col min="8962" max="8962" width="9.28515625" style="128" customWidth="1"/>
    <col min="8963" max="8963" width="6.7109375" style="128" customWidth="1"/>
    <col min="8964" max="8964" width="40.7109375" style="128" customWidth="1"/>
    <col min="8965" max="8968" width="9.28515625" style="128" customWidth="1"/>
    <col min="8969" max="9217" width="8.85546875" style="128"/>
    <col min="9218" max="9218" width="9.28515625" style="128" customWidth="1"/>
    <col min="9219" max="9219" width="6.7109375" style="128" customWidth="1"/>
    <col min="9220" max="9220" width="40.7109375" style="128" customWidth="1"/>
    <col min="9221" max="9224" width="9.28515625" style="128" customWidth="1"/>
    <col min="9225" max="9473" width="8.85546875" style="128"/>
    <col min="9474" max="9474" width="9.28515625" style="128" customWidth="1"/>
    <col min="9475" max="9475" width="6.7109375" style="128" customWidth="1"/>
    <col min="9476" max="9476" width="40.7109375" style="128" customWidth="1"/>
    <col min="9477" max="9480" width="9.28515625" style="128" customWidth="1"/>
    <col min="9481" max="9729" width="8.85546875" style="128"/>
    <col min="9730" max="9730" width="9.28515625" style="128" customWidth="1"/>
    <col min="9731" max="9731" width="6.7109375" style="128" customWidth="1"/>
    <col min="9732" max="9732" width="40.7109375" style="128" customWidth="1"/>
    <col min="9733" max="9736" width="9.28515625" style="128" customWidth="1"/>
    <col min="9737" max="9985" width="8.85546875" style="128"/>
    <col min="9986" max="9986" width="9.28515625" style="128" customWidth="1"/>
    <col min="9987" max="9987" width="6.7109375" style="128" customWidth="1"/>
    <col min="9988" max="9988" width="40.7109375" style="128" customWidth="1"/>
    <col min="9989" max="9992" width="9.28515625" style="128" customWidth="1"/>
    <col min="9993" max="10241" width="8.85546875" style="128"/>
    <col min="10242" max="10242" width="9.28515625" style="128" customWidth="1"/>
    <col min="10243" max="10243" width="6.7109375" style="128" customWidth="1"/>
    <col min="10244" max="10244" width="40.7109375" style="128" customWidth="1"/>
    <col min="10245" max="10248" width="9.28515625" style="128" customWidth="1"/>
    <col min="10249" max="10497" width="8.85546875" style="128"/>
    <col min="10498" max="10498" width="9.28515625" style="128" customWidth="1"/>
    <col min="10499" max="10499" width="6.7109375" style="128" customWidth="1"/>
    <col min="10500" max="10500" width="40.7109375" style="128" customWidth="1"/>
    <col min="10501" max="10504" width="9.28515625" style="128" customWidth="1"/>
    <col min="10505" max="10753" width="8.85546875" style="128"/>
    <col min="10754" max="10754" width="9.28515625" style="128" customWidth="1"/>
    <col min="10755" max="10755" width="6.7109375" style="128" customWidth="1"/>
    <col min="10756" max="10756" width="40.7109375" style="128" customWidth="1"/>
    <col min="10757" max="10760" width="9.28515625" style="128" customWidth="1"/>
    <col min="10761" max="11009" width="8.85546875" style="128"/>
    <col min="11010" max="11010" width="9.28515625" style="128" customWidth="1"/>
    <col min="11011" max="11011" width="6.7109375" style="128" customWidth="1"/>
    <col min="11012" max="11012" width="40.7109375" style="128" customWidth="1"/>
    <col min="11013" max="11016" width="9.28515625" style="128" customWidth="1"/>
    <col min="11017" max="11265" width="8.85546875" style="128"/>
    <col min="11266" max="11266" width="9.28515625" style="128" customWidth="1"/>
    <col min="11267" max="11267" width="6.7109375" style="128" customWidth="1"/>
    <col min="11268" max="11268" width="40.7109375" style="128" customWidth="1"/>
    <col min="11269" max="11272" width="9.28515625" style="128" customWidth="1"/>
    <col min="11273" max="11521" width="8.85546875" style="128"/>
    <col min="11522" max="11522" width="9.28515625" style="128" customWidth="1"/>
    <col min="11523" max="11523" width="6.7109375" style="128" customWidth="1"/>
    <col min="11524" max="11524" width="40.7109375" style="128" customWidth="1"/>
    <col min="11525" max="11528" width="9.28515625" style="128" customWidth="1"/>
    <col min="11529" max="11777" width="8.85546875" style="128"/>
    <col min="11778" max="11778" width="9.28515625" style="128" customWidth="1"/>
    <col min="11779" max="11779" width="6.7109375" style="128" customWidth="1"/>
    <col min="11780" max="11780" width="40.7109375" style="128" customWidth="1"/>
    <col min="11781" max="11784" width="9.28515625" style="128" customWidth="1"/>
    <col min="11785" max="12033" width="8.85546875" style="128"/>
    <col min="12034" max="12034" width="9.28515625" style="128" customWidth="1"/>
    <col min="12035" max="12035" width="6.7109375" style="128" customWidth="1"/>
    <col min="12036" max="12036" width="40.7109375" style="128" customWidth="1"/>
    <col min="12037" max="12040" width="9.28515625" style="128" customWidth="1"/>
    <col min="12041" max="12289" width="8.85546875" style="128"/>
    <col min="12290" max="12290" width="9.28515625" style="128" customWidth="1"/>
    <col min="12291" max="12291" width="6.7109375" style="128" customWidth="1"/>
    <col min="12292" max="12292" width="40.7109375" style="128" customWidth="1"/>
    <col min="12293" max="12296" width="9.28515625" style="128" customWidth="1"/>
    <col min="12297" max="12545" width="8.85546875" style="128"/>
    <col min="12546" max="12546" width="9.28515625" style="128" customWidth="1"/>
    <col min="12547" max="12547" width="6.7109375" style="128" customWidth="1"/>
    <col min="12548" max="12548" width="40.7109375" style="128" customWidth="1"/>
    <col min="12549" max="12552" width="9.28515625" style="128" customWidth="1"/>
    <col min="12553" max="12801" width="8.85546875" style="128"/>
    <col min="12802" max="12802" width="9.28515625" style="128" customWidth="1"/>
    <col min="12803" max="12803" width="6.7109375" style="128" customWidth="1"/>
    <col min="12804" max="12804" width="40.7109375" style="128" customWidth="1"/>
    <col min="12805" max="12808" width="9.28515625" style="128" customWidth="1"/>
    <col min="12809" max="13057" width="8.85546875" style="128"/>
    <col min="13058" max="13058" width="9.28515625" style="128" customWidth="1"/>
    <col min="13059" max="13059" width="6.7109375" style="128" customWidth="1"/>
    <col min="13060" max="13060" width="40.7109375" style="128" customWidth="1"/>
    <col min="13061" max="13064" width="9.28515625" style="128" customWidth="1"/>
    <col min="13065" max="13313" width="8.85546875" style="128"/>
    <col min="13314" max="13314" width="9.28515625" style="128" customWidth="1"/>
    <col min="13315" max="13315" width="6.7109375" style="128" customWidth="1"/>
    <col min="13316" max="13316" width="40.7109375" style="128" customWidth="1"/>
    <col min="13317" max="13320" width="9.28515625" style="128" customWidth="1"/>
    <col min="13321" max="13569" width="8.85546875" style="128"/>
    <col min="13570" max="13570" width="9.28515625" style="128" customWidth="1"/>
    <col min="13571" max="13571" width="6.7109375" style="128" customWidth="1"/>
    <col min="13572" max="13572" width="40.7109375" style="128" customWidth="1"/>
    <col min="13573" max="13576" width="9.28515625" style="128" customWidth="1"/>
    <col min="13577" max="13825" width="8.85546875" style="128"/>
    <col min="13826" max="13826" width="9.28515625" style="128" customWidth="1"/>
    <col min="13827" max="13827" width="6.7109375" style="128" customWidth="1"/>
    <col min="13828" max="13828" width="40.7109375" style="128" customWidth="1"/>
    <col min="13829" max="13832" width="9.28515625" style="128" customWidth="1"/>
    <col min="13833" max="14081" width="8.85546875" style="128"/>
    <col min="14082" max="14082" width="9.28515625" style="128" customWidth="1"/>
    <col min="14083" max="14083" width="6.7109375" style="128" customWidth="1"/>
    <col min="14084" max="14084" width="40.7109375" style="128" customWidth="1"/>
    <col min="14085" max="14088" width="9.28515625" style="128" customWidth="1"/>
    <col min="14089" max="14337" width="8.85546875" style="128"/>
    <col min="14338" max="14338" width="9.28515625" style="128" customWidth="1"/>
    <col min="14339" max="14339" width="6.7109375" style="128" customWidth="1"/>
    <col min="14340" max="14340" width="40.7109375" style="128" customWidth="1"/>
    <col min="14341" max="14344" width="9.28515625" style="128" customWidth="1"/>
    <col min="14345" max="14593" width="8.85546875" style="128"/>
    <col min="14594" max="14594" width="9.28515625" style="128" customWidth="1"/>
    <col min="14595" max="14595" width="6.7109375" style="128" customWidth="1"/>
    <col min="14596" max="14596" width="40.7109375" style="128" customWidth="1"/>
    <col min="14597" max="14600" width="9.28515625" style="128" customWidth="1"/>
    <col min="14601" max="14849" width="8.85546875" style="128"/>
    <col min="14850" max="14850" width="9.28515625" style="128" customWidth="1"/>
    <col min="14851" max="14851" width="6.7109375" style="128" customWidth="1"/>
    <col min="14852" max="14852" width="40.7109375" style="128" customWidth="1"/>
    <col min="14853" max="14856" width="9.28515625" style="128" customWidth="1"/>
    <col min="14857" max="15105" width="8.85546875" style="128"/>
    <col min="15106" max="15106" width="9.28515625" style="128" customWidth="1"/>
    <col min="15107" max="15107" width="6.7109375" style="128" customWidth="1"/>
    <col min="15108" max="15108" width="40.7109375" style="128" customWidth="1"/>
    <col min="15109" max="15112" width="9.28515625" style="128" customWidth="1"/>
    <col min="15113" max="15361" width="8.85546875" style="128"/>
    <col min="15362" max="15362" width="9.28515625" style="128" customWidth="1"/>
    <col min="15363" max="15363" width="6.7109375" style="128" customWidth="1"/>
    <col min="15364" max="15364" width="40.7109375" style="128" customWidth="1"/>
    <col min="15365" max="15368" width="9.28515625" style="128" customWidth="1"/>
    <col min="15369" max="15617" width="8.85546875" style="128"/>
    <col min="15618" max="15618" width="9.28515625" style="128" customWidth="1"/>
    <col min="15619" max="15619" width="6.7109375" style="128" customWidth="1"/>
    <col min="15620" max="15620" width="40.7109375" style="128" customWidth="1"/>
    <col min="15621" max="15624" width="9.28515625" style="128" customWidth="1"/>
    <col min="15625" max="15873" width="8.85546875" style="128"/>
    <col min="15874" max="15874" width="9.28515625" style="128" customWidth="1"/>
    <col min="15875" max="15875" width="6.7109375" style="128" customWidth="1"/>
    <col min="15876" max="15876" width="40.7109375" style="128" customWidth="1"/>
    <col min="15877" max="15880" width="9.28515625" style="128" customWidth="1"/>
    <col min="15881" max="16129" width="8.85546875" style="128"/>
    <col min="16130" max="16130" width="9.28515625" style="128" customWidth="1"/>
    <col min="16131" max="16131" width="6.7109375" style="128" customWidth="1"/>
    <col min="16132" max="16132" width="40.7109375" style="128" customWidth="1"/>
    <col min="16133" max="16136" width="9.28515625" style="128" customWidth="1"/>
    <col min="16137" max="16384" width="8.85546875" style="128"/>
  </cols>
  <sheetData>
    <row r="1" spans="1:8" ht="12.75" customHeight="1" x14ac:dyDescent="0.2">
      <c r="A1" s="129" t="s">
        <v>0</v>
      </c>
      <c r="B1" s="130"/>
      <c r="C1" s="727" t="s">
        <v>1</v>
      </c>
      <c r="D1" s="727"/>
      <c r="E1" s="727"/>
      <c r="F1" s="727"/>
      <c r="G1" s="727"/>
      <c r="H1" s="727"/>
    </row>
    <row r="2" spans="1:8" ht="24.75" customHeight="1" x14ac:dyDescent="0.2">
      <c r="A2" s="728" t="s">
        <v>2</v>
      </c>
      <c r="B2" s="729"/>
      <c r="C2" s="730"/>
      <c r="D2" s="133" t="s">
        <v>3</v>
      </c>
      <c r="E2" s="134" t="s">
        <v>4</v>
      </c>
      <c r="F2" s="133" t="s">
        <v>5</v>
      </c>
      <c r="G2" s="133" t="s">
        <v>6</v>
      </c>
      <c r="H2" s="133" t="s">
        <v>7</v>
      </c>
    </row>
    <row r="3" spans="1:8" x14ac:dyDescent="0.2">
      <c r="A3" s="135" t="s">
        <v>8</v>
      </c>
      <c r="B3" s="136"/>
      <c r="C3" s="136"/>
      <c r="D3" s="137" t="s">
        <v>9</v>
      </c>
      <c r="E3" s="138"/>
      <c r="F3" s="139"/>
      <c r="G3" s="140"/>
      <c r="H3" s="141"/>
    </row>
    <row r="4" spans="1:8" x14ac:dyDescent="0.2">
      <c r="A4" s="142"/>
      <c r="B4" s="143"/>
      <c r="C4" s="143"/>
      <c r="D4" s="144"/>
      <c r="E4" s="145"/>
      <c r="F4" s="146"/>
      <c r="G4" s="147"/>
      <c r="H4" s="148"/>
    </row>
    <row r="5" spans="1:8" x14ac:dyDescent="0.2">
      <c r="A5" s="142"/>
      <c r="B5" s="143"/>
      <c r="C5" s="143" t="s">
        <v>10</v>
      </c>
      <c r="D5" s="149" t="s">
        <v>11</v>
      </c>
      <c r="E5" s="145"/>
      <c r="F5" s="146"/>
      <c r="G5" s="150"/>
      <c r="H5" s="151"/>
    </row>
    <row r="6" spans="1:8" x14ac:dyDescent="0.2">
      <c r="A6" s="142"/>
      <c r="B6" s="143"/>
      <c r="C6" s="143"/>
      <c r="D6" s="149"/>
      <c r="E6" s="145"/>
      <c r="F6" s="146"/>
      <c r="G6" s="150"/>
      <c r="H6" s="151"/>
    </row>
    <row r="7" spans="1:8" x14ac:dyDescent="0.2">
      <c r="A7" s="142"/>
      <c r="B7" s="143"/>
      <c r="C7" s="152" t="s">
        <v>12</v>
      </c>
      <c r="D7" s="153" t="s">
        <v>13</v>
      </c>
      <c r="E7" s="154" t="s">
        <v>14</v>
      </c>
      <c r="F7" s="155" t="s">
        <v>15</v>
      </c>
      <c r="G7" s="156" t="s">
        <v>16</v>
      </c>
      <c r="H7" s="157"/>
    </row>
    <row r="8" spans="1:8" x14ac:dyDescent="0.2">
      <c r="A8" s="142"/>
      <c r="B8" s="143"/>
      <c r="C8" s="152" t="s">
        <v>17</v>
      </c>
      <c r="D8" s="153" t="s">
        <v>18</v>
      </c>
      <c r="E8" s="154" t="s">
        <v>14</v>
      </c>
      <c r="F8" s="155" t="s">
        <v>15</v>
      </c>
      <c r="G8" s="156" t="s">
        <v>16</v>
      </c>
      <c r="H8" s="157"/>
    </row>
    <row r="9" spans="1:8" x14ac:dyDescent="0.2">
      <c r="A9" s="142"/>
      <c r="B9" s="143"/>
      <c r="C9" s="152" t="s">
        <v>19</v>
      </c>
      <c r="D9" s="153" t="s">
        <v>20</v>
      </c>
      <c r="E9" s="154" t="s">
        <v>14</v>
      </c>
      <c r="F9" s="155" t="s">
        <v>15</v>
      </c>
      <c r="G9" s="156" t="s">
        <v>16</v>
      </c>
      <c r="H9" s="157"/>
    </row>
    <row r="10" spans="1:8" x14ac:dyDescent="0.2">
      <c r="A10" s="142"/>
      <c r="B10" s="143"/>
      <c r="C10" s="152" t="s">
        <v>21</v>
      </c>
      <c r="D10" s="153" t="s">
        <v>22</v>
      </c>
      <c r="E10" s="154" t="s">
        <v>14</v>
      </c>
      <c r="F10" s="155" t="s">
        <v>15</v>
      </c>
      <c r="G10" s="156" t="s">
        <v>16</v>
      </c>
      <c r="H10" s="157"/>
    </row>
    <row r="11" spans="1:8" x14ac:dyDescent="0.2">
      <c r="A11" s="142"/>
      <c r="B11" s="143"/>
      <c r="C11" s="143"/>
      <c r="D11" s="149"/>
      <c r="E11" s="145"/>
      <c r="F11" s="146"/>
      <c r="G11" s="150"/>
      <c r="H11" s="151"/>
    </row>
    <row r="12" spans="1:8" x14ac:dyDescent="0.2">
      <c r="A12" s="142"/>
      <c r="B12" s="143"/>
      <c r="C12" s="143" t="s">
        <v>23</v>
      </c>
      <c r="D12" s="149" t="s">
        <v>24</v>
      </c>
      <c r="E12" s="145"/>
      <c r="F12" s="146"/>
      <c r="G12" s="150"/>
      <c r="H12" s="151"/>
    </row>
    <row r="13" spans="1:8" x14ac:dyDescent="0.2">
      <c r="A13" s="142"/>
      <c r="B13" s="143"/>
      <c r="C13" s="143"/>
      <c r="D13" s="149"/>
      <c r="E13" s="145"/>
      <c r="F13" s="146"/>
      <c r="G13" s="150"/>
      <c r="H13" s="151"/>
    </row>
    <row r="14" spans="1:8" x14ac:dyDescent="0.2">
      <c r="A14" s="142"/>
      <c r="B14" s="143"/>
      <c r="C14" s="152" t="s">
        <v>12</v>
      </c>
      <c r="D14" s="153" t="s">
        <v>25</v>
      </c>
      <c r="E14" s="154" t="s">
        <v>14</v>
      </c>
      <c r="F14" s="155" t="s">
        <v>15</v>
      </c>
      <c r="G14" s="156" t="s">
        <v>16</v>
      </c>
      <c r="H14" s="157"/>
    </row>
    <row r="15" spans="1:8" x14ac:dyDescent="0.2">
      <c r="A15" s="142"/>
      <c r="B15" s="143"/>
      <c r="C15" s="152" t="s">
        <v>17</v>
      </c>
      <c r="D15" s="153" t="s">
        <v>26</v>
      </c>
      <c r="E15" s="154" t="s">
        <v>14</v>
      </c>
      <c r="F15" s="155" t="s">
        <v>15</v>
      </c>
      <c r="G15" s="156" t="s">
        <v>16</v>
      </c>
      <c r="H15" s="157"/>
    </row>
    <row r="16" spans="1:8" x14ac:dyDescent="0.2">
      <c r="A16" s="142"/>
      <c r="B16" s="143"/>
      <c r="C16" s="152" t="s">
        <v>19</v>
      </c>
      <c r="D16" s="153" t="s">
        <v>27</v>
      </c>
      <c r="E16" s="154" t="s">
        <v>14</v>
      </c>
      <c r="F16" s="155" t="s">
        <v>15</v>
      </c>
      <c r="G16" s="156" t="s">
        <v>16</v>
      </c>
      <c r="H16" s="157"/>
    </row>
    <row r="17" spans="1:8" x14ac:dyDescent="0.2">
      <c r="A17" s="142"/>
      <c r="B17" s="143"/>
      <c r="C17" s="152" t="s">
        <v>21</v>
      </c>
      <c r="D17" s="153" t="s">
        <v>28</v>
      </c>
      <c r="E17" s="154" t="s">
        <v>14</v>
      </c>
      <c r="F17" s="155" t="s">
        <v>15</v>
      </c>
      <c r="G17" s="156" t="s">
        <v>16</v>
      </c>
      <c r="H17" s="157"/>
    </row>
    <row r="18" spans="1:8" x14ac:dyDescent="0.2">
      <c r="A18" s="142"/>
      <c r="B18" s="143"/>
      <c r="C18" s="143"/>
      <c r="D18" s="158"/>
      <c r="E18" s="145"/>
      <c r="F18" s="146"/>
      <c r="G18" s="150"/>
      <c r="H18" s="151"/>
    </row>
    <row r="19" spans="1:8" ht="25.5" x14ac:dyDescent="0.2">
      <c r="A19" s="135" t="s">
        <v>29</v>
      </c>
      <c r="B19" s="136"/>
      <c r="C19" s="136"/>
      <c r="D19" s="159" t="s">
        <v>30</v>
      </c>
      <c r="E19" s="138"/>
      <c r="F19" s="139"/>
      <c r="G19" s="160"/>
      <c r="H19" s="161"/>
    </row>
    <row r="20" spans="1:8" x14ac:dyDescent="0.2">
      <c r="A20" s="142"/>
      <c r="B20" s="143"/>
      <c r="C20" s="143"/>
      <c r="D20" s="158"/>
      <c r="E20" s="145"/>
      <c r="F20" s="146"/>
      <c r="G20" s="150"/>
      <c r="H20" s="151"/>
    </row>
    <row r="21" spans="1:8" x14ac:dyDescent="0.2">
      <c r="A21" s="142"/>
      <c r="B21" s="143"/>
      <c r="C21" s="162" t="s">
        <v>10</v>
      </c>
      <c r="D21" s="153" t="s">
        <v>31</v>
      </c>
      <c r="E21" s="154" t="s">
        <v>14</v>
      </c>
      <c r="F21" s="155" t="s">
        <v>15</v>
      </c>
      <c r="G21" s="156" t="s">
        <v>16</v>
      </c>
      <c r="H21" s="157"/>
    </row>
    <row r="22" spans="1:8" ht="25.5" x14ac:dyDescent="0.2">
      <c r="A22" s="142"/>
      <c r="B22" s="143"/>
      <c r="C22" s="162" t="s">
        <v>23</v>
      </c>
      <c r="D22" s="153" t="s">
        <v>32</v>
      </c>
      <c r="E22" s="154" t="s">
        <v>14</v>
      </c>
      <c r="F22" s="155" t="s">
        <v>15</v>
      </c>
      <c r="G22" s="156" t="s">
        <v>16</v>
      </c>
      <c r="H22" s="157"/>
    </row>
    <row r="23" spans="1:8" ht="38.25" x14ac:dyDescent="0.2">
      <c r="A23" s="142"/>
      <c r="B23" s="143"/>
      <c r="C23" s="162" t="s">
        <v>33</v>
      </c>
      <c r="D23" s="153" t="s">
        <v>34</v>
      </c>
      <c r="E23" s="154" t="s">
        <v>14</v>
      </c>
      <c r="F23" s="155" t="s">
        <v>15</v>
      </c>
      <c r="G23" s="156" t="s">
        <v>16</v>
      </c>
      <c r="H23" s="157"/>
    </row>
    <row r="24" spans="1:8" x14ac:dyDescent="0.2">
      <c r="A24" s="142"/>
      <c r="B24" s="143"/>
      <c r="C24" s="143"/>
      <c r="D24" s="158"/>
      <c r="E24" s="145"/>
      <c r="F24" s="146"/>
      <c r="G24" s="150"/>
      <c r="H24" s="151"/>
    </row>
    <row r="25" spans="1:8" x14ac:dyDescent="0.2">
      <c r="A25" s="135" t="s">
        <v>35</v>
      </c>
      <c r="B25" s="136"/>
      <c r="C25" s="136"/>
      <c r="D25" s="137" t="s">
        <v>36</v>
      </c>
      <c r="E25" s="138"/>
      <c r="F25" s="139"/>
      <c r="G25" s="160"/>
      <c r="H25" s="161"/>
    </row>
    <row r="26" spans="1:8" x14ac:dyDescent="0.2">
      <c r="A26" s="142"/>
      <c r="B26" s="143"/>
      <c r="C26" s="143"/>
      <c r="D26" s="158"/>
      <c r="E26" s="145"/>
      <c r="F26" s="146"/>
      <c r="G26" s="150"/>
      <c r="H26" s="151"/>
    </row>
    <row r="27" spans="1:8" x14ac:dyDescent="0.2">
      <c r="A27" s="142"/>
      <c r="B27" s="143"/>
      <c r="C27" s="162" t="s">
        <v>10</v>
      </c>
      <c r="D27" s="153" t="s">
        <v>37</v>
      </c>
      <c r="E27" s="154" t="s">
        <v>14</v>
      </c>
      <c r="F27" s="155" t="s">
        <v>15</v>
      </c>
      <c r="G27" s="156" t="s">
        <v>16</v>
      </c>
      <c r="H27" s="157"/>
    </row>
    <row r="28" spans="1:8" x14ac:dyDescent="0.2">
      <c r="A28" s="142"/>
      <c r="B28" s="143"/>
      <c r="C28" s="162" t="s">
        <v>23</v>
      </c>
      <c r="D28" s="153" t="s">
        <v>38</v>
      </c>
      <c r="E28" s="154" t="s">
        <v>14</v>
      </c>
      <c r="F28" s="155" t="s">
        <v>15</v>
      </c>
      <c r="G28" s="156" t="s">
        <v>16</v>
      </c>
      <c r="H28" s="157"/>
    </row>
    <row r="29" spans="1:8" x14ac:dyDescent="0.2">
      <c r="A29" s="142"/>
      <c r="B29" s="143"/>
      <c r="C29" s="162" t="s">
        <v>33</v>
      </c>
      <c r="D29" s="153" t="s">
        <v>39</v>
      </c>
      <c r="E29" s="154" t="s">
        <v>14</v>
      </c>
      <c r="F29" s="155" t="s">
        <v>15</v>
      </c>
      <c r="G29" s="156" t="s">
        <v>16</v>
      </c>
      <c r="H29" s="157"/>
    </row>
    <row r="30" spans="1:8" ht="25.5" x14ac:dyDescent="0.2">
      <c r="A30" s="142"/>
      <c r="B30" s="143"/>
      <c r="C30" s="162" t="s">
        <v>40</v>
      </c>
      <c r="D30" s="153" t="s">
        <v>41</v>
      </c>
      <c r="E30" s="154" t="s">
        <v>14</v>
      </c>
      <c r="F30" s="155" t="s">
        <v>15</v>
      </c>
      <c r="G30" s="156" t="s">
        <v>16</v>
      </c>
      <c r="H30" s="157"/>
    </row>
    <row r="31" spans="1:8" x14ac:dyDescent="0.2">
      <c r="A31" s="142"/>
      <c r="B31" s="143"/>
      <c r="C31" s="143"/>
      <c r="D31" s="158"/>
      <c r="E31" s="145"/>
      <c r="F31" s="146"/>
      <c r="G31" s="150"/>
      <c r="H31" s="151"/>
    </row>
    <row r="32" spans="1:8" x14ac:dyDescent="0.2">
      <c r="A32" s="135" t="s">
        <v>42</v>
      </c>
      <c r="B32" s="136"/>
      <c r="C32" s="136"/>
      <c r="D32" s="137" t="s">
        <v>43</v>
      </c>
      <c r="E32" s="138"/>
      <c r="F32" s="139"/>
      <c r="G32" s="160"/>
      <c r="H32" s="161"/>
    </row>
    <row r="33" spans="1:10" x14ac:dyDescent="0.2">
      <c r="A33" s="142"/>
      <c r="B33" s="143"/>
      <c r="C33" s="143"/>
      <c r="D33" s="158"/>
      <c r="E33" s="145"/>
      <c r="F33" s="146"/>
      <c r="G33" s="150"/>
      <c r="H33" s="151"/>
    </row>
    <row r="34" spans="1:10" x14ac:dyDescent="0.2">
      <c r="A34" s="142"/>
      <c r="B34" s="143"/>
      <c r="C34" s="164" t="s">
        <v>10</v>
      </c>
      <c r="D34" s="149" t="s">
        <v>44</v>
      </c>
      <c r="E34" s="145"/>
      <c r="F34" s="146"/>
      <c r="G34" s="150"/>
      <c r="H34" s="151"/>
    </row>
    <row r="35" spans="1:10" x14ac:dyDescent="0.2">
      <c r="A35" s="142"/>
      <c r="B35" s="143"/>
      <c r="C35" s="165"/>
      <c r="D35" s="158"/>
      <c r="E35" s="145"/>
      <c r="F35" s="146"/>
      <c r="G35" s="150"/>
      <c r="H35" s="151"/>
      <c r="I35" s="166" t="s">
        <v>45</v>
      </c>
    </row>
    <row r="36" spans="1:10" ht="25.5" x14ac:dyDescent="0.2">
      <c r="A36" s="142"/>
      <c r="B36" s="143"/>
      <c r="C36" s="167" t="s">
        <v>12</v>
      </c>
      <c r="D36" s="153" t="s">
        <v>46</v>
      </c>
      <c r="E36" s="168" t="s">
        <v>47</v>
      </c>
      <c r="F36" s="155">
        <f>($I$36*120)*110%</f>
        <v>1980.0000000000002</v>
      </c>
      <c r="G36" s="169"/>
      <c r="H36" s="170" t="str">
        <f>IF(G36=0," ",F36*G36)</f>
        <v xml:space="preserve"> </v>
      </c>
      <c r="I36" s="166">
        <v>15</v>
      </c>
      <c r="J36" s="163" t="s">
        <v>48</v>
      </c>
    </row>
    <row r="37" spans="1:10" ht="25.5" x14ac:dyDescent="0.2">
      <c r="A37" s="142"/>
      <c r="B37" s="143"/>
      <c r="C37" s="167" t="s">
        <v>17</v>
      </c>
      <c r="D37" s="153" t="s">
        <v>49</v>
      </c>
      <c r="E37" s="168" t="s">
        <v>47</v>
      </c>
      <c r="F37" s="155">
        <f>($I$36*150)*110%</f>
        <v>2475</v>
      </c>
      <c r="G37" s="169"/>
      <c r="H37" s="170" t="str">
        <f>IF(G37=0," ",F37*G37)</f>
        <v xml:space="preserve"> </v>
      </c>
      <c r="J37" s="163" t="s">
        <v>50</v>
      </c>
    </row>
    <row r="38" spans="1:10" ht="25.5" x14ac:dyDescent="0.2">
      <c r="A38" s="142"/>
      <c r="B38" s="143"/>
      <c r="C38" s="167" t="s">
        <v>19</v>
      </c>
      <c r="D38" s="153" t="s">
        <v>51</v>
      </c>
      <c r="E38" s="168" t="s">
        <v>47</v>
      </c>
      <c r="F38" s="155">
        <f>($I$36*180)*110%</f>
        <v>2970.0000000000005</v>
      </c>
      <c r="G38" s="169"/>
      <c r="H38" s="170" t="str">
        <f>IF(G38=0," ",F38*G38)</f>
        <v xml:space="preserve"> </v>
      </c>
      <c r="J38" s="163" t="s">
        <v>52</v>
      </c>
    </row>
    <row r="39" spans="1:10" ht="25.5" x14ac:dyDescent="0.2">
      <c r="A39" s="142"/>
      <c r="B39" s="143"/>
      <c r="C39" s="167" t="s">
        <v>21</v>
      </c>
      <c r="D39" s="153" t="s">
        <v>53</v>
      </c>
      <c r="E39" s="168" t="s">
        <v>47</v>
      </c>
      <c r="F39" s="155">
        <f>($I$36*210)*110%</f>
        <v>3465.0000000000005</v>
      </c>
      <c r="G39" s="169"/>
      <c r="H39" s="170" t="str">
        <f>IF(G39=0," ",F39*G39)</f>
        <v xml:space="preserve"> </v>
      </c>
      <c r="J39" s="163" t="s">
        <v>54</v>
      </c>
    </row>
    <row r="40" spans="1:10" x14ac:dyDescent="0.2">
      <c r="A40" s="142"/>
      <c r="B40" s="143"/>
      <c r="C40" s="165"/>
      <c r="D40" s="158"/>
      <c r="E40" s="145"/>
      <c r="F40" s="146"/>
      <c r="G40" s="150"/>
      <c r="H40" s="151"/>
      <c r="I40" s="166" t="s">
        <v>55</v>
      </c>
    </row>
    <row r="41" spans="1:10" ht="25.5" x14ac:dyDescent="0.2">
      <c r="A41" s="142"/>
      <c r="B41" s="143"/>
      <c r="C41" s="171" t="s">
        <v>56</v>
      </c>
      <c r="D41" s="153" t="s">
        <v>57</v>
      </c>
      <c r="E41" s="168" t="s">
        <v>58</v>
      </c>
      <c r="F41" s="155" t="s">
        <v>59</v>
      </c>
      <c r="G41" s="156" t="s">
        <v>16</v>
      </c>
      <c r="H41" s="172">
        <f>MROUND(1%*$I$41,1000)</f>
        <v>236000</v>
      </c>
      <c r="I41" s="173">
        <f>'Summary of Pricing Schedule B'!D54</f>
        <v>23625000</v>
      </c>
      <c r="J41" s="174" t="s">
        <v>60</v>
      </c>
    </row>
    <row r="42" spans="1:10" ht="25.5" x14ac:dyDescent="0.2">
      <c r="A42" s="142"/>
      <c r="B42" s="143"/>
      <c r="C42" s="167" t="s">
        <v>61</v>
      </c>
      <c r="D42" s="153" t="s">
        <v>62</v>
      </c>
      <c r="E42" s="168" t="s">
        <v>63</v>
      </c>
      <c r="F42" s="156">
        <f>H41</f>
        <v>236000</v>
      </c>
      <c r="G42" s="175"/>
      <c r="H42" s="170" t="str">
        <f>IF(G42=0," ",F42*G42)</f>
        <v xml:space="preserve"> </v>
      </c>
      <c r="I42" s="176"/>
      <c r="J42" s="174"/>
    </row>
    <row r="43" spans="1:10" x14ac:dyDescent="0.2">
      <c r="A43" s="142"/>
      <c r="B43" s="143"/>
      <c r="C43" s="165"/>
      <c r="D43" s="158"/>
      <c r="E43" s="145"/>
      <c r="F43" s="146"/>
      <c r="G43" s="150"/>
      <c r="H43" s="177"/>
      <c r="I43" s="176"/>
      <c r="J43" s="174"/>
    </row>
    <row r="44" spans="1:10" ht="25.5" x14ac:dyDescent="0.2">
      <c r="A44" s="142"/>
      <c r="B44" s="143"/>
      <c r="C44" s="171" t="s">
        <v>64</v>
      </c>
      <c r="D44" s="153" t="s">
        <v>65</v>
      </c>
      <c r="E44" s="168" t="s">
        <v>58</v>
      </c>
      <c r="F44" s="155" t="s">
        <v>59</v>
      </c>
      <c r="G44" s="156" t="s">
        <v>16</v>
      </c>
      <c r="H44" s="172">
        <f>MROUND(1%*$I$41,1000)</f>
        <v>236000</v>
      </c>
      <c r="I44" s="176"/>
      <c r="J44" s="174" t="s">
        <v>60</v>
      </c>
    </row>
    <row r="45" spans="1:10" ht="25.5" x14ac:dyDescent="0.2">
      <c r="A45" s="142"/>
      <c r="B45" s="143"/>
      <c r="C45" s="167" t="s">
        <v>61</v>
      </c>
      <c r="D45" s="153" t="s">
        <v>66</v>
      </c>
      <c r="E45" s="168" t="s">
        <v>63</v>
      </c>
      <c r="F45" s="156">
        <f>H44</f>
        <v>236000</v>
      </c>
      <c r="G45" s="175"/>
      <c r="H45" s="170" t="str">
        <f>IF(G45=0," ",F45*G45)</f>
        <v xml:space="preserve"> </v>
      </c>
      <c r="I45" s="176"/>
      <c r="J45" s="174"/>
    </row>
    <row r="46" spans="1:10" x14ac:dyDescent="0.2">
      <c r="A46" s="142"/>
      <c r="B46" s="143"/>
      <c r="C46" s="165"/>
      <c r="D46" s="158"/>
      <c r="E46" s="145"/>
      <c r="F46" s="146"/>
      <c r="G46" s="150"/>
      <c r="H46" s="177"/>
      <c r="I46" s="176"/>
      <c r="J46" s="174"/>
    </row>
    <row r="47" spans="1:10" ht="25.5" x14ac:dyDescent="0.2">
      <c r="A47" s="142"/>
      <c r="B47" s="143"/>
      <c r="C47" s="171" t="s">
        <v>67</v>
      </c>
      <c r="D47" s="153" t="s">
        <v>68</v>
      </c>
      <c r="E47" s="168" t="s">
        <v>58</v>
      </c>
      <c r="F47" s="155" t="s">
        <v>59</v>
      </c>
      <c r="G47" s="156" t="s">
        <v>16</v>
      </c>
      <c r="H47" s="172">
        <f>MROUND(4.5%*$I$41,1000)</f>
        <v>1063000</v>
      </c>
      <c r="I47" s="176"/>
      <c r="J47" s="174" t="s">
        <v>69</v>
      </c>
    </row>
    <row r="48" spans="1:10" ht="25.5" x14ac:dyDescent="0.2">
      <c r="A48" s="142"/>
      <c r="B48" s="143"/>
      <c r="C48" s="167" t="s">
        <v>61</v>
      </c>
      <c r="D48" s="153" t="s">
        <v>70</v>
      </c>
      <c r="E48" s="168" t="s">
        <v>63</v>
      </c>
      <c r="F48" s="156">
        <f>H47</f>
        <v>1063000</v>
      </c>
      <c r="G48" s="175"/>
      <c r="H48" s="170" t="str">
        <f>IF(G48=0," ",F48*G48)</f>
        <v xml:space="preserve"> </v>
      </c>
      <c r="I48" s="176"/>
      <c r="J48" s="174"/>
    </row>
    <row r="49" spans="1:10" x14ac:dyDescent="0.2">
      <c r="A49" s="142"/>
      <c r="B49" s="143"/>
      <c r="C49" s="165"/>
      <c r="D49" s="158"/>
      <c r="E49" s="145"/>
      <c r="F49" s="146"/>
      <c r="G49" s="150"/>
      <c r="H49" s="177"/>
      <c r="I49" s="176"/>
      <c r="J49" s="174"/>
    </row>
    <row r="50" spans="1:10" ht="25.5" x14ac:dyDescent="0.2">
      <c r="A50" s="142"/>
      <c r="B50" s="143"/>
      <c r="C50" s="171" t="s">
        <v>71</v>
      </c>
      <c r="D50" s="153" t="s">
        <v>72</v>
      </c>
      <c r="E50" s="168" t="s">
        <v>58</v>
      </c>
      <c r="F50" s="155" t="s">
        <v>59</v>
      </c>
      <c r="G50" s="156" t="s">
        <v>16</v>
      </c>
      <c r="H50" s="172">
        <f>MROUND(4.5%*$I$41,1000)</f>
        <v>1063000</v>
      </c>
      <c r="I50" s="176"/>
      <c r="J50" s="174" t="s">
        <v>69</v>
      </c>
    </row>
    <row r="51" spans="1:10" ht="25.5" x14ac:dyDescent="0.2">
      <c r="A51" s="142"/>
      <c r="B51" s="143"/>
      <c r="C51" s="167" t="s">
        <v>61</v>
      </c>
      <c r="D51" s="153" t="s">
        <v>73</v>
      </c>
      <c r="E51" s="168" t="s">
        <v>63</v>
      </c>
      <c r="F51" s="156">
        <f>H50</f>
        <v>1063000</v>
      </c>
      <c r="G51" s="175"/>
      <c r="H51" s="170" t="str">
        <f>IF(G51=0," ",F51*G51)</f>
        <v xml:space="preserve"> </v>
      </c>
      <c r="I51" s="176"/>
      <c r="J51" s="174"/>
    </row>
    <row r="52" spans="1:10" x14ac:dyDescent="0.2">
      <c r="A52" s="142"/>
      <c r="B52" s="143"/>
      <c r="C52" s="165" t="s">
        <v>74</v>
      </c>
      <c r="D52" s="158"/>
      <c r="E52" s="145"/>
      <c r="F52" s="146"/>
      <c r="G52" s="150"/>
      <c r="H52" s="177"/>
      <c r="I52" s="176"/>
      <c r="J52" s="174"/>
    </row>
    <row r="53" spans="1:10" ht="25.5" x14ac:dyDescent="0.2">
      <c r="A53" s="178"/>
      <c r="B53" s="143"/>
      <c r="C53" s="171" t="s">
        <v>75</v>
      </c>
      <c r="D53" s="153" t="s">
        <v>76</v>
      </c>
      <c r="E53" s="168" t="s">
        <v>58</v>
      </c>
      <c r="F53" s="155" t="s">
        <v>59</v>
      </c>
      <c r="G53" s="156" t="s">
        <v>16</v>
      </c>
      <c r="H53" s="172">
        <f>MROUND(1%*$I$41,1000)</f>
        <v>236000</v>
      </c>
      <c r="I53" s="176"/>
      <c r="J53" s="174" t="s">
        <v>60</v>
      </c>
    </row>
    <row r="54" spans="1:10" ht="25.5" x14ac:dyDescent="0.2">
      <c r="A54" s="179"/>
      <c r="B54" s="143"/>
      <c r="C54" s="167" t="s">
        <v>61</v>
      </c>
      <c r="D54" s="153" t="s">
        <v>77</v>
      </c>
      <c r="E54" s="168" t="s">
        <v>63</v>
      </c>
      <c r="F54" s="156">
        <f>H53</f>
        <v>236000</v>
      </c>
      <c r="G54" s="175"/>
      <c r="H54" s="170" t="str">
        <f>IF(G54=0," ",F54*G54)</f>
        <v xml:space="preserve"> </v>
      </c>
      <c r="I54" s="176"/>
      <c r="J54" s="174"/>
    </row>
    <row r="55" spans="1:10" x14ac:dyDescent="0.2">
      <c r="A55" s="179"/>
      <c r="B55" s="143"/>
      <c r="C55" s="180"/>
      <c r="D55" s="144"/>
      <c r="E55" s="121"/>
      <c r="F55" s="146"/>
      <c r="G55" s="150"/>
      <c r="H55" s="177"/>
    </row>
    <row r="56" spans="1:10" x14ac:dyDescent="0.2">
      <c r="A56" s="135" t="s">
        <v>78</v>
      </c>
      <c r="B56" s="136"/>
      <c r="C56" s="181"/>
      <c r="D56" s="137" t="s">
        <v>79</v>
      </c>
      <c r="E56" s="123"/>
      <c r="F56" s="139"/>
      <c r="G56" s="160"/>
      <c r="H56" s="182"/>
    </row>
    <row r="57" spans="1:10" x14ac:dyDescent="0.2">
      <c r="A57" s="179"/>
      <c r="B57" s="143"/>
      <c r="C57" s="180"/>
      <c r="D57" s="144"/>
      <c r="E57" s="121"/>
      <c r="F57" s="146"/>
      <c r="G57" s="150"/>
      <c r="H57" s="151"/>
    </row>
    <row r="58" spans="1:10" x14ac:dyDescent="0.2">
      <c r="A58" s="179"/>
      <c r="B58" s="143"/>
      <c r="C58" s="152" t="s">
        <v>10</v>
      </c>
      <c r="D58" s="153" t="s">
        <v>80</v>
      </c>
      <c r="E58" s="154" t="s">
        <v>14</v>
      </c>
      <c r="F58" s="155" t="s">
        <v>15</v>
      </c>
      <c r="G58" s="156" t="s">
        <v>16</v>
      </c>
      <c r="H58" s="157"/>
    </row>
    <row r="59" spans="1:10" x14ac:dyDescent="0.2">
      <c r="A59" s="179"/>
      <c r="B59" s="143"/>
      <c r="C59" s="152" t="s">
        <v>23</v>
      </c>
      <c r="D59" s="153" t="s">
        <v>81</v>
      </c>
      <c r="E59" s="154" t="s">
        <v>14</v>
      </c>
      <c r="F59" s="155" t="s">
        <v>15</v>
      </c>
      <c r="G59" s="156" t="s">
        <v>16</v>
      </c>
      <c r="H59" s="157"/>
    </row>
    <row r="60" spans="1:10" x14ac:dyDescent="0.2">
      <c r="A60" s="179"/>
      <c r="B60" s="143"/>
      <c r="C60" s="152" t="s">
        <v>33</v>
      </c>
      <c r="D60" s="153" t="s">
        <v>82</v>
      </c>
      <c r="E60" s="154" t="s">
        <v>14</v>
      </c>
      <c r="F60" s="155" t="s">
        <v>15</v>
      </c>
      <c r="G60" s="156" t="s">
        <v>16</v>
      </c>
      <c r="H60" s="157"/>
    </row>
    <row r="61" spans="1:10" x14ac:dyDescent="0.2">
      <c r="A61" s="179"/>
      <c r="B61" s="143"/>
      <c r="C61" s="152" t="s">
        <v>40</v>
      </c>
      <c r="D61" s="153" t="s">
        <v>83</v>
      </c>
      <c r="E61" s="154" t="s">
        <v>14</v>
      </c>
      <c r="F61" s="155" t="s">
        <v>15</v>
      </c>
      <c r="G61" s="156" t="s">
        <v>16</v>
      </c>
      <c r="H61" s="157"/>
    </row>
    <row r="62" spans="1:10" x14ac:dyDescent="0.2">
      <c r="A62" s="179"/>
      <c r="B62" s="143"/>
      <c r="C62" s="152" t="s">
        <v>84</v>
      </c>
      <c r="D62" s="153" t="s">
        <v>85</v>
      </c>
      <c r="E62" s="154" t="s">
        <v>14</v>
      </c>
      <c r="F62" s="155" t="s">
        <v>15</v>
      </c>
      <c r="G62" s="156" t="s">
        <v>16</v>
      </c>
      <c r="H62" s="157"/>
    </row>
    <row r="63" spans="1:10" x14ac:dyDescent="0.2">
      <c r="A63" s="179"/>
      <c r="B63" s="143"/>
      <c r="C63" s="180"/>
      <c r="D63" s="144"/>
      <c r="E63" s="121"/>
      <c r="F63" s="146"/>
      <c r="G63" s="150"/>
      <c r="H63" s="177"/>
    </row>
    <row r="64" spans="1:10" x14ac:dyDescent="0.2">
      <c r="A64" s="183" t="s">
        <v>86</v>
      </c>
      <c r="B64" s="184"/>
      <c r="C64" s="185"/>
      <c r="D64" s="186" t="s">
        <v>87</v>
      </c>
      <c r="E64" s="187" t="s">
        <v>14</v>
      </c>
      <c r="F64" s="188" t="s">
        <v>15</v>
      </c>
      <c r="G64" s="189" t="s">
        <v>16</v>
      </c>
      <c r="H64" s="190"/>
    </row>
    <row r="65" spans="1:12" x14ac:dyDescent="0.2">
      <c r="A65" s="191"/>
      <c r="B65" s="192"/>
      <c r="C65" s="193"/>
      <c r="D65" s="194"/>
      <c r="E65" s="124"/>
      <c r="F65" s="195"/>
      <c r="G65" s="196"/>
      <c r="H65" s="197"/>
    </row>
    <row r="66" spans="1:12" x14ac:dyDescent="0.2">
      <c r="A66" s="198"/>
      <c r="B66" s="199"/>
      <c r="C66" s="200"/>
      <c r="D66" s="731" t="s">
        <v>88</v>
      </c>
      <c r="E66" s="732"/>
      <c r="F66" s="732"/>
      <c r="G66" s="733"/>
      <c r="H66" s="201">
        <f>SUM(H3:H65)</f>
        <v>2834000</v>
      </c>
      <c r="I66" s="163"/>
    </row>
    <row r="67" spans="1:12" x14ac:dyDescent="0.2">
      <c r="A67" s="202"/>
      <c r="B67" s="202"/>
      <c r="C67" s="143"/>
      <c r="D67" s="202"/>
      <c r="E67" s="202"/>
      <c r="F67" s="202"/>
      <c r="G67" s="202"/>
      <c r="H67" s="203"/>
      <c r="I67" s="163"/>
    </row>
    <row r="68" spans="1:12" x14ac:dyDescent="0.2">
      <c r="A68" s="202"/>
      <c r="B68" s="202"/>
      <c r="C68" s="143"/>
      <c r="D68" s="202"/>
      <c r="E68" s="202"/>
      <c r="F68" s="202"/>
      <c r="G68" s="202"/>
      <c r="H68" s="204"/>
      <c r="I68" s="163"/>
    </row>
    <row r="69" spans="1:12" x14ac:dyDescent="0.2">
      <c r="A69" s="205" t="s">
        <v>0</v>
      </c>
      <c r="B69" s="132"/>
      <c r="C69" s="734" t="s">
        <v>1</v>
      </c>
      <c r="D69" s="734"/>
      <c r="E69" s="734"/>
      <c r="F69" s="734"/>
      <c r="G69" s="734"/>
      <c r="H69" s="734"/>
      <c r="I69" s="163"/>
    </row>
    <row r="70" spans="1:12" x14ac:dyDescent="0.2">
      <c r="A70" s="728" t="s">
        <v>2</v>
      </c>
      <c r="B70" s="729"/>
      <c r="C70" s="730"/>
      <c r="D70" s="133" t="s">
        <v>3</v>
      </c>
      <c r="E70" s="134" t="s">
        <v>4</v>
      </c>
      <c r="F70" s="133" t="s">
        <v>5</v>
      </c>
      <c r="G70" s="133" t="s">
        <v>6</v>
      </c>
      <c r="H70" s="133" t="s">
        <v>7</v>
      </c>
      <c r="I70" s="163"/>
    </row>
    <row r="71" spans="1:12" x14ac:dyDescent="0.2">
      <c r="A71" s="198"/>
      <c r="B71" s="199"/>
      <c r="C71" s="200"/>
      <c r="D71" s="731" t="s">
        <v>89</v>
      </c>
      <c r="E71" s="732"/>
      <c r="F71" s="732"/>
      <c r="G71" s="733"/>
      <c r="H71" s="201">
        <f>H66</f>
        <v>2834000</v>
      </c>
      <c r="I71" s="163"/>
    </row>
    <row r="72" spans="1:12" x14ac:dyDescent="0.2">
      <c r="A72" s="206"/>
      <c r="B72" s="180"/>
      <c r="C72" s="164"/>
      <c r="D72" s="207"/>
      <c r="E72" s="122"/>
      <c r="F72" s="145"/>
      <c r="G72" s="208"/>
      <c r="H72" s="209"/>
      <c r="I72" s="163"/>
    </row>
    <row r="73" spans="1:12" x14ac:dyDescent="0.2">
      <c r="A73" s="179" t="s">
        <v>90</v>
      </c>
      <c r="B73" s="143"/>
      <c r="C73" s="180"/>
      <c r="D73" s="144" t="s">
        <v>91</v>
      </c>
      <c r="E73" s="121"/>
      <c r="F73" s="146"/>
      <c r="G73" s="150"/>
      <c r="H73" s="151"/>
    </row>
    <row r="74" spans="1:12" x14ac:dyDescent="0.2">
      <c r="A74" s="179"/>
      <c r="B74" s="143"/>
      <c r="C74" s="180"/>
      <c r="D74" s="144"/>
      <c r="E74" s="121"/>
      <c r="F74" s="146"/>
      <c r="G74" s="150"/>
      <c r="H74" s="151"/>
      <c r="I74" s="210" t="s">
        <v>92</v>
      </c>
      <c r="J74" s="211"/>
      <c r="K74" s="212"/>
      <c r="L74" s="212"/>
    </row>
    <row r="75" spans="1:12" ht="25.5" x14ac:dyDescent="0.2">
      <c r="A75" s="179"/>
      <c r="B75" s="143"/>
      <c r="C75" s="162" t="s">
        <v>93</v>
      </c>
      <c r="D75" s="153" t="s">
        <v>94</v>
      </c>
      <c r="E75" s="213" t="s">
        <v>95</v>
      </c>
      <c r="F75" s="214" t="s">
        <v>96</v>
      </c>
      <c r="G75" s="214" t="s">
        <v>97</v>
      </c>
      <c r="H75" s="172">
        <f>(F36+F37+F38+F39)/3*I75</f>
        <v>2359500</v>
      </c>
      <c r="I75" s="166">
        <v>650</v>
      </c>
      <c r="J75" s="163" t="s">
        <v>98</v>
      </c>
    </row>
    <row r="76" spans="1:12" ht="25.5" x14ac:dyDescent="0.2">
      <c r="A76" s="179"/>
      <c r="B76" s="143"/>
      <c r="C76" s="152" t="s">
        <v>61</v>
      </c>
      <c r="D76" s="153" t="s">
        <v>99</v>
      </c>
      <c r="E76" s="213" t="s">
        <v>63</v>
      </c>
      <c r="F76" s="215">
        <f>H75</f>
        <v>2359500</v>
      </c>
      <c r="G76" s="216"/>
      <c r="H76" s="170" t="str">
        <f>IF(G76=0," ",F76*G76)</f>
        <v xml:space="preserve"> </v>
      </c>
      <c r="I76" s="166"/>
    </row>
    <row r="77" spans="1:12" x14ac:dyDescent="0.2">
      <c r="A77" s="179"/>
      <c r="B77" s="143"/>
      <c r="C77" s="180"/>
      <c r="D77" s="144"/>
      <c r="E77" s="121"/>
      <c r="F77" s="146"/>
      <c r="G77" s="150"/>
      <c r="H77" s="170" t="str">
        <f>IF(G77=0," ",F77*G77)</f>
        <v xml:space="preserve"> </v>
      </c>
      <c r="I77" s="166" t="s">
        <v>100</v>
      </c>
    </row>
    <row r="78" spans="1:12" ht="25.5" x14ac:dyDescent="0.2">
      <c r="A78" s="179"/>
      <c r="B78" s="143"/>
      <c r="C78" s="162" t="s">
        <v>56</v>
      </c>
      <c r="D78" s="153" t="s">
        <v>101</v>
      </c>
      <c r="E78" s="213" t="s">
        <v>95</v>
      </c>
      <c r="F78" s="214" t="s">
        <v>96</v>
      </c>
      <c r="G78" s="214" t="s">
        <v>97</v>
      </c>
      <c r="H78" s="172">
        <f>(F36+F37+F38+F39)/3*I78</f>
        <v>2359500</v>
      </c>
      <c r="I78" s="166">
        <v>650</v>
      </c>
      <c r="J78" s="163" t="s">
        <v>102</v>
      </c>
    </row>
    <row r="79" spans="1:12" ht="25.5" x14ac:dyDescent="0.2">
      <c r="A79" s="179"/>
      <c r="B79" s="143"/>
      <c r="C79" s="152" t="s">
        <v>61</v>
      </c>
      <c r="D79" s="153" t="s">
        <v>103</v>
      </c>
      <c r="E79" s="213" t="s">
        <v>63</v>
      </c>
      <c r="F79" s="215">
        <f>H78</f>
        <v>2359500</v>
      </c>
      <c r="G79" s="216"/>
      <c r="H79" s="170" t="str">
        <f>IF(G79=0," ",F79*G79)</f>
        <v xml:space="preserve"> </v>
      </c>
      <c r="I79" s="166"/>
    </row>
    <row r="80" spans="1:12" x14ac:dyDescent="0.2">
      <c r="A80" s="179"/>
      <c r="B80" s="143"/>
      <c r="C80" s="180"/>
      <c r="D80" s="144"/>
      <c r="E80" s="121"/>
      <c r="F80" s="146"/>
      <c r="G80" s="150"/>
      <c r="H80" s="151"/>
    </row>
    <row r="81" spans="1:8" x14ac:dyDescent="0.2">
      <c r="A81" s="183" t="s">
        <v>104</v>
      </c>
      <c r="B81" s="184"/>
      <c r="C81" s="184"/>
      <c r="D81" s="186" t="s">
        <v>105</v>
      </c>
      <c r="E81" s="187" t="s">
        <v>14</v>
      </c>
      <c r="F81" s="188" t="s">
        <v>15</v>
      </c>
      <c r="G81" s="189" t="s">
        <v>16</v>
      </c>
      <c r="H81" s="190"/>
    </row>
    <row r="82" spans="1:8" x14ac:dyDescent="0.2">
      <c r="A82" s="179"/>
      <c r="B82" s="143"/>
      <c r="C82" s="143"/>
      <c r="D82" s="144"/>
      <c r="E82" s="121"/>
      <c r="F82" s="146"/>
      <c r="G82" s="150"/>
      <c r="H82" s="151"/>
    </row>
    <row r="83" spans="1:8" x14ac:dyDescent="0.2">
      <c r="A83" s="183" t="s">
        <v>106</v>
      </c>
      <c r="B83" s="184"/>
      <c r="C83" s="184"/>
      <c r="D83" s="186" t="s">
        <v>107</v>
      </c>
      <c r="E83" s="187" t="s">
        <v>14</v>
      </c>
      <c r="F83" s="188" t="s">
        <v>15</v>
      </c>
      <c r="G83" s="189" t="s">
        <v>16</v>
      </c>
      <c r="H83" s="190"/>
    </row>
    <row r="84" spans="1:8" x14ac:dyDescent="0.2">
      <c r="A84" s="179"/>
      <c r="B84" s="143"/>
      <c r="C84" s="143"/>
      <c r="D84" s="144"/>
      <c r="E84" s="121"/>
      <c r="F84" s="146"/>
      <c r="G84" s="150"/>
      <c r="H84" s="151"/>
    </row>
    <row r="85" spans="1:8" x14ac:dyDescent="0.2">
      <c r="A85" s="142"/>
      <c r="B85" s="143"/>
      <c r="C85" s="143"/>
      <c r="D85" s="217"/>
      <c r="E85" s="145"/>
      <c r="F85" s="146"/>
      <c r="G85" s="147"/>
      <c r="H85" s="147"/>
    </row>
    <row r="86" spans="1:8" x14ac:dyDescent="0.2">
      <c r="A86" s="218" t="str">
        <f>A1</f>
        <v>SCHEDULE A</v>
      </c>
      <c r="B86" s="219"/>
      <c r="C86" s="220"/>
      <c r="D86" s="724" t="s">
        <v>108</v>
      </c>
      <c r="E86" s="725"/>
      <c r="F86" s="725"/>
      <c r="G86" s="726"/>
      <c r="H86" s="221">
        <f>SUM(H71:H85)</f>
        <v>7553000</v>
      </c>
    </row>
    <row r="87" spans="1:8" x14ac:dyDescent="0.2">
      <c r="A87" s="222"/>
      <c r="B87" s="222"/>
      <c r="C87" s="222"/>
      <c r="E87" s="222"/>
    </row>
    <row r="89" spans="1:8" x14ac:dyDescent="0.2">
      <c r="H89" s="212"/>
    </row>
    <row r="90" spans="1:8" x14ac:dyDescent="0.2">
      <c r="H90" s="212"/>
    </row>
    <row r="897361" spans="4:4" x14ac:dyDescent="0.2">
      <c r="D897361" s="128"/>
    </row>
  </sheetData>
  <sheetProtection algorithmName="SHA-512" hashValue="0a/gG8+MmwgSDXyDTgz+6odAQ+PS5orHLX2KbHHmNjdevxarHF3cNTTyJqBqug8Eo6RQjjADkWI3uz9njIEY1w==" saltValue="a4E4ugUOW5Y8/9VeHgsAqA==" spinCount="100000" sheet="1" objects="1" scenarios="1" selectLockedCells="1"/>
  <mergeCells count="7">
    <mergeCell ref="D86:G86"/>
    <mergeCell ref="C1:H1"/>
    <mergeCell ref="A2:C2"/>
    <mergeCell ref="D66:G66"/>
    <mergeCell ref="C69:H69"/>
    <mergeCell ref="A70:C70"/>
    <mergeCell ref="D71:G71"/>
  </mergeCells>
  <pageMargins left="0.74803149606299213" right="0.74803149606299213" top="0.98425196850393704" bottom="0.98425196850393704" header="0.51181102362204722" footer="0.51181102362204722"/>
  <pageSetup paperSize="9" scale="63" firstPageNumber="13" orientation="portrait" useFirstPageNumber="1" r:id="rId1"/>
  <headerFooter alignWithMargins="0">
    <oddHeader>&amp;LCONTRACT SANRAL C.004-029-2018/1
FOR THE TRAINING AND CONSTRUCTION MANAGEMENT OF THE IMPROVEMENT OF PEDESTRIAN FACILITIES ON NATIONAL ROUTE 5, SECTION 3 FROM km 34.0 TO PAUL ROUX (km 37.0)</oddHeader>
    <oddFooter>&amp;RC-&amp;P</oddFooter>
  </headerFooter>
  <rowBreaks count="1" manualBreakCount="1">
    <brk id="67" max="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56526-1C2E-454B-B304-4C06F2BF976A}">
  <sheetPr>
    <tabColor theme="4"/>
  </sheetPr>
  <dimension ref="A1:D17"/>
  <sheetViews>
    <sheetView view="pageBreakPreview" zoomScale="145" zoomScaleNormal="100" zoomScaleSheetLayoutView="145" workbookViewId="0">
      <selection activeCell="D34" sqref="D34"/>
    </sheetView>
  </sheetViews>
  <sheetFormatPr defaultColWidth="8.85546875" defaultRowHeight="12.75" x14ac:dyDescent="0.2"/>
  <cols>
    <col min="1" max="1" width="8.85546875" style="128"/>
    <col min="2" max="2" width="40.85546875" style="128" customWidth="1"/>
    <col min="3" max="3" width="21.5703125" style="128" customWidth="1"/>
    <col min="4" max="4" width="20.7109375" style="223" customWidth="1"/>
    <col min="5" max="5" width="12.85546875" style="128" bestFit="1" customWidth="1"/>
    <col min="6" max="16384" width="8.85546875" style="128"/>
  </cols>
  <sheetData>
    <row r="1" spans="1:4" x14ac:dyDescent="0.2">
      <c r="A1" s="735" t="s">
        <v>109</v>
      </c>
      <c r="B1" s="735"/>
    </row>
    <row r="2" spans="1:4" x14ac:dyDescent="0.2">
      <c r="B2" s="224"/>
    </row>
    <row r="3" spans="1:4" x14ac:dyDescent="0.2">
      <c r="A3" s="736"/>
      <c r="B3" s="736"/>
    </row>
    <row r="4" spans="1:4" ht="13.15" customHeight="1" x14ac:dyDescent="0.2">
      <c r="A4" s="737"/>
      <c r="B4" s="737"/>
      <c r="C4" s="737"/>
      <c r="D4" s="737"/>
    </row>
    <row r="5" spans="1:4" ht="13.15" customHeight="1" x14ac:dyDescent="0.2">
      <c r="A5" s="738"/>
      <c r="B5" s="738"/>
      <c r="C5" s="738"/>
      <c r="D5" s="738"/>
    </row>
    <row r="6" spans="1:4" ht="30.6" customHeight="1" x14ac:dyDescent="0.2">
      <c r="A6" s="739" t="s">
        <v>110</v>
      </c>
      <c r="B6" s="740"/>
      <c r="C6" s="741"/>
      <c r="D6" s="225">
        <f>C7</f>
        <v>7553000</v>
      </c>
    </row>
    <row r="7" spans="1:4" ht="25.5" x14ac:dyDescent="0.2">
      <c r="A7" s="226" t="s">
        <v>111</v>
      </c>
      <c r="B7" s="227" t="s">
        <v>1</v>
      </c>
      <c r="C7" s="228">
        <f>'Sched A'!H86</f>
        <v>7553000</v>
      </c>
    </row>
    <row r="8" spans="1:4" x14ac:dyDescent="0.2">
      <c r="A8" s="222"/>
      <c r="B8" s="229"/>
      <c r="C8" s="230"/>
    </row>
    <row r="9" spans="1:4" x14ac:dyDescent="0.2">
      <c r="B9" s="222"/>
    </row>
    <row r="10" spans="1:4" ht="30.6" customHeight="1" x14ac:dyDescent="0.2">
      <c r="B10" s="742" t="s">
        <v>112</v>
      </c>
      <c r="C10" s="742"/>
      <c r="D10" s="231">
        <f>SUM(D6:D8)</f>
        <v>7553000</v>
      </c>
    </row>
    <row r="11" spans="1:4" x14ac:dyDescent="0.2">
      <c r="B11" s="222"/>
    </row>
    <row r="12" spans="1:4" x14ac:dyDescent="0.2">
      <c r="B12" s="222"/>
    </row>
    <row r="13" spans="1:4" x14ac:dyDescent="0.2">
      <c r="B13" s="222"/>
    </row>
    <row r="14" spans="1:4" x14ac:dyDescent="0.2">
      <c r="B14" s="222"/>
    </row>
    <row r="15" spans="1:4" x14ac:dyDescent="0.2">
      <c r="B15" s="222"/>
    </row>
    <row r="16" spans="1:4" x14ac:dyDescent="0.2">
      <c r="B16" s="232" t="s">
        <v>113</v>
      </c>
    </row>
    <row r="17" spans="2:2" x14ac:dyDescent="0.2">
      <c r="B17" s="222"/>
    </row>
  </sheetData>
  <sheetProtection algorithmName="SHA-512" hashValue="RAinn2ezZ0kFbJQ9nbwZFHjCw4qE8D1IiaelNk+v+5vaQH+vf3rDunueG2IjbxnlbTgetQBmpoD3iWViNEOuMA==" saltValue="U1MSIeXJm0Ke/o4U1nLNIQ==" spinCount="100000" sheet="1" objects="1" scenarios="1" selectLockedCells="1"/>
  <mergeCells count="5">
    <mergeCell ref="A1:B1"/>
    <mergeCell ref="A3:B3"/>
    <mergeCell ref="A4:D5"/>
    <mergeCell ref="A6:C6"/>
    <mergeCell ref="B10:C10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  <headerFooter>
    <oddHeader>&amp;LCONTRACT SANRAL C.004-029-2018/1
FOR THE TRAINING AND CONSTRUCTION MANAGEMENT OF THE IMPROVEMENT OF PEDESTRIAN FACILITIES ON NATIONAL ROUTE 5, SECTION 3 FROM km 34.0 TO PAUL ROUX (km 37.0)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B367F-C3CD-4850-AE32-D4D91AC15F63}">
  <sheetPr>
    <tabColor theme="5" tint="0.59999389629810485"/>
  </sheetPr>
  <dimension ref="A1:E45"/>
  <sheetViews>
    <sheetView view="pageBreakPreview" zoomScaleNormal="100" zoomScaleSheetLayoutView="100" workbookViewId="0">
      <selection activeCell="H15" sqref="H15"/>
    </sheetView>
  </sheetViews>
  <sheetFormatPr defaultColWidth="8.85546875" defaultRowHeight="12.75" x14ac:dyDescent="0.2"/>
  <cols>
    <col min="1" max="5" width="17" style="128" customWidth="1"/>
    <col min="6" max="16384" width="8.85546875" style="128"/>
  </cols>
  <sheetData>
    <row r="1" spans="1:5" x14ac:dyDescent="0.2">
      <c r="A1" s="722" t="s">
        <v>1672</v>
      </c>
      <c r="B1" s="723"/>
      <c r="C1" s="723"/>
      <c r="D1" s="723"/>
      <c r="E1" s="723"/>
    </row>
    <row r="2" spans="1:5" x14ac:dyDescent="0.2">
      <c r="A2" s="723"/>
      <c r="B2" s="723"/>
      <c r="C2" s="723"/>
      <c r="D2" s="723"/>
      <c r="E2" s="723"/>
    </row>
    <row r="3" spans="1:5" x14ac:dyDescent="0.2">
      <c r="A3" s="723"/>
      <c r="B3" s="723"/>
      <c r="C3" s="723"/>
      <c r="D3" s="723"/>
      <c r="E3" s="723"/>
    </row>
    <row r="4" spans="1:5" x14ac:dyDescent="0.2">
      <c r="A4" s="723"/>
      <c r="B4" s="723"/>
      <c r="C4" s="723"/>
      <c r="D4" s="723"/>
      <c r="E4" s="723"/>
    </row>
    <row r="5" spans="1:5" x14ac:dyDescent="0.2">
      <c r="A5" s="723"/>
      <c r="B5" s="723"/>
      <c r="C5" s="723"/>
      <c r="D5" s="723"/>
      <c r="E5" s="723"/>
    </row>
    <row r="6" spans="1:5" x14ac:dyDescent="0.2">
      <c r="A6" s="723"/>
      <c r="B6" s="723"/>
      <c r="C6" s="723"/>
      <c r="D6" s="723"/>
      <c r="E6" s="723"/>
    </row>
    <row r="7" spans="1:5" x14ac:dyDescent="0.2">
      <c r="A7" s="723"/>
      <c r="B7" s="723"/>
      <c r="C7" s="723"/>
      <c r="D7" s="723"/>
      <c r="E7" s="723"/>
    </row>
    <row r="8" spans="1:5" x14ac:dyDescent="0.2">
      <c r="A8" s="723"/>
      <c r="B8" s="723"/>
      <c r="C8" s="723"/>
      <c r="D8" s="723"/>
      <c r="E8" s="723"/>
    </row>
    <row r="9" spans="1:5" x14ac:dyDescent="0.2">
      <c r="A9" s="723"/>
      <c r="B9" s="723"/>
      <c r="C9" s="723"/>
      <c r="D9" s="723"/>
      <c r="E9" s="723"/>
    </row>
    <row r="10" spans="1:5" x14ac:dyDescent="0.2">
      <c r="A10" s="723"/>
      <c r="B10" s="723"/>
      <c r="C10" s="723"/>
      <c r="D10" s="723"/>
      <c r="E10" s="723"/>
    </row>
    <row r="11" spans="1:5" x14ac:dyDescent="0.2">
      <c r="A11" s="723"/>
      <c r="B11" s="723"/>
      <c r="C11" s="723"/>
      <c r="D11" s="723"/>
      <c r="E11" s="723"/>
    </row>
    <row r="12" spans="1:5" x14ac:dyDescent="0.2">
      <c r="A12" s="723"/>
      <c r="B12" s="723"/>
      <c r="C12" s="723"/>
      <c r="D12" s="723"/>
      <c r="E12" s="723"/>
    </row>
    <row r="13" spans="1:5" x14ac:dyDescent="0.2">
      <c r="A13" s="723"/>
      <c r="B13" s="723"/>
      <c r="C13" s="723"/>
      <c r="D13" s="723"/>
      <c r="E13" s="723"/>
    </row>
    <row r="14" spans="1:5" x14ac:dyDescent="0.2">
      <c r="A14" s="723"/>
      <c r="B14" s="723"/>
      <c r="C14" s="723"/>
      <c r="D14" s="723"/>
      <c r="E14" s="723"/>
    </row>
    <row r="15" spans="1:5" x14ac:dyDescent="0.2">
      <c r="A15" s="723"/>
      <c r="B15" s="723"/>
      <c r="C15" s="723"/>
      <c r="D15" s="723"/>
      <c r="E15" s="723"/>
    </row>
    <row r="16" spans="1:5" x14ac:dyDescent="0.2">
      <c r="A16" s="723"/>
      <c r="B16" s="723"/>
      <c r="C16" s="723"/>
      <c r="D16" s="723"/>
      <c r="E16" s="723"/>
    </row>
    <row r="17" spans="1:5" x14ac:dyDescent="0.2">
      <c r="A17" s="723"/>
      <c r="B17" s="723"/>
      <c r="C17" s="723"/>
      <c r="D17" s="723"/>
      <c r="E17" s="723"/>
    </row>
    <row r="18" spans="1:5" x14ac:dyDescent="0.2">
      <c r="A18" s="723"/>
      <c r="B18" s="723"/>
      <c r="C18" s="723"/>
      <c r="D18" s="723"/>
      <c r="E18" s="723"/>
    </row>
    <row r="19" spans="1:5" x14ac:dyDescent="0.2">
      <c r="A19" s="723"/>
      <c r="B19" s="723"/>
      <c r="C19" s="723"/>
      <c r="D19" s="723"/>
      <c r="E19" s="723"/>
    </row>
    <row r="20" spans="1:5" x14ac:dyDescent="0.2">
      <c r="A20" s="723"/>
      <c r="B20" s="723"/>
      <c r="C20" s="723"/>
      <c r="D20" s="723"/>
      <c r="E20" s="723"/>
    </row>
    <row r="21" spans="1:5" x14ac:dyDescent="0.2">
      <c r="A21" s="723"/>
      <c r="B21" s="723"/>
      <c r="C21" s="723"/>
      <c r="D21" s="723"/>
      <c r="E21" s="723"/>
    </row>
    <row r="22" spans="1:5" x14ac:dyDescent="0.2">
      <c r="A22" s="723"/>
      <c r="B22" s="723"/>
      <c r="C22" s="723"/>
      <c r="D22" s="723"/>
      <c r="E22" s="723"/>
    </row>
    <row r="23" spans="1:5" x14ac:dyDescent="0.2">
      <c r="A23" s="723"/>
      <c r="B23" s="723"/>
      <c r="C23" s="723"/>
      <c r="D23" s="723"/>
      <c r="E23" s="723"/>
    </row>
    <row r="24" spans="1:5" x14ac:dyDescent="0.2">
      <c r="A24" s="723"/>
      <c r="B24" s="723"/>
      <c r="C24" s="723"/>
      <c r="D24" s="723"/>
      <c r="E24" s="723"/>
    </row>
    <row r="25" spans="1:5" x14ac:dyDescent="0.2">
      <c r="A25" s="723"/>
      <c r="B25" s="723"/>
      <c r="C25" s="723"/>
      <c r="D25" s="723"/>
      <c r="E25" s="723"/>
    </row>
    <row r="26" spans="1:5" x14ac:dyDescent="0.2">
      <c r="A26" s="723"/>
      <c r="B26" s="723"/>
      <c r="C26" s="723"/>
      <c r="D26" s="723"/>
      <c r="E26" s="723"/>
    </row>
    <row r="27" spans="1:5" x14ac:dyDescent="0.2">
      <c r="A27" s="723"/>
      <c r="B27" s="723"/>
      <c r="C27" s="723"/>
      <c r="D27" s="723"/>
      <c r="E27" s="723"/>
    </row>
    <row r="28" spans="1:5" x14ac:dyDescent="0.2">
      <c r="A28" s="723"/>
      <c r="B28" s="723"/>
      <c r="C28" s="723"/>
      <c r="D28" s="723"/>
      <c r="E28" s="723"/>
    </row>
    <row r="29" spans="1:5" x14ac:dyDescent="0.2">
      <c r="A29" s="723"/>
      <c r="B29" s="723"/>
      <c r="C29" s="723"/>
      <c r="D29" s="723"/>
      <c r="E29" s="723"/>
    </row>
    <row r="30" spans="1:5" x14ac:dyDescent="0.2">
      <c r="A30" s="723"/>
      <c r="B30" s="723"/>
      <c r="C30" s="723"/>
      <c r="D30" s="723"/>
      <c r="E30" s="723"/>
    </row>
    <row r="31" spans="1:5" x14ac:dyDescent="0.2">
      <c r="A31" s="723"/>
      <c r="B31" s="723"/>
      <c r="C31" s="723"/>
      <c r="D31" s="723"/>
      <c r="E31" s="723"/>
    </row>
    <row r="32" spans="1:5" x14ac:dyDescent="0.2">
      <c r="A32" s="723"/>
      <c r="B32" s="723"/>
      <c r="C32" s="723"/>
      <c r="D32" s="723"/>
      <c r="E32" s="723"/>
    </row>
    <row r="33" spans="1:5" x14ac:dyDescent="0.2">
      <c r="A33" s="723"/>
      <c r="B33" s="723"/>
      <c r="C33" s="723"/>
      <c r="D33" s="723"/>
      <c r="E33" s="723"/>
    </row>
    <row r="34" spans="1:5" x14ac:dyDescent="0.2">
      <c r="A34" s="723"/>
      <c r="B34" s="723"/>
      <c r="C34" s="723"/>
      <c r="D34" s="723"/>
      <c r="E34" s="723"/>
    </row>
    <row r="35" spans="1:5" x14ac:dyDescent="0.2">
      <c r="A35" s="723"/>
      <c r="B35" s="723"/>
      <c r="C35" s="723"/>
      <c r="D35" s="723"/>
      <c r="E35" s="723"/>
    </row>
    <row r="36" spans="1:5" x14ac:dyDescent="0.2">
      <c r="A36" s="723"/>
      <c r="B36" s="723"/>
      <c r="C36" s="723"/>
      <c r="D36" s="723"/>
      <c r="E36" s="723"/>
    </row>
    <row r="37" spans="1:5" x14ac:dyDescent="0.2">
      <c r="A37" s="723"/>
      <c r="B37" s="723"/>
      <c r="C37" s="723"/>
      <c r="D37" s="723"/>
      <c r="E37" s="723"/>
    </row>
    <row r="38" spans="1:5" x14ac:dyDescent="0.2">
      <c r="A38" s="723"/>
      <c r="B38" s="723"/>
      <c r="C38" s="723"/>
      <c r="D38" s="723"/>
      <c r="E38" s="723"/>
    </row>
    <row r="39" spans="1:5" x14ac:dyDescent="0.2">
      <c r="A39" s="723"/>
      <c r="B39" s="723"/>
      <c r="C39" s="723"/>
      <c r="D39" s="723"/>
      <c r="E39" s="723"/>
    </row>
    <row r="40" spans="1:5" x14ac:dyDescent="0.2">
      <c r="A40" s="723"/>
      <c r="B40" s="723"/>
      <c r="C40" s="723"/>
      <c r="D40" s="723"/>
      <c r="E40" s="723"/>
    </row>
    <row r="41" spans="1:5" x14ac:dyDescent="0.2">
      <c r="A41" s="723"/>
      <c r="B41" s="723"/>
      <c r="C41" s="723"/>
      <c r="D41" s="723"/>
      <c r="E41" s="723"/>
    </row>
    <row r="42" spans="1:5" x14ac:dyDescent="0.2">
      <c r="A42" s="723"/>
      <c r="B42" s="723"/>
      <c r="C42" s="723"/>
      <c r="D42" s="723"/>
      <c r="E42" s="723"/>
    </row>
    <row r="43" spans="1:5" x14ac:dyDescent="0.2">
      <c r="A43" s="723"/>
      <c r="B43" s="723"/>
      <c r="C43" s="723"/>
      <c r="D43" s="723"/>
      <c r="E43" s="723"/>
    </row>
    <row r="44" spans="1:5" x14ac:dyDescent="0.2">
      <c r="A44" s="723"/>
      <c r="B44" s="723"/>
      <c r="C44" s="723"/>
      <c r="D44" s="723"/>
      <c r="E44" s="723"/>
    </row>
    <row r="45" spans="1:5" x14ac:dyDescent="0.2">
      <c r="A45" s="723"/>
      <c r="B45" s="723"/>
      <c r="C45" s="723"/>
      <c r="D45" s="723"/>
      <c r="E45" s="723"/>
    </row>
  </sheetData>
  <sheetProtection algorithmName="SHA-512" hashValue="oAf2Pnx+nVYfgcTDyv1xsrLm2B4eJbuQIorFkTm57cjWtfeE1fNeZNURNBesX9u85fYRppIM7+BCzjLah9nVKA==" saltValue="k9FvzHAZ9g7uipVcDgFBzw==" spinCount="100000" sheet="1" objects="1" scenarios="1" selectLockedCells="1"/>
  <mergeCells count="1">
    <mergeCell ref="A1:E45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J151"/>
  <sheetViews>
    <sheetView view="pageBreakPreview" topLeftCell="A55" zoomScale="130" zoomScaleNormal="100" zoomScaleSheetLayoutView="130" workbookViewId="0">
      <selection activeCell="G68" sqref="G68"/>
    </sheetView>
  </sheetViews>
  <sheetFormatPr defaultRowHeight="12.75" x14ac:dyDescent="0.2"/>
  <cols>
    <col min="1" max="1" width="12" style="15" bestFit="1" customWidth="1"/>
    <col min="2" max="2" width="8.7109375" style="15" customWidth="1"/>
    <col min="3" max="3" width="6.42578125" style="15" customWidth="1"/>
    <col min="4" max="4" width="42.7109375" style="15" customWidth="1"/>
    <col min="5" max="5" width="10.28515625" style="16" customWidth="1"/>
    <col min="6" max="6" width="16.5703125" style="15" customWidth="1"/>
    <col min="7" max="7" width="20.7109375" style="23" customWidth="1"/>
    <col min="8" max="8" width="20.7109375" style="15" customWidth="1"/>
    <col min="9" max="256" width="9.28515625" style="15"/>
    <col min="257" max="257" width="9.28515625" style="15" customWidth="1"/>
    <col min="258" max="258" width="6.7109375" style="15" customWidth="1"/>
    <col min="259" max="259" width="40.7109375" style="15" customWidth="1"/>
    <col min="260" max="263" width="9.28515625" style="15" customWidth="1"/>
    <col min="264" max="512" width="9.28515625" style="15"/>
    <col min="513" max="513" width="9.28515625" style="15" customWidth="1"/>
    <col min="514" max="514" width="6.7109375" style="15" customWidth="1"/>
    <col min="515" max="515" width="40.7109375" style="15" customWidth="1"/>
    <col min="516" max="519" width="9.28515625" style="15" customWidth="1"/>
    <col min="520" max="768" width="9.28515625" style="15"/>
    <col min="769" max="769" width="9.28515625" style="15" customWidth="1"/>
    <col min="770" max="770" width="6.7109375" style="15" customWidth="1"/>
    <col min="771" max="771" width="40.7109375" style="15" customWidth="1"/>
    <col min="772" max="775" width="9.28515625" style="15" customWidth="1"/>
    <col min="776" max="1024" width="9.28515625" style="15"/>
    <col min="1025" max="1025" width="9.28515625" style="15" customWidth="1"/>
    <col min="1026" max="1026" width="6.7109375" style="15" customWidth="1"/>
    <col min="1027" max="1027" width="40.7109375" style="15" customWidth="1"/>
    <col min="1028" max="1031" width="9.28515625" style="15" customWidth="1"/>
    <col min="1032" max="1280" width="9.28515625" style="15"/>
    <col min="1281" max="1281" width="9.28515625" style="15" customWidth="1"/>
    <col min="1282" max="1282" width="6.7109375" style="15" customWidth="1"/>
    <col min="1283" max="1283" width="40.7109375" style="15" customWidth="1"/>
    <col min="1284" max="1287" width="9.28515625" style="15" customWidth="1"/>
    <col min="1288" max="1536" width="9.28515625" style="15"/>
    <col min="1537" max="1537" width="9.28515625" style="15" customWidth="1"/>
    <col min="1538" max="1538" width="6.7109375" style="15" customWidth="1"/>
    <col min="1539" max="1539" width="40.7109375" style="15" customWidth="1"/>
    <col min="1540" max="1543" width="9.28515625" style="15" customWidth="1"/>
    <col min="1544" max="1792" width="9.28515625" style="15"/>
    <col min="1793" max="1793" width="9.28515625" style="15" customWidth="1"/>
    <col min="1794" max="1794" width="6.7109375" style="15" customWidth="1"/>
    <col min="1795" max="1795" width="40.7109375" style="15" customWidth="1"/>
    <col min="1796" max="1799" width="9.28515625" style="15" customWidth="1"/>
    <col min="1800" max="2048" width="9.28515625" style="15"/>
    <col min="2049" max="2049" width="9.28515625" style="15" customWidth="1"/>
    <col min="2050" max="2050" width="6.7109375" style="15" customWidth="1"/>
    <col min="2051" max="2051" width="40.7109375" style="15" customWidth="1"/>
    <col min="2052" max="2055" width="9.28515625" style="15" customWidth="1"/>
    <col min="2056" max="2304" width="9.28515625" style="15"/>
    <col min="2305" max="2305" width="9.28515625" style="15" customWidth="1"/>
    <col min="2306" max="2306" width="6.7109375" style="15" customWidth="1"/>
    <col min="2307" max="2307" width="40.7109375" style="15" customWidth="1"/>
    <col min="2308" max="2311" width="9.28515625" style="15" customWidth="1"/>
    <col min="2312" max="2560" width="9.28515625" style="15"/>
    <col min="2561" max="2561" width="9.28515625" style="15" customWidth="1"/>
    <col min="2562" max="2562" width="6.7109375" style="15" customWidth="1"/>
    <col min="2563" max="2563" width="40.7109375" style="15" customWidth="1"/>
    <col min="2564" max="2567" width="9.28515625" style="15" customWidth="1"/>
    <col min="2568" max="2816" width="9.28515625" style="15"/>
    <col min="2817" max="2817" width="9.28515625" style="15" customWidth="1"/>
    <col min="2818" max="2818" width="6.7109375" style="15" customWidth="1"/>
    <col min="2819" max="2819" width="40.7109375" style="15" customWidth="1"/>
    <col min="2820" max="2823" width="9.28515625" style="15" customWidth="1"/>
    <col min="2824" max="3072" width="9.28515625" style="15"/>
    <col min="3073" max="3073" width="9.28515625" style="15" customWidth="1"/>
    <col min="3074" max="3074" width="6.7109375" style="15" customWidth="1"/>
    <col min="3075" max="3075" width="40.7109375" style="15" customWidth="1"/>
    <col min="3076" max="3079" width="9.28515625" style="15" customWidth="1"/>
    <col min="3080" max="3328" width="9.28515625" style="15"/>
    <col min="3329" max="3329" width="9.28515625" style="15" customWidth="1"/>
    <col min="3330" max="3330" width="6.7109375" style="15" customWidth="1"/>
    <col min="3331" max="3331" width="40.7109375" style="15" customWidth="1"/>
    <col min="3332" max="3335" width="9.28515625" style="15" customWidth="1"/>
    <col min="3336" max="3584" width="9.28515625" style="15"/>
    <col min="3585" max="3585" width="9.28515625" style="15" customWidth="1"/>
    <col min="3586" max="3586" width="6.7109375" style="15" customWidth="1"/>
    <col min="3587" max="3587" width="40.7109375" style="15" customWidth="1"/>
    <col min="3588" max="3591" width="9.28515625" style="15" customWidth="1"/>
    <col min="3592" max="3840" width="9.28515625" style="15"/>
    <col min="3841" max="3841" width="9.28515625" style="15" customWidth="1"/>
    <col min="3842" max="3842" width="6.7109375" style="15" customWidth="1"/>
    <col min="3843" max="3843" width="40.7109375" style="15" customWidth="1"/>
    <col min="3844" max="3847" width="9.28515625" style="15" customWidth="1"/>
    <col min="3848" max="4096" width="9.28515625" style="15"/>
    <col min="4097" max="4097" width="9.28515625" style="15" customWidth="1"/>
    <col min="4098" max="4098" width="6.7109375" style="15" customWidth="1"/>
    <col min="4099" max="4099" width="40.7109375" style="15" customWidth="1"/>
    <col min="4100" max="4103" width="9.28515625" style="15" customWidth="1"/>
    <col min="4104" max="4352" width="9.28515625" style="15"/>
    <col min="4353" max="4353" width="9.28515625" style="15" customWidth="1"/>
    <col min="4354" max="4354" width="6.7109375" style="15" customWidth="1"/>
    <col min="4355" max="4355" width="40.7109375" style="15" customWidth="1"/>
    <col min="4356" max="4359" width="9.28515625" style="15" customWidth="1"/>
    <col min="4360" max="4608" width="9.28515625" style="15"/>
    <col min="4609" max="4609" width="9.28515625" style="15" customWidth="1"/>
    <col min="4610" max="4610" width="6.7109375" style="15" customWidth="1"/>
    <col min="4611" max="4611" width="40.7109375" style="15" customWidth="1"/>
    <col min="4612" max="4615" width="9.28515625" style="15" customWidth="1"/>
    <col min="4616" max="4864" width="9.28515625" style="15"/>
    <col min="4865" max="4865" width="9.28515625" style="15" customWidth="1"/>
    <col min="4866" max="4866" width="6.7109375" style="15" customWidth="1"/>
    <col min="4867" max="4867" width="40.7109375" style="15" customWidth="1"/>
    <col min="4868" max="4871" width="9.28515625" style="15" customWidth="1"/>
    <col min="4872" max="5120" width="9.28515625" style="15"/>
    <col min="5121" max="5121" width="9.28515625" style="15" customWidth="1"/>
    <col min="5122" max="5122" width="6.7109375" style="15" customWidth="1"/>
    <col min="5123" max="5123" width="40.7109375" style="15" customWidth="1"/>
    <col min="5124" max="5127" width="9.28515625" style="15" customWidth="1"/>
    <col min="5128" max="5376" width="9.28515625" style="15"/>
    <col min="5377" max="5377" width="9.28515625" style="15" customWidth="1"/>
    <col min="5378" max="5378" width="6.7109375" style="15" customWidth="1"/>
    <col min="5379" max="5379" width="40.7109375" style="15" customWidth="1"/>
    <col min="5380" max="5383" width="9.28515625" style="15" customWidth="1"/>
    <col min="5384" max="5632" width="9.28515625" style="15"/>
    <col min="5633" max="5633" width="9.28515625" style="15" customWidth="1"/>
    <col min="5634" max="5634" width="6.7109375" style="15" customWidth="1"/>
    <col min="5635" max="5635" width="40.7109375" style="15" customWidth="1"/>
    <col min="5636" max="5639" width="9.28515625" style="15" customWidth="1"/>
    <col min="5640" max="5888" width="9.28515625" style="15"/>
    <col min="5889" max="5889" width="9.28515625" style="15" customWidth="1"/>
    <col min="5890" max="5890" width="6.7109375" style="15" customWidth="1"/>
    <col min="5891" max="5891" width="40.7109375" style="15" customWidth="1"/>
    <col min="5892" max="5895" width="9.28515625" style="15" customWidth="1"/>
    <col min="5896" max="6144" width="9.28515625" style="15"/>
    <col min="6145" max="6145" width="9.28515625" style="15" customWidth="1"/>
    <col min="6146" max="6146" width="6.7109375" style="15" customWidth="1"/>
    <col min="6147" max="6147" width="40.7109375" style="15" customWidth="1"/>
    <col min="6148" max="6151" width="9.28515625" style="15" customWidth="1"/>
    <col min="6152" max="6400" width="9.28515625" style="15"/>
    <col min="6401" max="6401" width="9.28515625" style="15" customWidth="1"/>
    <col min="6402" max="6402" width="6.7109375" style="15" customWidth="1"/>
    <col min="6403" max="6403" width="40.7109375" style="15" customWidth="1"/>
    <col min="6404" max="6407" width="9.28515625" style="15" customWidth="1"/>
    <col min="6408" max="6656" width="9.28515625" style="15"/>
    <col min="6657" max="6657" width="9.28515625" style="15" customWidth="1"/>
    <col min="6658" max="6658" width="6.7109375" style="15" customWidth="1"/>
    <col min="6659" max="6659" width="40.7109375" style="15" customWidth="1"/>
    <col min="6660" max="6663" width="9.28515625" style="15" customWidth="1"/>
    <col min="6664" max="6912" width="9.28515625" style="15"/>
    <col min="6913" max="6913" width="9.28515625" style="15" customWidth="1"/>
    <col min="6914" max="6914" width="6.7109375" style="15" customWidth="1"/>
    <col min="6915" max="6915" width="40.7109375" style="15" customWidth="1"/>
    <col min="6916" max="6919" width="9.28515625" style="15" customWidth="1"/>
    <col min="6920" max="7168" width="9.28515625" style="15"/>
    <col min="7169" max="7169" width="9.28515625" style="15" customWidth="1"/>
    <col min="7170" max="7170" width="6.7109375" style="15" customWidth="1"/>
    <col min="7171" max="7171" width="40.7109375" style="15" customWidth="1"/>
    <col min="7172" max="7175" width="9.28515625" style="15" customWidth="1"/>
    <col min="7176" max="7424" width="9.28515625" style="15"/>
    <col min="7425" max="7425" width="9.28515625" style="15" customWidth="1"/>
    <col min="7426" max="7426" width="6.7109375" style="15" customWidth="1"/>
    <col min="7427" max="7427" width="40.7109375" style="15" customWidth="1"/>
    <col min="7428" max="7431" width="9.28515625" style="15" customWidth="1"/>
    <col min="7432" max="7680" width="9.28515625" style="15"/>
    <col min="7681" max="7681" width="9.28515625" style="15" customWidth="1"/>
    <col min="7682" max="7682" width="6.7109375" style="15" customWidth="1"/>
    <col min="7683" max="7683" width="40.7109375" style="15" customWidth="1"/>
    <col min="7684" max="7687" width="9.28515625" style="15" customWidth="1"/>
    <col min="7688" max="7936" width="9.28515625" style="15"/>
    <col min="7937" max="7937" width="9.28515625" style="15" customWidth="1"/>
    <col min="7938" max="7938" width="6.7109375" style="15" customWidth="1"/>
    <col min="7939" max="7939" width="40.7109375" style="15" customWidth="1"/>
    <col min="7940" max="7943" width="9.28515625" style="15" customWidth="1"/>
    <col min="7944" max="8192" width="9.28515625" style="15"/>
    <col min="8193" max="8193" width="9.28515625" style="15" customWidth="1"/>
    <col min="8194" max="8194" width="6.7109375" style="15" customWidth="1"/>
    <col min="8195" max="8195" width="40.7109375" style="15" customWidth="1"/>
    <col min="8196" max="8199" width="9.28515625" style="15" customWidth="1"/>
    <col min="8200" max="8448" width="9.28515625" style="15"/>
    <col min="8449" max="8449" width="9.28515625" style="15" customWidth="1"/>
    <col min="8450" max="8450" width="6.7109375" style="15" customWidth="1"/>
    <col min="8451" max="8451" width="40.7109375" style="15" customWidth="1"/>
    <col min="8452" max="8455" width="9.28515625" style="15" customWidth="1"/>
    <col min="8456" max="8704" width="9.28515625" style="15"/>
    <col min="8705" max="8705" width="9.28515625" style="15" customWidth="1"/>
    <col min="8706" max="8706" width="6.7109375" style="15" customWidth="1"/>
    <col min="8707" max="8707" width="40.7109375" style="15" customWidth="1"/>
    <col min="8708" max="8711" width="9.28515625" style="15" customWidth="1"/>
    <col min="8712" max="8960" width="9.28515625" style="15"/>
    <col min="8961" max="8961" width="9.28515625" style="15" customWidth="1"/>
    <col min="8962" max="8962" width="6.7109375" style="15" customWidth="1"/>
    <col min="8963" max="8963" width="40.7109375" style="15" customWidth="1"/>
    <col min="8964" max="8967" width="9.28515625" style="15" customWidth="1"/>
    <col min="8968" max="9216" width="9.28515625" style="15"/>
    <col min="9217" max="9217" width="9.28515625" style="15" customWidth="1"/>
    <col min="9218" max="9218" width="6.7109375" style="15" customWidth="1"/>
    <col min="9219" max="9219" width="40.7109375" style="15" customWidth="1"/>
    <col min="9220" max="9223" width="9.28515625" style="15" customWidth="1"/>
    <col min="9224" max="9472" width="9.28515625" style="15"/>
    <col min="9473" max="9473" width="9.28515625" style="15" customWidth="1"/>
    <col min="9474" max="9474" width="6.7109375" style="15" customWidth="1"/>
    <col min="9475" max="9475" width="40.7109375" style="15" customWidth="1"/>
    <col min="9476" max="9479" width="9.28515625" style="15" customWidth="1"/>
    <col min="9480" max="9728" width="9.28515625" style="15"/>
    <col min="9729" max="9729" width="9.28515625" style="15" customWidth="1"/>
    <col min="9730" max="9730" width="6.7109375" style="15" customWidth="1"/>
    <col min="9731" max="9731" width="40.7109375" style="15" customWidth="1"/>
    <col min="9732" max="9735" width="9.28515625" style="15" customWidth="1"/>
    <col min="9736" max="9984" width="9.28515625" style="15"/>
    <col min="9985" max="9985" width="9.28515625" style="15" customWidth="1"/>
    <col min="9986" max="9986" width="6.7109375" style="15" customWidth="1"/>
    <col min="9987" max="9987" width="40.7109375" style="15" customWidth="1"/>
    <col min="9988" max="9991" width="9.28515625" style="15" customWidth="1"/>
    <col min="9992" max="10240" width="9.28515625" style="15"/>
    <col min="10241" max="10241" width="9.28515625" style="15" customWidth="1"/>
    <col min="10242" max="10242" width="6.7109375" style="15" customWidth="1"/>
    <col min="10243" max="10243" width="40.7109375" style="15" customWidth="1"/>
    <col min="10244" max="10247" width="9.28515625" style="15" customWidth="1"/>
    <col min="10248" max="10496" width="9.28515625" style="15"/>
    <col min="10497" max="10497" width="9.28515625" style="15" customWidth="1"/>
    <col min="10498" max="10498" width="6.7109375" style="15" customWidth="1"/>
    <col min="10499" max="10499" width="40.7109375" style="15" customWidth="1"/>
    <col min="10500" max="10503" width="9.28515625" style="15" customWidth="1"/>
    <col min="10504" max="10752" width="9.28515625" style="15"/>
    <col min="10753" max="10753" width="9.28515625" style="15" customWidth="1"/>
    <col min="10754" max="10754" width="6.7109375" style="15" customWidth="1"/>
    <col min="10755" max="10755" width="40.7109375" style="15" customWidth="1"/>
    <col min="10756" max="10759" width="9.28515625" style="15" customWidth="1"/>
    <col min="10760" max="11008" width="9.28515625" style="15"/>
    <col min="11009" max="11009" width="9.28515625" style="15" customWidth="1"/>
    <col min="11010" max="11010" width="6.7109375" style="15" customWidth="1"/>
    <col min="11011" max="11011" width="40.7109375" style="15" customWidth="1"/>
    <col min="11012" max="11015" width="9.28515625" style="15" customWidth="1"/>
    <col min="11016" max="11264" width="9.28515625" style="15"/>
    <col min="11265" max="11265" width="9.28515625" style="15" customWidth="1"/>
    <col min="11266" max="11266" width="6.7109375" style="15" customWidth="1"/>
    <col min="11267" max="11267" width="40.7109375" style="15" customWidth="1"/>
    <col min="11268" max="11271" width="9.28515625" style="15" customWidth="1"/>
    <col min="11272" max="11520" width="9.28515625" style="15"/>
    <col min="11521" max="11521" width="9.28515625" style="15" customWidth="1"/>
    <col min="11522" max="11522" width="6.7109375" style="15" customWidth="1"/>
    <col min="11523" max="11523" width="40.7109375" style="15" customWidth="1"/>
    <col min="11524" max="11527" width="9.28515625" style="15" customWidth="1"/>
    <col min="11528" max="11776" width="9.28515625" style="15"/>
    <col min="11777" max="11777" width="9.28515625" style="15" customWidth="1"/>
    <col min="11778" max="11778" width="6.7109375" style="15" customWidth="1"/>
    <col min="11779" max="11779" width="40.7109375" style="15" customWidth="1"/>
    <col min="11780" max="11783" width="9.28515625" style="15" customWidth="1"/>
    <col min="11784" max="12032" width="9.28515625" style="15"/>
    <col min="12033" max="12033" width="9.28515625" style="15" customWidth="1"/>
    <col min="12034" max="12034" width="6.7109375" style="15" customWidth="1"/>
    <col min="12035" max="12035" width="40.7109375" style="15" customWidth="1"/>
    <col min="12036" max="12039" width="9.28515625" style="15" customWidth="1"/>
    <col min="12040" max="12288" width="9.28515625" style="15"/>
    <col min="12289" max="12289" width="9.28515625" style="15" customWidth="1"/>
    <col min="12290" max="12290" width="6.7109375" style="15" customWidth="1"/>
    <col min="12291" max="12291" width="40.7109375" style="15" customWidth="1"/>
    <col min="12292" max="12295" width="9.28515625" style="15" customWidth="1"/>
    <col min="12296" max="12544" width="9.28515625" style="15"/>
    <col min="12545" max="12545" width="9.28515625" style="15" customWidth="1"/>
    <col min="12546" max="12546" width="6.7109375" style="15" customWidth="1"/>
    <col min="12547" max="12547" width="40.7109375" style="15" customWidth="1"/>
    <col min="12548" max="12551" width="9.28515625" style="15" customWidth="1"/>
    <col min="12552" max="12800" width="9.28515625" style="15"/>
    <col min="12801" max="12801" width="9.28515625" style="15" customWidth="1"/>
    <col min="12802" max="12802" width="6.7109375" style="15" customWidth="1"/>
    <col min="12803" max="12803" width="40.7109375" style="15" customWidth="1"/>
    <col min="12804" max="12807" width="9.28515625" style="15" customWidth="1"/>
    <col min="12808" max="13056" width="9.28515625" style="15"/>
    <col min="13057" max="13057" width="9.28515625" style="15" customWidth="1"/>
    <col min="13058" max="13058" width="6.7109375" style="15" customWidth="1"/>
    <col min="13059" max="13059" width="40.7109375" style="15" customWidth="1"/>
    <col min="13060" max="13063" width="9.28515625" style="15" customWidth="1"/>
    <col min="13064" max="13312" width="9.28515625" style="15"/>
    <col min="13313" max="13313" width="9.28515625" style="15" customWidth="1"/>
    <col min="13314" max="13314" width="6.7109375" style="15" customWidth="1"/>
    <col min="13315" max="13315" width="40.7109375" style="15" customWidth="1"/>
    <col min="13316" max="13319" width="9.28515625" style="15" customWidth="1"/>
    <col min="13320" max="13568" width="9.28515625" style="15"/>
    <col min="13569" max="13569" width="9.28515625" style="15" customWidth="1"/>
    <col min="13570" max="13570" width="6.7109375" style="15" customWidth="1"/>
    <col min="13571" max="13571" width="40.7109375" style="15" customWidth="1"/>
    <col min="13572" max="13575" width="9.28515625" style="15" customWidth="1"/>
    <col min="13576" max="13824" width="9.28515625" style="15"/>
    <col min="13825" max="13825" width="9.28515625" style="15" customWidth="1"/>
    <col min="13826" max="13826" width="6.7109375" style="15" customWidth="1"/>
    <col min="13827" max="13827" width="40.7109375" style="15" customWidth="1"/>
    <col min="13828" max="13831" width="9.28515625" style="15" customWidth="1"/>
    <col min="13832" max="14080" width="9.28515625" style="15"/>
    <col min="14081" max="14081" width="9.28515625" style="15" customWidth="1"/>
    <col min="14082" max="14082" width="6.7109375" style="15" customWidth="1"/>
    <col min="14083" max="14083" width="40.7109375" style="15" customWidth="1"/>
    <col min="14084" max="14087" width="9.28515625" style="15" customWidth="1"/>
    <col min="14088" max="14336" width="9.28515625" style="15"/>
    <col min="14337" max="14337" width="9.28515625" style="15" customWidth="1"/>
    <col min="14338" max="14338" width="6.7109375" style="15" customWidth="1"/>
    <col min="14339" max="14339" width="40.7109375" style="15" customWidth="1"/>
    <col min="14340" max="14343" width="9.28515625" style="15" customWidth="1"/>
    <col min="14344" max="14592" width="9.28515625" style="15"/>
    <col min="14593" max="14593" width="9.28515625" style="15" customWidth="1"/>
    <col min="14594" max="14594" width="6.7109375" style="15" customWidth="1"/>
    <col min="14595" max="14595" width="40.7109375" style="15" customWidth="1"/>
    <col min="14596" max="14599" width="9.28515625" style="15" customWidth="1"/>
    <col min="14600" max="14848" width="9.28515625" style="15"/>
    <col min="14849" max="14849" width="9.28515625" style="15" customWidth="1"/>
    <col min="14850" max="14850" width="6.7109375" style="15" customWidth="1"/>
    <col min="14851" max="14851" width="40.7109375" style="15" customWidth="1"/>
    <col min="14852" max="14855" width="9.28515625" style="15" customWidth="1"/>
    <col min="14856" max="15104" width="9.28515625" style="15"/>
    <col min="15105" max="15105" width="9.28515625" style="15" customWidth="1"/>
    <col min="15106" max="15106" width="6.7109375" style="15" customWidth="1"/>
    <col min="15107" max="15107" width="40.7109375" style="15" customWidth="1"/>
    <col min="15108" max="15111" width="9.28515625" style="15" customWidth="1"/>
    <col min="15112" max="15360" width="9.28515625" style="15"/>
    <col min="15361" max="15361" width="9.28515625" style="15" customWidth="1"/>
    <col min="15362" max="15362" width="6.7109375" style="15" customWidth="1"/>
    <col min="15363" max="15363" width="40.7109375" style="15" customWidth="1"/>
    <col min="15364" max="15367" width="9.28515625" style="15" customWidth="1"/>
    <col min="15368" max="15616" width="9.28515625" style="15"/>
    <col min="15617" max="15617" width="9.28515625" style="15" customWidth="1"/>
    <col min="15618" max="15618" width="6.7109375" style="15" customWidth="1"/>
    <col min="15619" max="15619" width="40.7109375" style="15" customWidth="1"/>
    <col min="15620" max="15623" width="9.28515625" style="15" customWidth="1"/>
    <col min="15624" max="15872" width="9.28515625" style="15"/>
    <col min="15873" max="15873" width="9.28515625" style="15" customWidth="1"/>
    <col min="15874" max="15874" width="6.7109375" style="15" customWidth="1"/>
    <col min="15875" max="15875" width="40.7109375" style="15" customWidth="1"/>
    <col min="15876" max="15879" width="9.28515625" style="15" customWidth="1"/>
    <col min="15880" max="16128" width="9.28515625" style="15"/>
    <col min="16129" max="16129" width="9.28515625" style="15" customWidth="1"/>
    <col min="16130" max="16130" width="6.7109375" style="15" customWidth="1"/>
    <col min="16131" max="16131" width="40.7109375" style="15" customWidth="1"/>
    <col min="16132" max="16135" width="9.28515625" style="15" customWidth="1"/>
    <col min="16136" max="16383" width="9.28515625" style="15"/>
    <col min="16384" max="16384" width="9.28515625" style="15" customWidth="1"/>
  </cols>
  <sheetData>
    <row r="1" spans="1:10" ht="12.75" customHeight="1" x14ac:dyDescent="0.2">
      <c r="A1" s="3" t="s">
        <v>114</v>
      </c>
      <c r="B1" s="267" t="s">
        <v>115</v>
      </c>
      <c r="C1" s="746" t="s">
        <v>116</v>
      </c>
      <c r="D1" s="746"/>
      <c r="E1" s="746"/>
      <c r="F1" s="746"/>
      <c r="G1" s="746"/>
      <c r="H1" s="746"/>
    </row>
    <row r="2" spans="1:10" ht="25.15" customHeight="1" x14ac:dyDescent="0.2">
      <c r="A2" s="743" t="s">
        <v>2</v>
      </c>
      <c r="B2" s="744"/>
      <c r="C2" s="745"/>
      <c r="D2" s="271" t="s">
        <v>3</v>
      </c>
      <c r="E2" s="272" t="s">
        <v>4</v>
      </c>
      <c r="F2" s="271" t="s">
        <v>5</v>
      </c>
      <c r="G2" s="271" t="s">
        <v>6</v>
      </c>
      <c r="H2" s="271" t="s">
        <v>7</v>
      </c>
    </row>
    <row r="3" spans="1:10" x14ac:dyDescent="0.2">
      <c r="A3" s="273" t="s">
        <v>117</v>
      </c>
      <c r="B3" s="274"/>
      <c r="C3" s="307"/>
      <c r="D3" s="308" t="s">
        <v>118</v>
      </c>
      <c r="E3" s="309"/>
      <c r="F3" s="277"/>
      <c r="G3" s="338"/>
      <c r="H3" s="79"/>
    </row>
    <row r="4" spans="1:10" ht="25.5" x14ac:dyDescent="0.2">
      <c r="A4" s="302"/>
      <c r="B4" s="285" t="s">
        <v>119</v>
      </c>
      <c r="C4" s="312"/>
      <c r="D4" s="313" t="s">
        <v>120</v>
      </c>
      <c r="E4" s="293" t="s">
        <v>121</v>
      </c>
      <c r="F4" s="288">
        <v>20</v>
      </c>
      <c r="G4" s="82"/>
      <c r="H4" s="83" t="str">
        <f>IF(G4=0," ",F4*G4)</f>
        <v xml:space="preserve"> </v>
      </c>
    </row>
    <row r="5" spans="1:10" x14ac:dyDescent="0.2">
      <c r="A5" s="273" t="s">
        <v>122</v>
      </c>
      <c r="B5" s="274"/>
      <c r="C5" s="307"/>
      <c r="D5" s="308" t="s">
        <v>123</v>
      </c>
      <c r="E5" s="309"/>
      <c r="F5" s="277"/>
      <c r="G5" s="84"/>
      <c r="H5" s="79"/>
    </row>
    <row r="6" spans="1:10" x14ac:dyDescent="0.2">
      <c r="A6" s="302"/>
      <c r="B6" s="285" t="s">
        <v>124</v>
      </c>
      <c r="C6" s="312"/>
      <c r="D6" s="313" t="s">
        <v>1415</v>
      </c>
      <c r="E6" s="293" t="s">
        <v>125</v>
      </c>
      <c r="F6" s="288" t="s">
        <v>126</v>
      </c>
      <c r="G6" s="86" t="s">
        <v>16</v>
      </c>
      <c r="H6" s="88"/>
    </row>
    <row r="7" spans="1:10" ht="12.75" customHeight="1" x14ac:dyDescent="0.2">
      <c r="A7" s="302"/>
      <c r="B7" s="285" t="s">
        <v>127</v>
      </c>
      <c r="C7" s="312"/>
      <c r="D7" s="313" t="s">
        <v>1416</v>
      </c>
      <c r="E7" s="293" t="s">
        <v>128</v>
      </c>
      <c r="F7" s="288">
        <v>20</v>
      </c>
      <c r="G7" s="82"/>
      <c r="H7" s="83" t="str">
        <f>IF(G7=0," ",F7*G7)</f>
        <v xml:space="preserve"> </v>
      </c>
      <c r="J7" s="87"/>
    </row>
    <row r="8" spans="1:10" ht="25.5" x14ac:dyDescent="0.2">
      <c r="A8" s="302"/>
      <c r="B8" s="285" t="s">
        <v>129</v>
      </c>
      <c r="C8" s="312"/>
      <c r="D8" s="313" t="s">
        <v>130</v>
      </c>
      <c r="E8" s="293" t="s">
        <v>121</v>
      </c>
      <c r="F8" s="288">
        <v>20</v>
      </c>
      <c r="G8" s="82"/>
      <c r="H8" s="83" t="str">
        <f>IF(G8=0," ",F8*G8)</f>
        <v xml:space="preserve"> </v>
      </c>
    </row>
    <row r="9" spans="1:10" ht="51" x14ac:dyDescent="0.2">
      <c r="A9" s="273" t="s">
        <v>131</v>
      </c>
      <c r="B9" s="274"/>
      <c r="C9" s="307"/>
      <c r="D9" s="308" t="s">
        <v>132</v>
      </c>
      <c r="E9" s="309"/>
      <c r="F9" s="277"/>
      <c r="G9" s="84"/>
      <c r="H9" s="79"/>
    </row>
    <row r="10" spans="1:10" ht="27" x14ac:dyDescent="0.2">
      <c r="A10" s="280"/>
      <c r="B10" s="285" t="s">
        <v>133</v>
      </c>
      <c r="C10" s="312"/>
      <c r="D10" s="313" t="s">
        <v>134</v>
      </c>
      <c r="E10" s="293" t="s">
        <v>135</v>
      </c>
      <c r="F10" s="288">
        <v>30</v>
      </c>
      <c r="G10" s="82"/>
      <c r="H10" s="83" t="str">
        <f>IF(G10=0," ",F10*G10)</f>
        <v xml:space="preserve"> </v>
      </c>
    </row>
    <row r="11" spans="1:10" ht="25.5" x14ac:dyDescent="0.2">
      <c r="A11" s="280"/>
      <c r="B11" s="285" t="s">
        <v>136</v>
      </c>
      <c r="C11" s="312"/>
      <c r="D11" s="313" t="s">
        <v>137</v>
      </c>
      <c r="E11" s="293" t="s">
        <v>138</v>
      </c>
      <c r="F11" s="288">
        <v>75</v>
      </c>
      <c r="G11" s="82"/>
      <c r="H11" s="83" t="str">
        <f>IF(G11=0," ",F11*G11)</f>
        <v xml:space="preserve"> </v>
      </c>
    </row>
    <row r="12" spans="1:10" ht="25.5" x14ac:dyDescent="0.2">
      <c r="A12" s="280"/>
      <c r="B12" s="285" t="s">
        <v>139</v>
      </c>
      <c r="C12" s="312"/>
      <c r="D12" s="313" t="s">
        <v>140</v>
      </c>
      <c r="E12" s="293" t="s">
        <v>58</v>
      </c>
      <c r="F12" s="288" t="s">
        <v>59</v>
      </c>
      <c r="G12" s="86" t="s">
        <v>16</v>
      </c>
      <c r="H12" s="265">
        <v>100000</v>
      </c>
    </row>
    <row r="13" spans="1:10" ht="25.5" x14ac:dyDescent="0.2">
      <c r="A13" s="280"/>
      <c r="B13" s="285" t="s">
        <v>141</v>
      </c>
      <c r="C13" s="312"/>
      <c r="D13" s="313" t="s">
        <v>142</v>
      </c>
      <c r="E13" s="293" t="s">
        <v>63</v>
      </c>
      <c r="F13" s="86">
        <f>H12</f>
        <v>100000</v>
      </c>
      <c r="G13" s="89"/>
      <c r="H13" s="83" t="str">
        <f>IF(G13=0," ",F13*G13)</f>
        <v xml:space="preserve"> </v>
      </c>
    </row>
    <row r="14" spans="1:10" ht="25.5" x14ac:dyDescent="0.2">
      <c r="A14" s="280"/>
      <c r="B14" s="285" t="s">
        <v>143</v>
      </c>
      <c r="C14" s="312"/>
      <c r="D14" s="313" t="s">
        <v>144</v>
      </c>
      <c r="E14" s="293" t="s">
        <v>121</v>
      </c>
      <c r="F14" s="288">
        <v>20</v>
      </c>
      <c r="G14" s="82"/>
      <c r="H14" s="83" t="str">
        <f>IF(G14=0," ",F14*G14)</f>
        <v xml:space="preserve"> </v>
      </c>
    </row>
    <row r="15" spans="1:10" x14ac:dyDescent="0.2">
      <c r="A15" s="297" t="s">
        <v>145</v>
      </c>
      <c r="B15" s="298"/>
      <c r="C15" s="315"/>
      <c r="D15" s="316" t="s">
        <v>146</v>
      </c>
      <c r="E15" s="300" t="s">
        <v>121</v>
      </c>
      <c r="F15" s="301">
        <v>20</v>
      </c>
      <c r="G15" s="90"/>
      <c r="H15" s="91" t="str">
        <f>IF(G15=0," ",F15*G15)</f>
        <v xml:space="preserve"> </v>
      </c>
    </row>
    <row r="16" spans="1:10" x14ac:dyDescent="0.2">
      <c r="A16" s="273" t="s">
        <v>147</v>
      </c>
      <c r="B16" s="274"/>
      <c r="C16" s="307"/>
      <c r="D16" s="308" t="s">
        <v>148</v>
      </c>
      <c r="E16" s="309"/>
      <c r="F16" s="277"/>
      <c r="G16" s="84"/>
      <c r="H16" s="79"/>
    </row>
    <row r="17" spans="1:8" x14ac:dyDescent="0.2">
      <c r="A17" s="302"/>
      <c r="B17" s="285" t="s">
        <v>149</v>
      </c>
      <c r="C17" s="312"/>
      <c r="D17" s="287" t="s">
        <v>150</v>
      </c>
      <c r="E17" s="293" t="s">
        <v>125</v>
      </c>
      <c r="F17" s="288" t="s">
        <v>126</v>
      </c>
      <c r="G17" s="86" t="s">
        <v>16</v>
      </c>
      <c r="H17" s="88"/>
    </row>
    <row r="18" spans="1:8" x14ac:dyDescent="0.2">
      <c r="A18" s="302"/>
      <c r="B18" s="285" t="s">
        <v>151</v>
      </c>
      <c r="C18" s="312"/>
      <c r="D18" s="287" t="s">
        <v>152</v>
      </c>
      <c r="E18" s="293" t="s">
        <v>121</v>
      </c>
      <c r="F18" s="288">
        <v>20</v>
      </c>
      <c r="G18" s="82"/>
      <c r="H18" s="83" t="str">
        <f>IF(G18=0," ",F18*G18)</f>
        <v xml:space="preserve"> </v>
      </c>
    </row>
    <row r="19" spans="1:8" x14ac:dyDescent="0.2">
      <c r="A19" s="317" t="s">
        <v>153</v>
      </c>
      <c r="B19" s="274"/>
      <c r="C19" s="307"/>
      <c r="D19" s="276" t="s">
        <v>154</v>
      </c>
      <c r="E19" s="309"/>
      <c r="F19" s="277"/>
      <c r="G19" s="84"/>
      <c r="H19" s="79"/>
    </row>
    <row r="20" spans="1:8" ht="25.5" x14ac:dyDescent="0.2">
      <c r="A20" s="303"/>
      <c r="B20" s="285" t="s">
        <v>155</v>
      </c>
      <c r="C20" s="312"/>
      <c r="D20" s="296" t="s">
        <v>156</v>
      </c>
      <c r="E20" s="293" t="s">
        <v>157</v>
      </c>
      <c r="F20" s="721">
        <v>50</v>
      </c>
      <c r="G20" s="82"/>
      <c r="H20" s="83" t="str">
        <f>IF(G20=0," ",F20*G20)</f>
        <v xml:space="preserve"> </v>
      </c>
    </row>
    <row r="21" spans="1:8" ht="25.5" x14ac:dyDescent="0.2">
      <c r="A21" s="303"/>
      <c r="B21" s="318" t="s">
        <v>158</v>
      </c>
      <c r="C21" s="312"/>
      <c r="D21" s="296" t="s">
        <v>159</v>
      </c>
      <c r="E21" s="293" t="s">
        <v>58</v>
      </c>
      <c r="F21" s="288" t="s">
        <v>59</v>
      </c>
      <c r="G21" s="86" t="s">
        <v>16</v>
      </c>
      <c r="H21" s="720">
        <v>50000</v>
      </c>
    </row>
    <row r="22" spans="1:8" ht="25.5" x14ac:dyDescent="0.2">
      <c r="A22" s="303"/>
      <c r="B22" s="318" t="s">
        <v>160</v>
      </c>
      <c r="C22" s="312"/>
      <c r="D22" s="296" t="s">
        <v>161</v>
      </c>
      <c r="E22" s="293" t="s">
        <v>63</v>
      </c>
      <c r="F22" s="86">
        <f>H21</f>
        <v>50000</v>
      </c>
      <c r="G22" s="89"/>
      <c r="H22" s="83" t="str">
        <f>IF(G22=0," ",F22*G22)</f>
        <v xml:space="preserve"> </v>
      </c>
    </row>
    <row r="23" spans="1:8" x14ac:dyDescent="0.2">
      <c r="A23" s="317" t="s">
        <v>162</v>
      </c>
      <c r="B23" s="320"/>
      <c r="C23" s="307"/>
      <c r="D23" s="276" t="s">
        <v>163</v>
      </c>
      <c r="E23" s="309"/>
      <c r="F23" s="277"/>
      <c r="G23" s="84"/>
      <c r="H23" s="79"/>
    </row>
    <row r="24" spans="1:8" ht="25.5" x14ac:dyDescent="0.2">
      <c r="A24" s="303"/>
      <c r="B24" s="318" t="s">
        <v>164</v>
      </c>
      <c r="C24" s="312"/>
      <c r="D24" s="296" t="s">
        <v>165</v>
      </c>
      <c r="E24" s="293" t="s">
        <v>58</v>
      </c>
      <c r="F24" s="288" t="s">
        <v>59</v>
      </c>
      <c r="G24" s="86" t="s">
        <v>16</v>
      </c>
      <c r="H24" s="720">
        <v>150000</v>
      </c>
    </row>
    <row r="25" spans="1:8" ht="25.5" x14ac:dyDescent="0.2">
      <c r="A25" s="303"/>
      <c r="B25" s="318" t="s">
        <v>166</v>
      </c>
      <c r="C25" s="312"/>
      <c r="D25" s="296" t="s">
        <v>167</v>
      </c>
      <c r="E25" s="293" t="s">
        <v>63</v>
      </c>
      <c r="F25" s="86">
        <f>H24</f>
        <v>150000</v>
      </c>
      <c r="G25" s="89"/>
      <c r="H25" s="83" t="str">
        <f>IF(G25=0," ",F25*G25)</f>
        <v xml:space="preserve"> </v>
      </c>
    </row>
    <row r="26" spans="1:8" ht="25.5" x14ac:dyDescent="0.2">
      <c r="A26" s="303"/>
      <c r="B26" s="318" t="s">
        <v>168</v>
      </c>
      <c r="C26" s="312"/>
      <c r="D26" s="296" t="s">
        <v>169</v>
      </c>
      <c r="E26" s="293" t="s">
        <v>58</v>
      </c>
      <c r="F26" s="288" t="s">
        <v>59</v>
      </c>
      <c r="G26" s="86" t="s">
        <v>16</v>
      </c>
      <c r="H26" s="720">
        <v>150000</v>
      </c>
    </row>
    <row r="27" spans="1:8" ht="25.5" x14ac:dyDescent="0.2">
      <c r="A27" s="303"/>
      <c r="B27" s="318" t="s">
        <v>170</v>
      </c>
      <c r="C27" s="312"/>
      <c r="D27" s="296" t="s">
        <v>171</v>
      </c>
      <c r="E27" s="293" t="s">
        <v>63</v>
      </c>
      <c r="F27" s="86">
        <f>H26</f>
        <v>150000</v>
      </c>
      <c r="G27" s="89"/>
      <c r="H27" s="83" t="str">
        <f>IF(G27=0," ",F27*G27)</f>
        <v xml:space="preserve"> </v>
      </c>
    </row>
    <row r="28" spans="1:8" x14ac:dyDescent="0.2">
      <c r="A28" s="321" t="s">
        <v>172</v>
      </c>
      <c r="B28" s="320"/>
      <c r="C28" s="322"/>
      <c r="D28" s="323" t="s">
        <v>173</v>
      </c>
      <c r="E28" s="309"/>
      <c r="F28" s="277"/>
      <c r="G28" s="84"/>
      <c r="H28" s="79"/>
    </row>
    <row r="29" spans="1:8" x14ac:dyDescent="0.2">
      <c r="A29" s="289"/>
      <c r="B29" s="310" t="s">
        <v>174</v>
      </c>
      <c r="C29" s="324"/>
      <c r="D29" s="326" t="s">
        <v>175</v>
      </c>
      <c r="E29" s="294"/>
      <c r="F29" s="282"/>
      <c r="G29" s="85"/>
      <c r="H29" s="80"/>
    </row>
    <row r="30" spans="1:8" x14ac:dyDescent="0.2">
      <c r="A30" s="289"/>
      <c r="B30" s="310"/>
      <c r="C30" s="290" t="s">
        <v>10</v>
      </c>
      <c r="D30" s="327" t="s">
        <v>176</v>
      </c>
      <c r="E30" s="293" t="s">
        <v>177</v>
      </c>
      <c r="F30" s="288">
        <v>500</v>
      </c>
      <c r="G30" s="82"/>
      <c r="H30" s="83" t="str">
        <f t="shared" ref="H30:H35" si="0">IF(G30=0," ",F30*G30)</f>
        <v xml:space="preserve"> </v>
      </c>
    </row>
    <row r="31" spans="1:8" x14ac:dyDescent="0.2">
      <c r="A31" s="289"/>
      <c r="B31" s="310"/>
      <c r="C31" s="290" t="s">
        <v>23</v>
      </c>
      <c r="D31" s="327" t="s">
        <v>178</v>
      </c>
      <c r="E31" s="293" t="s">
        <v>177</v>
      </c>
      <c r="F31" s="288">
        <v>500</v>
      </c>
      <c r="G31" s="82"/>
      <c r="H31" s="83" t="str">
        <f t="shared" si="0"/>
        <v xml:space="preserve"> </v>
      </c>
    </row>
    <row r="32" spans="1:8" x14ac:dyDescent="0.2">
      <c r="A32" s="289"/>
      <c r="B32" s="310"/>
      <c r="C32" s="290" t="s">
        <v>179</v>
      </c>
      <c r="D32" s="327" t="s">
        <v>180</v>
      </c>
      <c r="E32" s="293" t="s">
        <v>177</v>
      </c>
      <c r="F32" s="288">
        <v>500</v>
      </c>
      <c r="G32" s="82"/>
      <c r="H32" s="83" t="str">
        <f t="shared" si="0"/>
        <v xml:space="preserve"> </v>
      </c>
    </row>
    <row r="33" spans="1:8" x14ac:dyDescent="0.2">
      <c r="A33" s="289"/>
      <c r="B33" s="310"/>
      <c r="C33" s="290" t="s">
        <v>40</v>
      </c>
      <c r="D33" s="327" t="s">
        <v>181</v>
      </c>
      <c r="E33" s="293" t="s">
        <v>177</v>
      </c>
      <c r="F33" s="288">
        <v>500</v>
      </c>
      <c r="G33" s="82"/>
      <c r="H33" s="83" t="str">
        <f t="shared" si="0"/>
        <v xml:space="preserve"> </v>
      </c>
    </row>
    <row r="34" spans="1:8" x14ac:dyDescent="0.2">
      <c r="A34" s="289"/>
      <c r="B34" s="310"/>
      <c r="C34" s="290" t="s">
        <v>182</v>
      </c>
      <c r="D34" s="327" t="s">
        <v>183</v>
      </c>
      <c r="E34" s="293" t="s">
        <v>177</v>
      </c>
      <c r="F34" s="288">
        <v>500</v>
      </c>
      <c r="G34" s="82"/>
      <c r="H34" s="83" t="str">
        <f t="shared" si="0"/>
        <v xml:space="preserve"> </v>
      </c>
    </row>
    <row r="35" spans="1:8" x14ac:dyDescent="0.2">
      <c r="A35" s="289"/>
      <c r="B35" s="310"/>
      <c r="C35" s="290" t="s">
        <v>184</v>
      </c>
      <c r="D35" s="327" t="s">
        <v>185</v>
      </c>
      <c r="E35" s="293" t="s">
        <v>177</v>
      </c>
      <c r="F35" s="288">
        <v>500</v>
      </c>
      <c r="G35" s="82"/>
      <c r="H35" s="83" t="str">
        <f t="shared" si="0"/>
        <v xml:space="preserve"> </v>
      </c>
    </row>
    <row r="36" spans="1:8" x14ac:dyDescent="0.2">
      <c r="A36" s="289"/>
      <c r="B36" s="310" t="s">
        <v>186</v>
      </c>
      <c r="C36" s="324"/>
      <c r="D36" s="328" t="s">
        <v>187</v>
      </c>
      <c r="E36" s="294"/>
      <c r="F36" s="282"/>
      <c r="G36" s="85"/>
      <c r="H36" s="80"/>
    </row>
    <row r="37" spans="1:8" x14ac:dyDescent="0.2">
      <c r="A37" s="289"/>
      <c r="B37" s="310"/>
      <c r="C37" s="290" t="s">
        <v>10</v>
      </c>
      <c r="D37" s="329" t="s">
        <v>188</v>
      </c>
      <c r="E37" s="293" t="s">
        <v>177</v>
      </c>
      <c r="F37" s="288">
        <v>40</v>
      </c>
      <c r="G37" s="82"/>
      <c r="H37" s="83" t="str">
        <f t="shared" ref="H37:H43" si="1">IF(G37=0," ",F37*G37)</f>
        <v xml:space="preserve"> </v>
      </c>
    </row>
    <row r="38" spans="1:8" x14ac:dyDescent="0.2">
      <c r="A38" s="289"/>
      <c r="B38" s="310"/>
      <c r="C38" s="290" t="s">
        <v>23</v>
      </c>
      <c r="D38" s="286" t="s">
        <v>189</v>
      </c>
      <c r="E38" s="293" t="s">
        <v>177</v>
      </c>
      <c r="F38" s="288">
        <v>30</v>
      </c>
      <c r="G38" s="82"/>
      <c r="H38" s="83" t="str">
        <f t="shared" si="1"/>
        <v xml:space="preserve"> </v>
      </c>
    </row>
    <row r="39" spans="1:8" x14ac:dyDescent="0.2">
      <c r="A39" s="289"/>
      <c r="B39" s="310"/>
      <c r="C39" s="290" t="s">
        <v>179</v>
      </c>
      <c r="D39" s="286" t="s">
        <v>190</v>
      </c>
      <c r="E39" s="293" t="s">
        <v>177</v>
      </c>
      <c r="F39" s="288">
        <v>30</v>
      </c>
      <c r="G39" s="82"/>
      <c r="H39" s="83" t="str">
        <f t="shared" si="1"/>
        <v xml:space="preserve"> </v>
      </c>
    </row>
    <row r="40" spans="1:8" ht="14.25" x14ac:dyDescent="0.2">
      <c r="A40" s="289"/>
      <c r="B40" s="310"/>
      <c r="C40" s="290" t="s">
        <v>40</v>
      </c>
      <c r="D40" s="286" t="s">
        <v>191</v>
      </c>
      <c r="E40" s="293" t="s">
        <v>177</v>
      </c>
      <c r="F40" s="288">
        <v>60</v>
      </c>
      <c r="G40" s="82"/>
      <c r="H40" s="83" t="str">
        <f t="shared" si="1"/>
        <v xml:space="preserve"> </v>
      </c>
    </row>
    <row r="41" spans="1:8" x14ac:dyDescent="0.2">
      <c r="A41" s="289"/>
      <c r="B41" s="310"/>
      <c r="C41" s="290" t="s">
        <v>182</v>
      </c>
      <c r="D41" s="286" t="s">
        <v>192</v>
      </c>
      <c r="E41" s="293" t="s">
        <v>177</v>
      </c>
      <c r="F41" s="288">
        <v>30</v>
      </c>
      <c r="G41" s="82"/>
      <c r="H41" s="83" t="str">
        <f t="shared" si="1"/>
        <v xml:space="preserve"> </v>
      </c>
    </row>
    <row r="42" spans="1:8" x14ac:dyDescent="0.2">
      <c r="A42" s="289"/>
      <c r="B42" s="310"/>
      <c r="C42" s="290" t="s">
        <v>184</v>
      </c>
      <c r="D42" s="286" t="s">
        <v>193</v>
      </c>
      <c r="E42" s="293" t="s">
        <v>177</v>
      </c>
      <c r="F42" s="288">
        <v>40</v>
      </c>
      <c r="G42" s="82"/>
      <c r="H42" s="83" t="str">
        <f t="shared" si="1"/>
        <v xml:space="preserve"> </v>
      </c>
    </row>
    <row r="43" spans="1:8" x14ac:dyDescent="0.2">
      <c r="A43" s="289"/>
      <c r="B43" s="310"/>
      <c r="C43" s="290" t="s">
        <v>194</v>
      </c>
      <c r="D43" s="286" t="s">
        <v>195</v>
      </c>
      <c r="E43" s="293" t="s">
        <v>177</v>
      </c>
      <c r="F43" s="288">
        <v>40</v>
      </c>
      <c r="G43" s="82"/>
      <c r="H43" s="83" t="str">
        <f t="shared" si="1"/>
        <v xml:space="preserve"> </v>
      </c>
    </row>
    <row r="44" spans="1:8" x14ac:dyDescent="0.2">
      <c r="A44" s="289"/>
      <c r="B44" s="310"/>
      <c r="C44" s="290" t="s">
        <v>196</v>
      </c>
      <c r="D44" s="329" t="s">
        <v>197</v>
      </c>
      <c r="E44" s="293" t="s">
        <v>177</v>
      </c>
      <c r="F44" s="288">
        <v>40</v>
      </c>
      <c r="G44" s="82"/>
      <c r="H44" s="83" t="str">
        <f t="shared" ref="H44:H49" si="2">IF(G44=0," ",F44*G44)</f>
        <v xml:space="preserve"> </v>
      </c>
    </row>
    <row r="45" spans="1:8" x14ac:dyDescent="0.2">
      <c r="A45" s="289"/>
      <c r="B45" s="310"/>
      <c r="C45" s="290" t="s">
        <v>12</v>
      </c>
      <c r="D45" s="329" t="s">
        <v>198</v>
      </c>
      <c r="E45" s="293" t="s">
        <v>177</v>
      </c>
      <c r="F45" s="288">
        <v>50</v>
      </c>
      <c r="G45" s="86"/>
      <c r="H45" s="83" t="str">
        <f t="shared" si="2"/>
        <v xml:space="preserve"> </v>
      </c>
    </row>
    <row r="46" spans="1:8" x14ac:dyDescent="0.2">
      <c r="A46" s="289"/>
      <c r="B46" s="310"/>
      <c r="C46" s="290" t="s">
        <v>199</v>
      </c>
      <c r="D46" s="329" t="s">
        <v>200</v>
      </c>
      <c r="E46" s="293" t="s">
        <v>177</v>
      </c>
      <c r="F46" s="288">
        <v>100</v>
      </c>
      <c r="G46" s="82"/>
      <c r="H46" s="83" t="str">
        <f t="shared" si="2"/>
        <v xml:space="preserve"> </v>
      </c>
    </row>
    <row r="47" spans="1:8" x14ac:dyDescent="0.2">
      <c r="A47" s="289"/>
      <c r="B47" s="310"/>
      <c r="C47" s="290" t="s">
        <v>201</v>
      </c>
      <c r="D47" s="329" t="s">
        <v>202</v>
      </c>
      <c r="E47" s="293" t="s">
        <v>177</v>
      </c>
      <c r="F47" s="288">
        <v>20</v>
      </c>
      <c r="G47" s="86"/>
      <c r="H47" s="83" t="str">
        <f t="shared" si="2"/>
        <v xml:space="preserve"> </v>
      </c>
    </row>
    <row r="48" spans="1:8" x14ac:dyDescent="0.2">
      <c r="A48" s="289"/>
      <c r="B48" s="310"/>
      <c r="C48" s="290" t="s">
        <v>203</v>
      </c>
      <c r="D48" s="329" t="s">
        <v>204</v>
      </c>
      <c r="E48" s="293" t="s">
        <v>177</v>
      </c>
      <c r="F48" s="288">
        <v>20</v>
      </c>
      <c r="G48" s="86"/>
      <c r="H48" s="83" t="str">
        <f t="shared" si="2"/>
        <v xml:space="preserve"> </v>
      </c>
    </row>
    <row r="49" spans="1:10" ht="25.5" x14ac:dyDescent="0.2">
      <c r="A49" s="289"/>
      <c r="B49" s="310"/>
      <c r="C49" s="290" t="s">
        <v>203</v>
      </c>
      <c r="D49" s="327" t="s">
        <v>205</v>
      </c>
      <c r="E49" s="293" t="s">
        <v>177</v>
      </c>
      <c r="F49" s="288">
        <v>50</v>
      </c>
      <c r="G49" s="82"/>
      <c r="H49" s="83" t="str">
        <f t="shared" si="2"/>
        <v xml:space="preserve"> </v>
      </c>
    </row>
    <row r="50" spans="1:10" s="128" customFormat="1" x14ac:dyDescent="0.2">
      <c r="A50" s="653"/>
      <c r="B50" s="199"/>
      <c r="C50" s="200"/>
      <c r="D50" s="731" t="s">
        <v>88</v>
      </c>
      <c r="E50" s="732"/>
      <c r="F50" s="732"/>
      <c r="G50" s="733"/>
      <c r="H50" s="201">
        <f>SUM(H3:H49)</f>
        <v>450000</v>
      </c>
      <c r="I50" s="163"/>
      <c r="J50" s="163"/>
    </row>
    <row r="51" spans="1:10" s="128" customFormat="1" x14ac:dyDescent="0.2">
      <c r="A51" s="202"/>
      <c r="B51" s="202"/>
      <c r="C51" s="143"/>
      <c r="D51" s="202"/>
      <c r="E51" s="202"/>
      <c r="F51" s="202"/>
      <c r="G51" s="202"/>
      <c r="H51" s="203"/>
      <c r="I51" s="163"/>
      <c r="J51" s="163"/>
    </row>
    <row r="52" spans="1:10" s="128" customFormat="1" x14ac:dyDescent="0.2">
      <c r="A52" s="202"/>
      <c r="B52" s="202"/>
      <c r="C52" s="143"/>
      <c r="D52" s="202"/>
      <c r="E52" s="202"/>
      <c r="F52" s="202"/>
      <c r="G52" s="202"/>
      <c r="H52" s="204"/>
      <c r="I52" s="163"/>
      <c r="J52" s="163"/>
    </row>
    <row r="53" spans="1:10" s="128" customFormat="1" ht="13.15" customHeight="1" x14ac:dyDescent="0.2">
      <c r="A53" s="330" t="s">
        <v>114</v>
      </c>
      <c r="B53" s="270" t="s">
        <v>115</v>
      </c>
      <c r="C53" s="750" t="s">
        <v>116</v>
      </c>
      <c r="D53" s="751"/>
      <c r="E53" s="751"/>
      <c r="F53" s="751"/>
      <c r="G53" s="751"/>
      <c r="H53" s="752"/>
      <c r="I53" s="163"/>
      <c r="J53" s="163"/>
    </row>
    <row r="54" spans="1:10" s="128" customFormat="1" x14ac:dyDescent="0.2">
      <c r="A54" s="728" t="s">
        <v>2</v>
      </c>
      <c r="B54" s="729"/>
      <c r="C54" s="730"/>
      <c r="D54" s="133" t="s">
        <v>3</v>
      </c>
      <c r="E54" s="134" t="s">
        <v>4</v>
      </c>
      <c r="F54" s="133" t="s">
        <v>5</v>
      </c>
      <c r="G54" s="133" t="s">
        <v>6</v>
      </c>
      <c r="H54" s="133" t="s">
        <v>7</v>
      </c>
      <c r="I54" s="163"/>
      <c r="J54" s="163"/>
    </row>
    <row r="55" spans="1:10" s="128" customFormat="1" x14ac:dyDescent="0.2">
      <c r="A55" s="653"/>
      <c r="B55" s="199"/>
      <c r="C55" s="200"/>
      <c r="D55" s="731" t="s">
        <v>89</v>
      </c>
      <c r="E55" s="732"/>
      <c r="F55" s="732"/>
      <c r="G55" s="733"/>
      <c r="H55" s="201">
        <f>H50</f>
        <v>450000</v>
      </c>
      <c r="I55" s="163"/>
      <c r="J55" s="163"/>
    </row>
    <row r="56" spans="1:10" x14ac:dyDescent="0.2">
      <c r="A56" s="289"/>
      <c r="B56" s="310" t="s">
        <v>206</v>
      </c>
      <c r="C56" s="281"/>
      <c r="D56" s="326" t="s">
        <v>207</v>
      </c>
      <c r="E56" s="294"/>
      <c r="F56" s="282"/>
      <c r="G56" s="85"/>
      <c r="H56" s="80"/>
    </row>
    <row r="57" spans="1:10" ht="25.5" x14ac:dyDescent="0.2">
      <c r="A57" s="289"/>
      <c r="B57" s="2"/>
      <c r="C57" s="290" t="s">
        <v>10</v>
      </c>
      <c r="D57" s="286" t="s">
        <v>208</v>
      </c>
      <c r="E57" s="293" t="s">
        <v>209</v>
      </c>
      <c r="F57" s="288">
        <v>500</v>
      </c>
      <c r="G57" s="82"/>
      <c r="H57" s="83" t="str">
        <f t="shared" ref="H57:H62" si="3">IF(G57=0," ",F57*G57)</f>
        <v xml:space="preserve"> </v>
      </c>
    </row>
    <row r="58" spans="1:10" ht="25.5" x14ac:dyDescent="0.2">
      <c r="A58" s="289"/>
      <c r="B58" s="2"/>
      <c r="C58" s="290" t="s">
        <v>23</v>
      </c>
      <c r="D58" s="286" t="s">
        <v>210</v>
      </c>
      <c r="E58" s="293" t="s">
        <v>209</v>
      </c>
      <c r="F58" s="288">
        <v>500</v>
      </c>
      <c r="G58" s="82"/>
      <c r="H58" s="83" t="str">
        <f t="shared" si="3"/>
        <v xml:space="preserve"> </v>
      </c>
    </row>
    <row r="59" spans="1:10" x14ac:dyDescent="0.2">
      <c r="A59" s="289"/>
      <c r="B59" s="2"/>
      <c r="C59" s="281" t="s">
        <v>179</v>
      </c>
      <c r="D59" s="281" t="s">
        <v>211</v>
      </c>
      <c r="E59" s="294"/>
      <c r="F59" s="282"/>
      <c r="G59" s="85"/>
      <c r="H59" s="80" t="str">
        <f t="shared" si="3"/>
        <v xml:space="preserve"> </v>
      </c>
    </row>
    <row r="60" spans="1:10" ht="25.5" x14ac:dyDescent="0.2">
      <c r="A60" s="289"/>
      <c r="B60" s="2"/>
      <c r="C60" s="335" t="s">
        <v>12</v>
      </c>
      <c r="D60" s="286" t="s">
        <v>212</v>
      </c>
      <c r="E60" s="293" t="s">
        <v>209</v>
      </c>
      <c r="F60" s="288">
        <v>600</v>
      </c>
      <c r="G60" s="82"/>
      <c r="H60" s="83" t="str">
        <f t="shared" si="3"/>
        <v xml:space="preserve"> </v>
      </c>
    </row>
    <row r="61" spans="1:10" ht="25.5" x14ac:dyDescent="0.2">
      <c r="A61" s="289"/>
      <c r="B61" s="2"/>
      <c r="C61" s="335" t="s">
        <v>17</v>
      </c>
      <c r="D61" s="286" t="s">
        <v>213</v>
      </c>
      <c r="E61" s="293" t="s">
        <v>209</v>
      </c>
      <c r="F61" s="288">
        <v>300</v>
      </c>
      <c r="G61" s="82"/>
      <c r="H61" s="83" t="str">
        <f t="shared" si="3"/>
        <v xml:space="preserve"> </v>
      </c>
    </row>
    <row r="62" spans="1:10" ht="25.5" x14ac:dyDescent="0.2">
      <c r="A62" s="289"/>
      <c r="B62" s="2"/>
      <c r="C62" s="290" t="s">
        <v>40</v>
      </c>
      <c r="D62" s="327" t="s">
        <v>214</v>
      </c>
      <c r="E62" s="293" t="s">
        <v>209</v>
      </c>
      <c r="F62" s="288">
        <v>1600</v>
      </c>
      <c r="G62" s="82"/>
      <c r="H62" s="83" t="str">
        <f t="shared" si="3"/>
        <v xml:space="preserve"> </v>
      </c>
    </row>
    <row r="63" spans="1:10" x14ac:dyDescent="0.2">
      <c r="A63" s="289"/>
      <c r="B63" s="2" t="s">
        <v>215</v>
      </c>
      <c r="C63" s="4"/>
      <c r="D63" s="283" t="s">
        <v>216</v>
      </c>
      <c r="E63" s="294"/>
      <c r="F63" s="282"/>
      <c r="G63" s="85"/>
      <c r="H63" s="80"/>
    </row>
    <row r="64" spans="1:10" ht="25.5" x14ac:dyDescent="0.2">
      <c r="A64" s="289"/>
      <c r="B64" s="2"/>
      <c r="C64" s="290" t="s">
        <v>10</v>
      </c>
      <c r="D64" s="336" t="s">
        <v>217</v>
      </c>
      <c r="E64" s="293" t="s">
        <v>58</v>
      </c>
      <c r="F64" s="288" t="s">
        <v>59</v>
      </c>
      <c r="G64" s="86" t="s">
        <v>16</v>
      </c>
      <c r="H64" s="265">
        <v>100000</v>
      </c>
    </row>
    <row r="65" spans="1:8" ht="25.5" x14ac:dyDescent="0.2">
      <c r="A65" s="289"/>
      <c r="B65" s="2"/>
      <c r="C65" s="290" t="s">
        <v>23</v>
      </c>
      <c r="D65" s="327" t="s">
        <v>218</v>
      </c>
      <c r="E65" s="293" t="s">
        <v>63</v>
      </c>
      <c r="F65" s="86">
        <f>H64</f>
        <v>100000</v>
      </c>
      <c r="G65" s="89"/>
      <c r="H65" s="83" t="str">
        <f>IF(G65=0," ",F65*G65)</f>
        <v xml:space="preserve"> </v>
      </c>
    </row>
    <row r="66" spans="1:8" x14ac:dyDescent="0.2">
      <c r="A66" s="317" t="s">
        <v>219</v>
      </c>
      <c r="B66" s="320"/>
      <c r="C66" s="274"/>
      <c r="D66" s="276" t="s">
        <v>220</v>
      </c>
      <c r="E66" s="309"/>
      <c r="F66" s="277"/>
      <c r="G66" s="84"/>
      <c r="H66" s="79"/>
    </row>
    <row r="67" spans="1:8" ht="25.5" x14ac:dyDescent="0.2">
      <c r="A67" s="303"/>
      <c r="B67" s="318" t="s">
        <v>221</v>
      </c>
      <c r="C67" s="312"/>
      <c r="D67" s="313" t="s">
        <v>222</v>
      </c>
      <c r="E67" s="293" t="s">
        <v>58</v>
      </c>
      <c r="F67" s="288" t="s">
        <v>59</v>
      </c>
      <c r="G67" s="86" t="s">
        <v>16</v>
      </c>
      <c r="H67" s="265">
        <v>50000</v>
      </c>
    </row>
    <row r="68" spans="1:8" ht="25.5" x14ac:dyDescent="0.2">
      <c r="A68" s="303"/>
      <c r="B68" s="318" t="s">
        <v>223</v>
      </c>
      <c r="C68" s="312"/>
      <c r="D68" s="296" t="s">
        <v>224</v>
      </c>
      <c r="E68" s="293" t="s">
        <v>63</v>
      </c>
      <c r="F68" s="86">
        <f>H67</f>
        <v>50000</v>
      </c>
      <c r="G68" s="89"/>
      <c r="H68" s="83" t="str">
        <f>IF(G68=0," ",F68*G68)</f>
        <v xml:space="preserve"> </v>
      </c>
    </row>
    <row r="69" spans="1:8" x14ac:dyDescent="0.2">
      <c r="A69" s="317" t="s">
        <v>225</v>
      </c>
      <c r="B69" s="320"/>
      <c r="C69" s="320"/>
      <c r="D69" s="276" t="s">
        <v>226</v>
      </c>
      <c r="E69" s="337"/>
      <c r="F69" s="277"/>
      <c r="G69" s="84"/>
      <c r="H69" s="79"/>
    </row>
    <row r="70" spans="1:8" ht="25.5" x14ac:dyDescent="0.2">
      <c r="A70" s="289"/>
      <c r="B70" s="318" t="s">
        <v>227</v>
      </c>
      <c r="C70" s="329"/>
      <c r="D70" s="313" t="s">
        <v>228</v>
      </c>
      <c r="E70" s="293" t="s">
        <v>95</v>
      </c>
      <c r="F70" s="288" t="s">
        <v>96</v>
      </c>
      <c r="G70" s="86" t="s">
        <v>97</v>
      </c>
      <c r="H70" s="265">
        <v>300000</v>
      </c>
    </row>
    <row r="71" spans="1:8" x14ac:dyDescent="0.2">
      <c r="A71" s="304" t="str">
        <f>A1</f>
        <v xml:space="preserve">SECTION </v>
      </c>
      <c r="B71" s="305" t="str">
        <f>B1</f>
        <v>C1.2</v>
      </c>
      <c r="C71" s="306"/>
      <c r="D71" s="747" t="s">
        <v>108</v>
      </c>
      <c r="E71" s="748"/>
      <c r="F71" s="748"/>
      <c r="G71" s="749"/>
      <c r="H71" s="44">
        <f>SUM(H55:H70)</f>
        <v>900000</v>
      </c>
    </row>
    <row r="119" spans="5:5" x14ac:dyDescent="0.2">
      <c r="E119" s="15"/>
    </row>
    <row r="129" spans="5:5" x14ac:dyDescent="0.2">
      <c r="E129" s="15"/>
    </row>
    <row r="130" spans="5:5" x14ac:dyDescent="0.2">
      <c r="E130" s="15"/>
    </row>
    <row r="131" spans="5:5" x14ac:dyDescent="0.2">
      <c r="E131" s="15"/>
    </row>
    <row r="132" spans="5:5" x14ac:dyDescent="0.2">
      <c r="E132" s="15"/>
    </row>
    <row r="133" spans="5:5" x14ac:dyDescent="0.2">
      <c r="E133" s="15"/>
    </row>
    <row r="134" spans="5:5" x14ac:dyDescent="0.2">
      <c r="E134" s="15"/>
    </row>
    <row r="135" spans="5:5" x14ac:dyDescent="0.2">
      <c r="E135" s="15"/>
    </row>
    <row r="136" spans="5:5" x14ac:dyDescent="0.2">
      <c r="E136" s="15"/>
    </row>
    <row r="137" spans="5:5" x14ac:dyDescent="0.2">
      <c r="E137" s="15"/>
    </row>
    <row r="138" spans="5:5" x14ac:dyDescent="0.2">
      <c r="E138" s="15"/>
    </row>
    <row r="139" spans="5:5" x14ac:dyDescent="0.2">
      <c r="E139" s="15"/>
    </row>
    <row r="140" spans="5:5" x14ac:dyDescent="0.2">
      <c r="E140" s="15"/>
    </row>
    <row r="141" spans="5:5" x14ac:dyDescent="0.2">
      <c r="E141" s="15"/>
    </row>
    <row r="142" spans="5:5" x14ac:dyDescent="0.2">
      <c r="E142" s="15"/>
    </row>
    <row r="143" spans="5:5" x14ac:dyDescent="0.2">
      <c r="E143" s="15"/>
    </row>
    <row r="144" spans="5:5" x14ac:dyDescent="0.2">
      <c r="E144" s="15"/>
    </row>
    <row r="145" spans="5:5" x14ac:dyDescent="0.2">
      <c r="E145" s="15"/>
    </row>
    <row r="146" spans="5:5" x14ac:dyDescent="0.2">
      <c r="E146" s="15"/>
    </row>
    <row r="147" spans="5:5" x14ac:dyDescent="0.2">
      <c r="E147" s="15"/>
    </row>
    <row r="148" spans="5:5" x14ac:dyDescent="0.2">
      <c r="E148" s="15"/>
    </row>
    <row r="149" spans="5:5" x14ac:dyDescent="0.2">
      <c r="E149" s="15"/>
    </row>
    <row r="150" spans="5:5" x14ac:dyDescent="0.2">
      <c r="E150" s="15"/>
    </row>
    <row r="151" spans="5:5" x14ac:dyDescent="0.2">
      <c r="E151" s="15"/>
    </row>
  </sheetData>
  <sheetProtection algorithmName="SHA-512" hashValue="WO+1BTv8hGKLwruyIigNVGvQ9QAQ7Nf6Hok6qV0/chHhYWKjAaJRypLpT3CgmlF2W2TkpIbYnT2KkxDNjMoasw==" saltValue="wdzJr1TMxR/emCn1EfM6pg==" spinCount="100000" sheet="1" objects="1" scenarios="1" selectLockedCells="1"/>
  <mergeCells count="7">
    <mergeCell ref="A2:C2"/>
    <mergeCell ref="C1:H1"/>
    <mergeCell ref="D71:G71"/>
    <mergeCell ref="D50:G50"/>
    <mergeCell ref="C53:H53"/>
    <mergeCell ref="A54:C54"/>
    <mergeCell ref="D55:G55"/>
  </mergeCells>
  <phoneticPr fontId="9" type="noConversion"/>
  <pageMargins left="0.70866141732283472" right="0.70866141732283472" top="0.74803149606299213" bottom="0.74803149606299213" header="0.31496062992125984" footer="0.31496062992125984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rowBreaks count="1" manualBreakCount="1">
    <brk id="51" max="7" man="1"/>
  </rowBreaks>
  <ignoredErrors>
    <ignoredError sqref="A71" unlocked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H172"/>
  <sheetViews>
    <sheetView view="pageBreakPreview" zoomScale="145" zoomScaleNormal="130" zoomScaleSheetLayoutView="145" workbookViewId="0">
      <selection activeCell="G15" sqref="G15"/>
    </sheetView>
  </sheetViews>
  <sheetFormatPr defaultRowHeight="12.75" x14ac:dyDescent="0.2"/>
  <cols>
    <col min="1" max="1" width="8.5703125" style="15" customWidth="1"/>
    <col min="2" max="2" width="8.7109375" style="15" customWidth="1"/>
    <col min="3" max="3" width="6.42578125" style="15" customWidth="1"/>
    <col min="4" max="4" width="42.7109375" style="15" customWidth="1"/>
    <col min="5" max="5" width="10.28515625" style="15" customWidth="1"/>
    <col min="6" max="8" width="20.7109375" style="15" customWidth="1"/>
    <col min="9" max="257" width="9.28515625" style="15"/>
    <col min="258" max="258" width="9.28515625" style="15" customWidth="1"/>
    <col min="259" max="259" width="6.7109375" style="15" customWidth="1"/>
    <col min="260" max="260" width="40.7109375" style="15" customWidth="1"/>
    <col min="261" max="264" width="9.28515625" style="15" customWidth="1"/>
    <col min="265" max="513" width="9.28515625" style="15"/>
    <col min="514" max="514" width="9.28515625" style="15" customWidth="1"/>
    <col min="515" max="515" width="6.7109375" style="15" customWidth="1"/>
    <col min="516" max="516" width="40.7109375" style="15" customWidth="1"/>
    <col min="517" max="520" width="9.28515625" style="15" customWidth="1"/>
    <col min="521" max="769" width="9.28515625" style="15"/>
    <col min="770" max="770" width="9.28515625" style="15" customWidth="1"/>
    <col min="771" max="771" width="6.7109375" style="15" customWidth="1"/>
    <col min="772" max="772" width="40.7109375" style="15" customWidth="1"/>
    <col min="773" max="776" width="9.28515625" style="15" customWidth="1"/>
    <col min="777" max="1025" width="9.28515625" style="15"/>
    <col min="1026" max="1026" width="9.28515625" style="15" customWidth="1"/>
    <col min="1027" max="1027" width="6.7109375" style="15" customWidth="1"/>
    <col min="1028" max="1028" width="40.7109375" style="15" customWidth="1"/>
    <col min="1029" max="1032" width="9.28515625" style="15" customWidth="1"/>
    <col min="1033" max="1281" width="9.28515625" style="15"/>
    <col min="1282" max="1282" width="9.28515625" style="15" customWidth="1"/>
    <col min="1283" max="1283" width="6.7109375" style="15" customWidth="1"/>
    <col min="1284" max="1284" width="40.7109375" style="15" customWidth="1"/>
    <col min="1285" max="1288" width="9.28515625" style="15" customWidth="1"/>
    <col min="1289" max="1537" width="9.28515625" style="15"/>
    <col min="1538" max="1538" width="9.28515625" style="15" customWidth="1"/>
    <col min="1539" max="1539" width="6.7109375" style="15" customWidth="1"/>
    <col min="1540" max="1540" width="40.7109375" style="15" customWidth="1"/>
    <col min="1541" max="1544" width="9.28515625" style="15" customWidth="1"/>
    <col min="1545" max="1793" width="9.28515625" style="15"/>
    <col min="1794" max="1794" width="9.28515625" style="15" customWidth="1"/>
    <col min="1795" max="1795" width="6.7109375" style="15" customWidth="1"/>
    <col min="1796" max="1796" width="40.7109375" style="15" customWidth="1"/>
    <col min="1797" max="1800" width="9.28515625" style="15" customWidth="1"/>
    <col min="1801" max="2049" width="9.28515625" style="15"/>
    <col min="2050" max="2050" width="9.28515625" style="15" customWidth="1"/>
    <col min="2051" max="2051" width="6.7109375" style="15" customWidth="1"/>
    <col min="2052" max="2052" width="40.7109375" style="15" customWidth="1"/>
    <col min="2053" max="2056" width="9.28515625" style="15" customWidth="1"/>
    <col min="2057" max="2305" width="9.28515625" style="15"/>
    <col min="2306" max="2306" width="9.28515625" style="15" customWidth="1"/>
    <col min="2307" max="2307" width="6.7109375" style="15" customWidth="1"/>
    <col min="2308" max="2308" width="40.7109375" style="15" customWidth="1"/>
    <col min="2309" max="2312" width="9.28515625" style="15" customWidth="1"/>
    <col min="2313" max="2561" width="9.28515625" style="15"/>
    <col min="2562" max="2562" width="9.28515625" style="15" customWidth="1"/>
    <col min="2563" max="2563" width="6.7109375" style="15" customWidth="1"/>
    <col min="2564" max="2564" width="40.7109375" style="15" customWidth="1"/>
    <col min="2565" max="2568" width="9.28515625" style="15" customWidth="1"/>
    <col min="2569" max="2817" width="9.28515625" style="15"/>
    <col min="2818" max="2818" width="9.28515625" style="15" customWidth="1"/>
    <col min="2819" max="2819" width="6.7109375" style="15" customWidth="1"/>
    <col min="2820" max="2820" width="40.7109375" style="15" customWidth="1"/>
    <col min="2821" max="2824" width="9.28515625" style="15" customWidth="1"/>
    <col min="2825" max="3073" width="9.28515625" style="15"/>
    <col min="3074" max="3074" width="9.28515625" style="15" customWidth="1"/>
    <col min="3075" max="3075" width="6.7109375" style="15" customWidth="1"/>
    <col min="3076" max="3076" width="40.7109375" style="15" customWidth="1"/>
    <col min="3077" max="3080" width="9.28515625" style="15" customWidth="1"/>
    <col min="3081" max="3329" width="9.28515625" style="15"/>
    <col min="3330" max="3330" width="9.28515625" style="15" customWidth="1"/>
    <col min="3331" max="3331" width="6.7109375" style="15" customWidth="1"/>
    <col min="3332" max="3332" width="40.7109375" style="15" customWidth="1"/>
    <col min="3333" max="3336" width="9.28515625" style="15" customWidth="1"/>
    <col min="3337" max="3585" width="9.28515625" style="15"/>
    <col min="3586" max="3586" width="9.28515625" style="15" customWidth="1"/>
    <col min="3587" max="3587" width="6.7109375" style="15" customWidth="1"/>
    <col min="3588" max="3588" width="40.7109375" style="15" customWidth="1"/>
    <col min="3589" max="3592" width="9.28515625" style="15" customWidth="1"/>
    <col min="3593" max="3841" width="9.28515625" style="15"/>
    <col min="3842" max="3842" width="9.28515625" style="15" customWidth="1"/>
    <col min="3843" max="3843" width="6.7109375" style="15" customWidth="1"/>
    <col min="3844" max="3844" width="40.7109375" style="15" customWidth="1"/>
    <col min="3845" max="3848" width="9.28515625" style="15" customWidth="1"/>
    <col min="3849" max="4097" width="9.28515625" style="15"/>
    <col min="4098" max="4098" width="9.28515625" style="15" customWidth="1"/>
    <col min="4099" max="4099" width="6.7109375" style="15" customWidth="1"/>
    <col min="4100" max="4100" width="40.7109375" style="15" customWidth="1"/>
    <col min="4101" max="4104" width="9.28515625" style="15" customWidth="1"/>
    <col min="4105" max="4353" width="9.28515625" style="15"/>
    <col min="4354" max="4354" width="9.28515625" style="15" customWidth="1"/>
    <col min="4355" max="4355" width="6.7109375" style="15" customWidth="1"/>
    <col min="4356" max="4356" width="40.7109375" style="15" customWidth="1"/>
    <col min="4357" max="4360" width="9.28515625" style="15" customWidth="1"/>
    <col min="4361" max="4609" width="9.28515625" style="15"/>
    <col min="4610" max="4610" width="9.28515625" style="15" customWidth="1"/>
    <col min="4611" max="4611" width="6.7109375" style="15" customWidth="1"/>
    <col min="4612" max="4612" width="40.7109375" style="15" customWidth="1"/>
    <col min="4613" max="4616" width="9.28515625" style="15" customWidth="1"/>
    <col min="4617" max="4865" width="9.28515625" style="15"/>
    <col min="4866" max="4866" width="9.28515625" style="15" customWidth="1"/>
    <col min="4867" max="4867" width="6.7109375" style="15" customWidth="1"/>
    <col min="4868" max="4868" width="40.7109375" style="15" customWidth="1"/>
    <col min="4869" max="4872" width="9.28515625" style="15" customWidth="1"/>
    <col min="4873" max="5121" width="9.28515625" style="15"/>
    <col min="5122" max="5122" width="9.28515625" style="15" customWidth="1"/>
    <col min="5123" max="5123" width="6.7109375" style="15" customWidth="1"/>
    <col min="5124" max="5124" width="40.7109375" style="15" customWidth="1"/>
    <col min="5125" max="5128" width="9.28515625" style="15" customWidth="1"/>
    <col min="5129" max="5377" width="9.28515625" style="15"/>
    <col min="5378" max="5378" width="9.28515625" style="15" customWidth="1"/>
    <col min="5379" max="5379" width="6.7109375" style="15" customWidth="1"/>
    <col min="5380" max="5380" width="40.7109375" style="15" customWidth="1"/>
    <col min="5381" max="5384" width="9.28515625" style="15" customWidth="1"/>
    <col min="5385" max="5633" width="9.28515625" style="15"/>
    <col min="5634" max="5634" width="9.28515625" style="15" customWidth="1"/>
    <col min="5635" max="5635" width="6.7109375" style="15" customWidth="1"/>
    <col min="5636" max="5636" width="40.7109375" style="15" customWidth="1"/>
    <col min="5637" max="5640" width="9.28515625" style="15" customWidth="1"/>
    <col min="5641" max="5889" width="9.28515625" style="15"/>
    <col min="5890" max="5890" width="9.28515625" style="15" customWidth="1"/>
    <col min="5891" max="5891" width="6.7109375" style="15" customWidth="1"/>
    <col min="5892" max="5892" width="40.7109375" style="15" customWidth="1"/>
    <col min="5893" max="5896" width="9.28515625" style="15" customWidth="1"/>
    <col min="5897" max="6145" width="9.28515625" style="15"/>
    <col min="6146" max="6146" width="9.28515625" style="15" customWidth="1"/>
    <col min="6147" max="6147" width="6.7109375" style="15" customWidth="1"/>
    <col min="6148" max="6148" width="40.7109375" style="15" customWidth="1"/>
    <col min="6149" max="6152" width="9.28515625" style="15" customWidth="1"/>
    <col min="6153" max="6401" width="9.28515625" style="15"/>
    <col min="6402" max="6402" width="9.28515625" style="15" customWidth="1"/>
    <col min="6403" max="6403" width="6.7109375" style="15" customWidth="1"/>
    <col min="6404" max="6404" width="40.7109375" style="15" customWidth="1"/>
    <col min="6405" max="6408" width="9.28515625" style="15" customWidth="1"/>
    <col min="6409" max="6657" width="9.28515625" style="15"/>
    <col min="6658" max="6658" width="9.28515625" style="15" customWidth="1"/>
    <col min="6659" max="6659" width="6.7109375" style="15" customWidth="1"/>
    <col min="6660" max="6660" width="40.7109375" style="15" customWidth="1"/>
    <col min="6661" max="6664" width="9.28515625" style="15" customWidth="1"/>
    <col min="6665" max="6913" width="9.28515625" style="15"/>
    <col min="6914" max="6914" width="9.28515625" style="15" customWidth="1"/>
    <col min="6915" max="6915" width="6.7109375" style="15" customWidth="1"/>
    <col min="6916" max="6916" width="40.7109375" style="15" customWidth="1"/>
    <col min="6917" max="6920" width="9.28515625" style="15" customWidth="1"/>
    <col min="6921" max="7169" width="9.28515625" style="15"/>
    <col min="7170" max="7170" width="9.28515625" style="15" customWidth="1"/>
    <col min="7171" max="7171" width="6.7109375" style="15" customWidth="1"/>
    <col min="7172" max="7172" width="40.7109375" style="15" customWidth="1"/>
    <col min="7173" max="7176" width="9.28515625" style="15" customWidth="1"/>
    <col min="7177" max="7425" width="9.28515625" style="15"/>
    <col min="7426" max="7426" width="9.28515625" style="15" customWidth="1"/>
    <col min="7427" max="7427" width="6.7109375" style="15" customWidth="1"/>
    <col min="7428" max="7428" width="40.7109375" style="15" customWidth="1"/>
    <col min="7429" max="7432" width="9.28515625" style="15" customWidth="1"/>
    <col min="7433" max="7681" width="9.28515625" style="15"/>
    <col min="7682" max="7682" width="9.28515625" style="15" customWidth="1"/>
    <col min="7683" max="7683" width="6.7109375" style="15" customWidth="1"/>
    <col min="7684" max="7684" width="40.7109375" style="15" customWidth="1"/>
    <col min="7685" max="7688" width="9.28515625" style="15" customWidth="1"/>
    <col min="7689" max="7937" width="9.28515625" style="15"/>
    <col min="7938" max="7938" width="9.28515625" style="15" customWidth="1"/>
    <col min="7939" max="7939" width="6.7109375" style="15" customWidth="1"/>
    <col min="7940" max="7940" width="40.7109375" style="15" customWidth="1"/>
    <col min="7941" max="7944" width="9.28515625" style="15" customWidth="1"/>
    <col min="7945" max="8193" width="9.28515625" style="15"/>
    <col min="8194" max="8194" width="9.28515625" style="15" customWidth="1"/>
    <col min="8195" max="8195" width="6.7109375" style="15" customWidth="1"/>
    <col min="8196" max="8196" width="40.7109375" style="15" customWidth="1"/>
    <col min="8197" max="8200" width="9.28515625" style="15" customWidth="1"/>
    <col min="8201" max="8449" width="9.28515625" style="15"/>
    <col min="8450" max="8450" width="9.28515625" style="15" customWidth="1"/>
    <col min="8451" max="8451" width="6.7109375" style="15" customWidth="1"/>
    <col min="8452" max="8452" width="40.7109375" style="15" customWidth="1"/>
    <col min="8453" max="8456" width="9.28515625" style="15" customWidth="1"/>
    <col min="8457" max="8705" width="9.28515625" style="15"/>
    <col min="8706" max="8706" width="9.28515625" style="15" customWidth="1"/>
    <col min="8707" max="8707" width="6.7109375" style="15" customWidth="1"/>
    <col min="8708" max="8708" width="40.7109375" style="15" customWidth="1"/>
    <col min="8709" max="8712" width="9.28515625" style="15" customWidth="1"/>
    <col min="8713" max="8961" width="9.28515625" style="15"/>
    <col min="8962" max="8962" width="9.28515625" style="15" customWidth="1"/>
    <col min="8963" max="8963" width="6.7109375" style="15" customWidth="1"/>
    <col min="8964" max="8964" width="40.7109375" style="15" customWidth="1"/>
    <col min="8965" max="8968" width="9.28515625" style="15" customWidth="1"/>
    <col min="8969" max="9217" width="9.28515625" style="15"/>
    <col min="9218" max="9218" width="9.28515625" style="15" customWidth="1"/>
    <col min="9219" max="9219" width="6.7109375" style="15" customWidth="1"/>
    <col min="9220" max="9220" width="40.7109375" style="15" customWidth="1"/>
    <col min="9221" max="9224" width="9.28515625" style="15" customWidth="1"/>
    <col min="9225" max="9473" width="9.28515625" style="15"/>
    <col min="9474" max="9474" width="9.28515625" style="15" customWidth="1"/>
    <col min="9475" max="9475" width="6.7109375" style="15" customWidth="1"/>
    <col min="9476" max="9476" width="40.7109375" style="15" customWidth="1"/>
    <col min="9477" max="9480" width="9.28515625" style="15" customWidth="1"/>
    <col min="9481" max="9729" width="9.28515625" style="15"/>
    <col min="9730" max="9730" width="9.28515625" style="15" customWidth="1"/>
    <col min="9731" max="9731" width="6.7109375" style="15" customWidth="1"/>
    <col min="9732" max="9732" width="40.7109375" style="15" customWidth="1"/>
    <col min="9733" max="9736" width="9.28515625" style="15" customWidth="1"/>
    <col min="9737" max="9985" width="9.28515625" style="15"/>
    <col min="9986" max="9986" width="9.28515625" style="15" customWidth="1"/>
    <col min="9987" max="9987" width="6.7109375" style="15" customWidth="1"/>
    <col min="9988" max="9988" width="40.7109375" style="15" customWidth="1"/>
    <col min="9989" max="9992" width="9.28515625" style="15" customWidth="1"/>
    <col min="9993" max="10241" width="9.28515625" style="15"/>
    <col min="10242" max="10242" width="9.28515625" style="15" customWidth="1"/>
    <col min="10243" max="10243" width="6.7109375" style="15" customWidth="1"/>
    <col min="10244" max="10244" width="40.7109375" style="15" customWidth="1"/>
    <col min="10245" max="10248" width="9.28515625" style="15" customWidth="1"/>
    <col min="10249" max="10497" width="9.28515625" style="15"/>
    <col min="10498" max="10498" width="9.28515625" style="15" customWidth="1"/>
    <col min="10499" max="10499" width="6.7109375" style="15" customWidth="1"/>
    <col min="10500" max="10500" width="40.7109375" style="15" customWidth="1"/>
    <col min="10501" max="10504" width="9.28515625" style="15" customWidth="1"/>
    <col min="10505" max="10753" width="9.28515625" style="15"/>
    <col min="10754" max="10754" width="9.28515625" style="15" customWidth="1"/>
    <col min="10755" max="10755" width="6.7109375" style="15" customWidth="1"/>
    <col min="10756" max="10756" width="40.7109375" style="15" customWidth="1"/>
    <col min="10757" max="10760" width="9.28515625" style="15" customWidth="1"/>
    <col min="10761" max="11009" width="9.28515625" style="15"/>
    <col min="11010" max="11010" width="9.28515625" style="15" customWidth="1"/>
    <col min="11011" max="11011" width="6.7109375" style="15" customWidth="1"/>
    <col min="11012" max="11012" width="40.7109375" style="15" customWidth="1"/>
    <col min="11013" max="11016" width="9.28515625" style="15" customWidth="1"/>
    <col min="11017" max="11265" width="9.28515625" style="15"/>
    <col min="11266" max="11266" width="9.28515625" style="15" customWidth="1"/>
    <col min="11267" max="11267" width="6.7109375" style="15" customWidth="1"/>
    <col min="11268" max="11268" width="40.7109375" style="15" customWidth="1"/>
    <col min="11269" max="11272" width="9.28515625" style="15" customWidth="1"/>
    <col min="11273" max="11521" width="9.28515625" style="15"/>
    <col min="11522" max="11522" width="9.28515625" style="15" customWidth="1"/>
    <col min="11523" max="11523" width="6.7109375" style="15" customWidth="1"/>
    <col min="11524" max="11524" width="40.7109375" style="15" customWidth="1"/>
    <col min="11525" max="11528" width="9.28515625" style="15" customWidth="1"/>
    <col min="11529" max="11777" width="9.28515625" style="15"/>
    <col min="11778" max="11778" width="9.28515625" style="15" customWidth="1"/>
    <col min="11779" max="11779" width="6.7109375" style="15" customWidth="1"/>
    <col min="11780" max="11780" width="40.7109375" style="15" customWidth="1"/>
    <col min="11781" max="11784" width="9.28515625" style="15" customWidth="1"/>
    <col min="11785" max="12033" width="9.28515625" style="15"/>
    <col min="12034" max="12034" width="9.28515625" style="15" customWidth="1"/>
    <col min="12035" max="12035" width="6.7109375" style="15" customWidth="1"/>
    <col min="12036" max="12036" width="40.7109375" style="15" customWidth="1"/>
    <col min="12037" max="12040" width="9.28515625" style="15" customWidth="1"/>
    <col min="12041" max="12289" width="9.28515625" style="15"/>
    <col min="12290" max="12290" width="9.28515625" style="15" customWidth="1"/>
    <col min="12291" max="12291" width="6.7109375" style="15" customWidth="1"/>
    <col min="12292" max="12292" width="40.7109375" style="15" customWidth="1"/>
    <col min="12293" max="12296" width="9.28515625" style="15" customWidth="1"/>
    <col min="12297" max="12545" width="9.28515625" style="15"/>
    <col min="12546" max="12546" width="9.28515625" style="15" customWidth="1"/>
    <col min="12547" max="12547" width="6.7109375" style="15" customWidth="1"/>
    <col min="12548" max="12548" width="40.7109375" style="15" customWidth="1"/>
    <col min="12549" max="12552" width="9.28515625" style="15" customWidth="1"/>
    <col min="12553" max="12801" width="9.28515625" style="15"/>
    <col min="12802" max="12802" width="9.28515625" style="15" customWidth="1"/>
    <col min="12803" max="12803" width="6.7109375" style="15" customWidth="1"/>
    <col min="12804" max="12804" width="40.7109375" style="15" customWidth="1"/>
    <col min="12805" max="12808" width="9.28515625" style="15" customWidth="1"/>
    <col min="12809" max="13057" width="9.28515625" style="15"/>
    <col min="13058" max="13058" width="9.28515625" style="15" customWidth="1"/>
    <col min="13059" max="13059" width="6.7109375" style="15" customWidth="1"/>
    <col min="13060" max="13060" width="40.7109375" style="15" customWidth="1"/>
    <col min="13061" max="13064" width="9.28515625" style="15" customWidth="1"/>
    <col min="13065" max="13313" width="9.28515625" style="15"/>
    <col min="13314" max="13314" width="9.28515625" style="15" customWidth="1"/>
    <col min="13315" max="13315" width="6.7109375" style="15" customWidth="1"/>
    <col min="13316" max="13316" width="40.7109375" style="15" customWidth="1"/>
    <col min="13317" max="13320" width="9.28515625" style="15" customWidth="1"/>
    <col min="13321" max="13569" width="9.28515625" style="15"/>
    <col min="13570" max="13570" width="9.28515625" style="15" customWidth="1"/>
    <col min="13571" max="13571" width="6.7109375" style="15" customWidth="1"/>
    <col min="13572" max="13572" width="40.7109375" style="15" customWidth="1"/>
    <col min="13573" max="13576" width="9.28515625" style="15" customWidth="1"/>
    <col min="13577" max="13825" width="9.28515625" style="15"/>
    <col min="13826" max="13826" width="9.28515625" style="15" customWidth="1"/>
    <col min="13827" max="13827" width="6.7109375" style="15" customWidth="1"/>
    <col min="13828" max="13828" width="40.7109375" style="15" customWidth="1"/>
    <col min="13829" max="13832" width="9.28515625" style="15" customWidth="1"/>
    <col min="13833" max="14081" width="9.28515625" style="15"/>
    <col min="14082" max="14082" width="9.28515625" style="15" customWidth="1"/>
    <col min="14083" max="14083" width="6.7109375" style="15" customWidth="1"/>
    <col min="14084" max="14084" width="40.7109375" style="15" customWidth="1"/>
    <col min="14085" max="14088" width="9.28515625" style="15" customWidth="1"/>
    <col min="14089" max="14337" width="9.28515625" style="15"/>
    <col min="14338" max="14338" width="9.28515625" style="15" customWidth="1"/>
    <col min="14339" max="14339" width="6.7109375" style="15" customWidth="1"/>
    <col min="14340" max="14340" width="40.7109375" style="15" customWidth="1"/>
    <col min="14341" max="14344" width="9.28515625" style="15" customWidth="1"/>
    <col min="14345" max="14593" width="9.28515625" style="15"/>
    <col min="14594" max="14594" width="9.28515625" style="15" customWidth="1"/>
    <col min="14595" max="14595" width="6.7109375" style="15" customWidth="1"/>
    <col min="14596" max="14596" width="40.7109375" style="15" customWidth="1"/>
    <col min="14597" max="14600" width="9.28515625" style="15" customWidth="1"/>
    <col min="14601" max="14849" width="9.28515625" style="15"/>
    <col min="14850" max="14850" width="9.28515625" style="15" customWidth="1"/>
    <col min="14851" max="14851" width="6.7109375" style="15" customWidth="1"/>
    <col min="14852" max="14852" width="40.7109375" style="15" customWidth="1"/>
    <col min="14853" max="14856" width="9.28515625" style="15" customWidth="1"/>
    <col min="14857" max="15105" width="9.28515625" style="15"/>
    <col min="15106" max="15106" width="9.28515625" style="15" customWidth="1"/>
    <col min="15107" max="15107" width="6.7109375" style="15" customWidth="1"/>
    <col min="15108" max="15108" width="40.7109375" style="15" customWidth="1"/>
    <col min="15109" max="15112" width="9.28515625" style="15" customWidth="1"/>
    <col min="15113" max="15361" width="9.28515625" style="15"/>
    <col min="15362" max="15362" width="9.28515625" style="15" customWidth="1"/>
    <col min="15363" max="15363" width="6.7109375" style="15" customWidth="1"/>
    <col min="15364" max="15364" width="40.7109375" style="15" customWidth="1"/>
    <col min="15365" max="15368" width="9.28515625" style="15" customWidth="1"/>
    <col min="15369" max="15617" width="9.28515625" style="15"/>
    <col min="15618" max="15618" width="9.28515625" style="15" customWidth="1"/>
    <col min="15619" max="15619" width="6.7109375" style="15" customWidth="1"/>
    <col min="15620" max="15620" width="40.7109375" style="15" customWidth="1"/>
    <col min="15621" max="15624" width="9.28515625" style="15" customWidth="1"/>
    <col min="15625" max="15873" width="9.28515625" style="15"/>
    <col min="15874" max="15874" width="9.28515625" style="15" customWidth="1"/>
    <col min="15875" max="15875" width="6.7109375" style="15" customWidth="1"/>
    <col min="15876" max="15876" width="40.7109375" style="15" customWidth="1"/>
    <col min="15877" max="15880" width="9.28515625" style="15" customWidth="1"/>
    <col min="15881" max="16129" width="9.28515625" style="15"/>
    <col min="16130" max="16130" width="9.28515625" style="15" customWidth="1"/>
    <col min="16131" max="16131" width="6.7109375" style="15" customWidth="1"/>
    <col min="16132" max="16132" width="40.7109375" style="15" customWidth="1"/>
    <col min="16133" max="16136" width="9.28515625" style="15" customWidth="1"/>
    <col min="16137" max="16384" width="9.28515625" style="15"/>
  </cols>
  <sheetData>
    <row r="1" spans="1:8" ht="12.75" customHeight="1" x14ac:dyDescent="0.2">
      <c r="A1" s="266" t="s">
        <v>229</v>
      </c>
      <c r="B1" s="267" t="s">
        <v>230</v>
      </c>
      <c r="C1" s="746" t="s">
        <v>231</v>
      </c>
      <c r="D1" s="746"/>
      <c r="E1" s="746"/>
      <c r="F1" s="746"/>
      <c r="G1" s="746"/>
      <c r="H1" s="746"/>
    </row>
    <row r="2" spans="1:8" ht="24.75" customHeight="1" x14ac:dyDescent="0.2">
      <c r="A2" s="743" t="s">
        <v>2</v>
      </c>
      <c r="B2" s="744"/>
      <c r="C2" s="745"/>
      <c r="D2" s="271" t="s">
        <v>3</v>
      </c>
      <c r="E2" s="272" t="s">
        <v>4</v>
      </c>
      <c r="F2" s="271" t="s">
        <v>5</v>
      </c>
      <c r="G2" s="271" t="s">
        <v>6</v>
      </c>
      <c r="H2" s="271" t="s">
        <v>7</v>
      </c>
    </row>
    <row r="3" spans="1:8" x14ac:dyDescent="0.2">
      <c r="A3" s="273" t="s">
        <v>232</v>
      </c>
      <c r="B3" s="274"/>
      <c r="C3" s="275"/>
      <c r="D3" s="276" t="s">
        <v>233</v>
      </c>
      <c r="E3" s="277"/>
      <c r="F3" s="277"/>
      <c r="G3" s="278"/>
      <c r="H3" s="279"/>
    </row>
    <row r="4" spans="1:8" x14ac:dyDescent="0.2">
      <c r="A4" s="280"/>
      <c r="B4" s="285" t="s">
        <v>234</v>
      </c>
      <c r="C4" s="286"/>
      <c r="D4" s="287" t="s">
        <v>235</v>
      </c>
      <c r="E4" s="288" t="s">
        <v>125</v>
      </c>
      <c r="F4" s="288" t="s">
        <v>126</v>
      </c>
      <c r="G4" s="86" t="s">
        <v>16</v>
      </c>
      <c r="H4" s="88"/>
    </row>
    <row r="5" spans="1:8" x14ac:dyDescent="0.2">
      <c r="A5" s="280"/>
      <c r="B5" s="285" t="s">
        <v>236</v>
      </c>
      <c r="C5" s="286"/>
      <c r="D5" s="287" t="s">
        <v>237</v>
      </c>
      <c r="E5" s="288" t="s">
        <v>125</v>
      </c>
      <c r="F5" s="288" t="s">
        <v>126</v>
      </c>
      <c r="G5" s="86" t="s">
        <v>16</v>
      </c>
      <c r="H5" s="88"/>
    </row>
    <row r="6" spans="1:8" x14ac:dyDescent="0.2">
      <c r="A6" s="280"/>
      <c r="B6" s="4" t="s">
        <v>238</v>
      </c>
      <c r="C6" s="281"/>
      <c r="D6" s="283" t="s">
        <v>239</v>
      </c>
      <c r="E6" s="282"/>
      <c r="F6" s="282"/>
      <c r="G6" s="85"/>
      <c r="H6" s="80"/>
    </row>
    <row r="7" spans="1:8" x14ac:dyDescent="0.2">
      <c r="A7" s="280"/>
      <c r="B7" s="4"/>
      <c r="C7" s="290" t="s">
        <v>10</v>
      </c>
      <c r="D7" s="291" t="s">
        <v>240</v>
      </c>
      <c r="E7" s="288" t="s">
        <v>121</v>
      </c>
      <c r="F7" s="288">
        <v>4</v>
      </c>
      <c r="G7" s="82"/>
      <c r="H7" s="83" t="str">
        <f>IF(G7=0," ",F7*G7)</f>
        <v xml:space="preserve"> </v>
      </c>
    </row>
    <row r="8" spans="1:8" x14ac:dyDescent="0.2">
      <c r="A8" s="280"/>
      <c r="B8" s="4"/>
      <c r="C8" s="290" t="s">
        <v>23</v>
      </c>
      <c r="D8" s="291" t="s">
        <v>241</v>
      </c>
      <c r="E8" s="288" t="s">
        <v>121</v>
      </c>
      <c r="F8" s="288">
        <v>16</v>
      </c>
      <c r="G8" s="82"/>
      <c r="H8" s="83" t="str">
        <f>IF(G8=0," ",F8*G8)</f>
        <v xml:space="preserve"> </v>
      </c>
    </row>
    <row r="9" spans="1:8" x14ac:dyDescent="0.2">
      <c r="A9" s="280"/>
      <c r="B9" s="4" t="s">
        <v>242</v>
      </c>
      <c r="C9" s="4"/>
      <c r="D9" s="289" t="s">
        <v>243</v>
      </c>
      <c r="E9" s="282"/>
      <c r="F9" s="282"/>
      <c r="G9" s="85"/>
      <c r="H9" s="80"/>
    </row>
    <row r="10" spans="1:8" x14ac:dyDescent="0.2">
      <c r="A10" s="280"/>
      <c r="B10" s="4"/>
      <c r="C10" s="290" t="s">
        <v>10</v>
      </c>
      <c r="D10" s="292" t="s">
        <v>244</v>
      </c>
      <c r="E10" s="288" t="s">
        <v>245</v>
      </c>
      <c r="F10" s="288">
        <v>2</v>
      </c>
      <c r="G10" s="82"/>
      <c r="H10" s="83" t="str">
        <f>IF(G10=0," ",F10*G10)</f>
        <v xml:space="preserve"> </v>
      </c>
    </row>
    <row r="11" spans="1:8" x14ac:dyDescent="0.2">
      <c r="A11" s="280"/>
      <c r="B11" s="4"/>
      <c r="C11" s="290" t="s">
        <v>23</v>
      </c>
      <c r="D11" s="292" t="s">
        <v>246</v>
      </c>
      <c r="E11" s="288" t="s">
        <v>245</v>
      </c>
      <c r="F11" s="288">
        <v>2</v>
      </c>
      <c r="G11" s="82"/>
      <c r="H11" s="83" t="str">
        <f>IF(G11=0," ",F11*G11)</f>
        <v xml:space="preserve"> </v>
      </c>
    </row>
    <row r="12" spans="1:8" x14ac:dyDescent="0.2">
      <c r="A12" s="280"/>
      <c r="B12" s="4"/>
      <c r="C12" s="290" t="s">
        <v>179</v>
      </c>
      <c r="D12" s="292" t="s">
        <v>247</v>
      </c>
      <c r="E12" s="288" t="s">
        <v>121</v>
      </c>
      <c r="F12" s="288">
        <v>3</v>
      </c>
      <c r="G12" s="82"/>
      <c r="H12" s="83" t="str">
        <f>IF(G12=0," ",F12*G12)</f>
        <v xml:space="preserve"> </v>
      </c>
    </row>
    <row r="13" spans="1:8" ht="25.5" x14ac:dyDescent="0.2">
      <c r="A13" s="280"/>
      <c r="B13" s="4"/>
      <c r="C13" s="290" t="s">
        <v>40</v>
      </c>
      <c r="D13" s="292" t="s">
        <v>248</v>
      </c>
      <c r="E13" s="293" t="s">
        <v>95</v>
      </c>
      <c r="F13" s="288" t="s">
        <v>96</v>
      </c>
      <c r="G13" s="86" t="s">
        <v>97</v>
      </c>
      <c r="H13" s="265">
        <v>1500000</v>
      </c>
    </row>
    <row r="14" spans="1:8" ht="25.5" x14ac:dyDescent="0.2">
      <c r="A14" s="280"/>
      <c r="B14" s="285" t="s">
        <v>249</v>
      </c>
      <c r="C14" s="295"/>
      <c r="D14" s="296" t="s">
        <v>250</v>
      </c>
      <c r="E14" s="288" t="s">
        <v>121</v>
      </c>
      <c r="F14" s="288">
        <v>16</v>
      </c>
      <c r="G14" s="82"/>
      <c r="H14" s="83" t="str">
        <f>IF(G14=0," ",F14*G14)</f>
        <v xml:space="preserve"> </v>
      </c>
    </row>
    <row r="15" spans="1:8" ht="27" x14ac:dyDescent="0.2">
      <c r="A15" s="297" t="s">
        <v>251</v>
      </c>
      <c r="B15" s="298"/>
      <c r="C15" s="298"/>
      <c r="D15" s="299" t="s">
        <v>252</v>
      </c>
      <c r="E15" s="300" t="s">
        <v>253</v>
      </c>
      <c r="F15" s="301">
        <v>35</v>
      </c>
      <c r="G15" s="90"/>
      <c r="H15" s="91" t="str">
        <f>IF(G15=0," ",F15*G15)</f>
        <v xml:space="preserve"> </v>
      </c>
    </row>
    <row r="16" spans="1:8" x14ac:dyDescent="0.2">
      <c r="A16" s="304" t="str">
        <f>A1</f>
        <v>SECTION</v>
      </c>
      <c r="B16" s="305" t="str">
        <f>B1</f>
        <v>C1.3</v>
      </c>
      <c r="C16" s="306"/>
      <c r="D16" s="747" t="s">
        <v>108</v>
      </c>
      <c r="E16" s="748"/>
      <c r="F16" s="748"/>
      <c r="G16" s="749"/>
      <c r="H16" s="44">
        <f>SUM(H3:H15)</f>
        <v>1500000</v>
      </c>
    </row>
    <row r="152" spans="1:6" x14ac:dyDescent="0.2">
      <c r="F152" s="23" t="s">
        <v>254</v>
      </c>
    </row>
    <row r="153" spans="1:6" x14ac:dyDescent="0.2">
      <c r="F153" s="23" t="s">
        <v>254</v>
      </c>
    </row>
    <row r="155" spans="1:6" x14ac:dyDescent="0.2">
      <c r="A155" s="76"/>
    </row>
    <row r="156" spans="1:6" x14ac:dyDescent="0.2">
      <c r="A156" s="76"/>
      <c r="B156" s="22"/>
    </row>
    <row r="157" spans="1:6" x14ac:dyDescent="0.2">
      <c r="A157" s="76"/>
      <c r="B157" s="22"/>
    </row>
    <row r="158" spans="1:6" ht="89.25" x14ac:dyDescent="0.2">
      <c r="A158" s="76" t="s">
        <v>255</v>
      </c>
      <c r="B158" s="22"/>
      <c r="E158" s="10" t="s">
        <v>256</v>
      </c>
    </row>
    <row r="159" spans="1:6" ht="89.25" x14ac:dyDescent="0.2">
      <c r="A159" s="76"/>
      <c r="B159" s="15" t="s">
        <v>257</v>
      </c>
      <c r="E159" s="11" t="s">
        <v>258</v>
      </c>
    </row>
    <row r="160" spans="1:6" ht="25.5" x14ac:dyDescent="0.2">
      <c r="A160" s="76"/>
      <c r="E160" s="11" t="s">
        <v>259</v>
      </c>
    </row>
    <row r="161" spans="1:5" ht="25.5" x14ac:dyDescent="0.2">
      <c r="A161" s="76"/>
      <c r="E161" s="11" t="s">
        <v>259</v>
      </c>
    </row>
    <row r="162" spans="1:5" ht="63.75" x14ac:dyDescent="0.2">
      <c r="A162" s="76" t="s">
        <v>260</v>
      </c>
      <c r="E162" s="10" t="s">
        <v>261</v>
      </c>
    </row>
    <row r="163" spans="1:5" ht="38.25" x14ac:dyDescent="0.2">
      <c r="A163" s="76"/>
      <c r="B163" s="15" t="s">
        <v>262</v>
      </c>
      <c r="E163" s="11" t="s">
        <v>263</v>
      </c>
    </row>
    <row r="164" spans="1:5" ht="38.25" x14ac:dyDescent="0.2">
      <c r="A164" s="76"/>
      <c r="B164" s="22" t="s">
        <v>264</v>
      </c>
      <c r="E164" s="11" t="s">
        <v>265</v>
      </c>
    </row>
    <row r="165" spans="1:5" ht="51" x14ac:dyDescent="0.2">
      <c r="A165" s="76"/>
      <c r="B165" s="22" t="s">
        <v>266</v>
      </c>
      <c r="E165" s="11" t="s">
        <v>267</v>
      </c>
    </row>
    <row r="166" spans="1:5" ht="112.5" x14ac:dyDescent="0.2">
      <c r="A166" s="76" t="s">
        <v>268</v>
      </c>
      <c r="B166" s="22"/>
      <c r="E166" s="12" t="s">
        <v>269</v>
      </c>
    </row>
    <row r="167" spans="1:5" x14ac:dyDescent="0.2">
      <c r="A167" s="76"/>
      <c r="B167" s="22" t="s">
        <v>270</v>
      </c>
    </row>
    <row r="168" spans="1:5" x14ac:dyDescent="0.2">
      <c r="A168" s="76"/>
      <c r="B168" s="22"/>
    </row>
    <row r="169" spans="1:5" x14ac:dyDescent="0.2">
      <c r="A169" s="76"/>
      <c r="B169" s="22"/>
    </row>
    <row r="170" spans="1:5" x14ac:dyDescent="0.2">
      <c r="A170" s="76"/>
      <c r="B170" s="22"/>
    </row>
    <row r="171" spans="1:5" x14ac:dyDescent="0.2">
      <c r="A171" s="76"/>
      <c r="B171" s="22"/>
    </row>
    <row r="172" spans="1:5" x14ac:dyDescent="0.2">
      <c r="B172" s="15" t="s">
        <v>271</v>
      </c>
    </row>
  </sheetData>
  <sheetProtection algorithmName="SHA-512" hashValue="WMGteFQdX1+E1okXZnv19BoODItmlT3NyHdKwMXqKcdVEQxYJgH5lslYE6NZQ7XNbW9mHZQ4r2A9pXhf7YudyA==" saltValue="mOsYWa5rsuBpBm5/QVmB2Q==" spinCount="100000" sheet="1" objects="1" scenarios="1" selectLockedCells="1"/>
  <mergeCells count="3">
    <mergeCell ref="A2:C2"/>
    <mergeCell ref="C1:H1"/>
    <mergeCell ref="D16:G16"/>
  </mergeCells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16:B16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J1048532"/>
  <sheetViews>
    <sheetView view="pageBreakPreview" topLeftCell="A80" zoomScale="130" zoomScaleNormal="100" zoomScaleSheetLayoutView="130" workbookViewId="0">
      <selection activeCell="J98" sqref="J98"/>
    </sheetView>
  </sheetViews>
  <sheetFormatPr defaultRowHeight="12.75" x14ac:dyDescent="0.2"/>
  <cols>
    <col min="1" max="1" width="11.28515625" style="16" bestFit="1" customWidth="1"/>
    <col min="2" max="2" width="8.7109375" style="16" customWidth="1"/>
    <col min="3" max="3" width="6.42578125" style="16" customWidth="1"/>
    <col min="4" max="4" width="42.7109375" style="16" customWidth="1"/>
    <col min="5" max="5" width="10.28515625" style="16" customWidth="1"/>
    <col min="6" max="6" width="18.7109375" style="16" customWidth="1"/>
    <col min="7" max="8" width="20.7109375" style="16" customWidth="1"/>
    <col min="9" max="9" width="9.28515625" style="15"/>
    <col min="10" max="10" width="9.140625" style="340" customWidth="1"/>
    <col min="11" max="256" width="9.28515625" style="15"/>
    <col min="257" max="257" width="9.28515625" style="15" customWidth="1"/>
    <col min="258" max="258" width="6.7109375" style="15" customWidth="1"/>
    <col min="259" max="259" width="40.7109375" style="15" customWidth="1"/>
    <col min="260" max="263" width="9.28515625" style="15" customWidth="1"/>
    <col min="264" max="512" width="9.28515625" style="15"/>
    <col min="513" max="513" width="9.28515625" style="15" customWidth="1"/>
    <col min="514" max="514" width="6.7109375" style="15" customWidth="1"/>
    <col min="515" max="515" width="40.7109375" style="15" customWidth="1"/>
    <col min="516" max="519" width="9.28515625" style="15" customWidth="1"/>
    <col min="520" max="768" width="9.28515625" style="15"/>
    <col min="769" max="769" width="9.28515625" style="15" customWidth="1"/>
    <col min="770" max="770" width="6.7109375" style="15" customWidth="1"/>
    <col min="771" max="771" width="40.7109375" style="15" customWidth="1"/>
    <col min="772" max="775" width="9.28515625" style="15" customWidth="1"/>
    <col min="776" max="1024" width="9.28515625" style="15"/>
    <col min="1025" max="1025" width="9.28515625" style="15" customWidth="1"/>
    <col min="1026" max="1026" width="6.7109375" style="15" customWidth="1"/>
    <col min="1027" max="1027" width="40.7109375" style="15" customWidth="1"/>
    <col min="1028" max="1031" width="9.28515625" style="15" customWidth="1"/>
    <col min="1032" max="1280" width="9.28515625" style="15"/>
    <col min="1281" max="1281" width="9.28515625" style="15" customWidth="1"/>
    <col min="1282" max="1282" width="6.7109375" style="15" customWidth="1"/>
    <col min="1283" max="1283" width="40.7109375" style="15" customWidth="1"/>
    <col min="1284" max="1287" width="9.28515625" style="15" customWidth="1"/>
    <col min="1288" max="1536" width="9.28515625" style="15"/>
    <col min="1537" max="1537" width="9.28515625" style="15" customWidth="1"/>
    <col min="1538" max="1538" width="6.7109375" style="15" customWidth="1"/>
    <col min="1539" max="1539" width="40.7109375" style="15" customWidth="1"/>
    <col min="1540" max="1543" width="9.28515625" style="15" customWidth="1"/>
    <col min="1544" max="1792" width="9.28515625" style="15"/>
    <col min="1793" max="1793" width="9.28515625" style="15" customWidth="1"/>
    <col min="1794" max="1794" width="6.7109375" style="15" customWidth="1"/>
    <col min="1795" max="1795" width="40.7109375" style="15" customWidth="1"/>
    <col min="1796" max="1799" width="9.28515625" style="15" customWidth="1"/>
    <col min="1800" max="2048" width="9.28515625" style="15"/>
    <col min="2049" max="2049" width="9.28515625" style="15" customWidth="1"/>
    <col min="2050" max="2050" width="6.7109375" style="15" customWidth="1"/>
    <col min="2051" max="2051" width="40.7109375" style="15" customWidth="1"/>
    <col min="2052" max="2055" width="9.28515625" style="15" customWidth="1"/>
    <col min="2056" max="2304" width="9.28515625" style="15"/>
    <col min="2305" max="2305" width="9.28515625" style="15" customWidth="1"/>
    <col min="2306" max="2306" width="6.7109375" style="15" customWidth="1"/>
    <col min="2307" max="2307" width="40.7109375" style="15" customWidth="1"/>
    <col min="2308" max="2311" width="9.28515625" style="15" customWidth="1"/>
    <col min="2312" max="2560" width="9.28515625" style="15"/>
    <col min="2561" max="2561" width="9.28515625" style="15" customWidth="1"/>
    <col min="2562" max="2562" width="6.7109375" style="15" customWidth="1"/>
    <col min="2563" max="2563" width="40.7109375" style="15" customWidth="1"/>
    <col min="2564" max="2567" width="9.28515625" style="15" customWidth="1"/>
    <col min="2568" max="2816" width="9.28515625" style="15"/>
    <col min="2817" max="2817" width="9.28515625" style="15" customWidth="1"/>
    <col min="2818" max="2818" width="6.7109375" style="15" customWidth="1"/>
    <col min="2819" max="2819" width="40.7109375" style="15" customWidth="1"/>
    <col min="2820" max="2823" width="9.28515625" style="15" customWidth="1"/>
    <col min="2824" max="3072" width="9.28515625" style="15"/>
    <col min="3073" max="3073" width="9.28515625" style="15" customWidth="1"/>
    <col min="3074" max="3074" width="6.7109375" style="15" customWidth="1"/>
    <col min="3075" max="3075" width="40.7109375" style="15" customWidth="1"/>
    <col min="3076" max="3079" width="9.28515625" style="15" customWidth="1"/>
    <col min="3080" max="3328" width="9.28515625" style="15"/>
    <col min="3329" max="3329" width="9.28515625" style="15" customWidth="1"/>
    <col min="3330" max="3330" width="6.7109375" style="15" customWidth="1"/>
    <col min="3331" max="3331" width="40.7109375" style="15" customWidth="1"/>
    <col min="3332" max="3335" width="9.28515625" style="15" customWidth="1"/>
    <col min="3336" max="3584" width="9.28515625" style="15"/>
    <col min="3585" max="3585" width="9.28515625" style="15" customWidth="1"/>
    <col min="3586" max="3586" width="6.7109375" style="15" customWidth="1"/>
    <col min="3587" max="3587" width="40.7109375" style="15" customWidth="1"/>
    <col min="3588" max="3591" width="9.28515625" style="15" customWidth="1"/>
    <col min="3592" max="3840" width="9.28515625" style="15"/>
    <col min="3841" max="3841" width="9.28515625" style="15" customWidth="1"/>
    <col min="3842" max="3842" width="6.7109375" style="15" customWidth="1"/>
    <col min="3843" max="3843" width="40.7109375" style="15" customWidth="1"/>
    <col min="3844" max="3847" width="9.28515625" style="15" customWidth="1"/>
    <col min="3848" max="4096" width="9.28515625" style="15"/>
    <col min="4097" max="4097" width="9.28515625" style="15" customWidth="1"/>
    <col min="4098" max="4098" width="6.7109375" style="15" customWidth="1"/>
    <col min="4099" max="4099" width="40.7109375" style="15" customWidth="1"/>
    <col min="4100" max="4103" width="9.28515625" style="15" customWidth="1"/>
    <col min="4104" max="4352" width="9.28515625" style="15"/>
    <col min="4353" max="4353" width="9.28515625" style="15" customWidth="1"/>
    <col min="4354" max="4354" width="6.7109375" style="15" customWidth="1"/>
    <col min="4355" max="4355" width="40.7109375" style="15" customWidth="1"/>
    <col min="4356" max="4359" width="9.28515625" style="15" customWidth="1"/>
    <col min="4360" max="4608" width="9.28515625" style="15"/>
    <col min="4609" max="4609" width="9.28515625" style="15" customWidth="1"/>
    <col min="4610" max="4610" width="6.7109375" style="15" customWidth="1"/>
    <col min="4611" max="4611" width="40.7109375" style="15" customWidth="1"/>
    <col min="4612" max="4615" width="9.28515625" style="15" customWidth="1"/>
    <col min="4616" max="4864" width="9.28515625" style="15"/>
    <col min="4865" max="4865" width="9.28515625" style="15" customWidth="1"/>
    <col min="4866" max="4866" width="6.7109375" style="15" customWidth="1"/>
    <col min="4867" max="4867" width="40.7109375" style="15" customWidth="1"/>
    <col min="4868" max="4871" width="9.28515625" style="15" customWidth="1"/>
    <col min="4872" max="5120" width="9.28515625" style="15"/>
    <col min="5121" max="5121" width="9.28515625" style="15" customWidth="1"/>
    <col min="5122" max="5122" width="6.7109375" style="15" customWidth="1"/>
    <col min="5123" max="5123" width="40.7109375" style="15" customWidth="1"/>
    <col min="5124" max="5127" width="9.28515625" style="15" customWidth="1"/>
    <col min="5128" max="5376" width="9.28515625" style="15"/>
    <col min="5377" max="5377" width="9.28515625" style="15" customWidth="1"/>
    <col min="5378" max="5378" width="6.7109375" style="15" customWidth="1"/>
    <col min="5379" max="5379" width="40.7109375" style="15" customWidth="1"/>
    <col min="5380" max="5383" width="9.28515625" style="15" customWidth="1"/>
    <col min="5384" max="5632" width="9.28515625" style="15"/>
    <col min="5633" max="5633" width="9.28515625" style="15" customWidth="1"/>
    <col min="5634" max="5634" width="6.7109375" style="15" customWidth="1"/>
    <col min="5635" max="5635" width="40.7109375" style="15" customWidth="1"/>
    <col min="5636" max="5639" width="9.28515625" style="15" customWidth="1"/>
    <col min="5640" max="5888" width="9.28515625" style="15"/>
    <col min="5889" max="5889" width="9.28515625" style="15" customWidth="1"/>
    <col min="5890" max="5890" width="6.7109375" style="15" customWidth="1"/>
    <col min="5891" max="5891" width="40.7109375" style="15" customWidth="1"/>
    <col min="5892" max="5895" width="9.28515625" style="15" customWidth="1"/>
    <col min="5896" max="6144" width="9.28515625" style="15"/>
    <col min="6145" max="6145" width="9.28515625" style="15" customWidth="1"/>
    <col min="6146" max="6146" width="6.7109375" style="15" customWidth="1"/>
    <col min="6147" max="6147" width="40.7109375" style="15" customWidth="1"/>
    <col min="6148" max="6151" width="9.28515625" style="15" customWidth="1"/>
    <col min="6152" max="6400" width="9.28515625" style="15"/>
    <col min="6401" max="6401" width="9.28515625" style="15" customWidth="1"/>
    <col min="6402" max="6402" width="6.7109375" style="15" customWidth="1"/>
    <col min="6403" max="6403" width="40.7109375" style="15" customWidth="1"/>
    <col min="6404" max="6407" width="9.28515625" style="15" customWidth="1"/>
    <col min="6408" max="6656" width="9.28515625" style="15"/>
    <col min="6657" max="6657" width="9.28515625" style="15" customWidth="1"/>
    <col min="6658" max="6658" width="6.7109375" style="15" customWidth="1"/>
    <col min="6659" max="6659" width="40.7109375" style="15" customWidth="1"/>
    <col min="6660" max="6663" width="9.28515625" style="15" customWidth="1"/>
    <col min="6664" max="6912" width="9.28515625" style="15"/>
    <col min="6913" max="6913" width="9.28515625" style="15" customWidth="1"/>
    <col min="6914" max="6914" width="6.7109375" style="15" customWidth="1"/>
    <col min="6915" max="6915" width="40.7109375" style="15" customWidth="1"/>
    <col min="6916" max="6919" width="9.28515625" style="15" customWidth="1"/>
    <col min="6920" max="7168" width="9.28515625" style="15"/>
    <col min="7169" max="7169" width="9.28515625" style="15" customWidth="1"/>
    <col min="7170" max="7170" width="6.7109375" style="15" customWidth="1"/>
    <col min="7171" max="7171" width="40.7109375" style="15" customWidth="1"/>
    <col min="7172" max="7175" width="9.28515625" style="15" customWidth="1"/>
    <col min="7176" max="7424" width="9.28515625" style="15"/>
    <col min="7425" max="7425" width="9.28515625" style="15" customWidth="1"/>
    <col min="7426" max="7426" width="6.7109375" style="15" customWidth="1"/>
    <col min="7427" max="7427" width="40.7109375" style="15" customWidth="1"/>
    <col min="7428" max="7431" width="9.28515625" style="15" customWidth="1"/>
    <col min="7432" max="7680" width="9.28515625" style="15"/>
    <col min="7681" max="7681" width="9.28515625" style="15" customWidth="1"/>
    <col min="7682" max="7682" width="6.7109375" style="15" customWidth="1"/>
    <col min="7683" max="7683" width="40.7109375" style="15" customWidth="1"/>
    <col min="7684" max="7687" width="9.28515625" style="15" customWidth="1"/>
    <col min="7688" max="7936" width="9.28515625" style="15"/>
    <col min="7937" max="7937" width="9.28515625" style="15" customWidth="1"/>
    <col min="7938" max="7938" width="6.7109375" style="15" customWidth="1"/>
    <col min="7939" max="7939" width="40.7109375" style="15" customWidth="1"/>
    <col min="7940" max="7943" width="9.28515625" style="15" customWidth="1"/>
    <col min="7944" max="8192" width="9.28515625" style="15"/>
    <col min="8193" max="8193" width="9.28515625" style="15" customWidth="1"/>
    <col min="8194" max="8194" width="6.7109375" style="15" customWidth="1"/>
    <col min="8195" max="8195" width="40.7109375" style="15" customWidth="1"/>
    <col min="8196" max="8199" width="9.28515625" style="15" customWidth="1"/>
    <col min="8200" max="8448" width="9.28515625" style="15"/>
    <col min="8449" max="8449" width="9.28515625" style="15" customWidth="1"/>
    <col min="8450" max="8450" width="6.7109375" style="15" customWidth="1"/>
    <col min="8451" max="8451" width="40.7109375" style="15" customWidth="1"/>
    <col min="8452" max="8455" width="9.28515625" style="15" customWidth="1"/>
    <col min="8456" max="8704" width="9.28515625" style="15"/>
    <col min="8705" max="8705" width="9.28515625" style="15" customWidth="1"/>
    <col min="8706" max="8706" width="6.7109375" style="15" customWidth="1"/>
    <col min="8707" max="8707" width="40.7109375" style="15" customWidth="1"/>
    <col min="8708" max="8711" width="9.28515625" style="15" customWidth="1"/>
    <col min="8712" max="8960" width="9.28515625" style="15"/>
    <col min="8961" max="8961" width="9.28515625" style="15" customWidth="1"/>
    <col min="8962" max="8962" width="6.7109375" style="15" customWidth="1"/>
    <col min="8963" max="8963" width="40.7109375" style="15" customWidth="1"/>
    <col min="8964" max="8967" width="9.28515625" style="15" customWidth="1"/>
    <col min="8968" max="9216" width="9.28515625" style="15"/>
    <col min="9217" max="9217" width="9.28515625" style="15" customWidth="1"/>
    <col min="9218" max="9218" width="6.7109375" style="15" customWidth="1"/>
    <col min="9219" max="9219" width="40.7109375" style="15" customWidth="1"/>
    <col min="9220" max="9223" width="9.28515625" style="15" customWidth="1"/>
    <col min="9224" max="9472" width="9.28515625" style="15"/>
    <col min="9473" max="9473" width="9.28515625" style="15" customWidth="1"/>
    <col min="9474" max="9474" width="6.7109375" style="15" customWidth="1"/>
    <col min="9475" max="9475" width="40.7109375" style="15" customWidth="1"/>
    <col min="9476" max="9479" width="9.28515625" style="15" customWidth="1"/>
    <col min="9480" max="9728" width="9.28515625" style="15"/>
    <col min="9729" max="9729" width="9.28515625" style="15" customWidth="1"/>
    <col min="9730" max="9730" width="6.7109375" style="15" customWidth="1"/>
    <col min="9731" max="9731" width="40.7109375" style="15" customWidth="1"/>
    <col min="9732" max="9735" width="9.28515625" style="15" customWidth="1"/>
    <col min="9736" max="9984" width="9.28515625" style="15"/>
    <col min="9985" max="9985" width="9.28515625" style="15" customWidth="1"/>
    <col min="9986" max="9986" width="6.7109375" style="15" customWidth="1"/>
    <col min="9987" max="9987" width="40.7109375" style="15" customWidth="1"/>
    <col min="9988" max="9991" width="9.28515625" style="15" customWidth="1"/>
    <col min="9992" max="10240" width="9.28515625" style="15"/>
    <col min="10241" max="10241" width="9.28515625" style="15" customWidth="1"/>
    <col min="10242" max="10242" width="6.7109375" style="15" customWidth="1"/>
    <col min="10243" max="10243" width="40.7109375" style="15" customWidth="1"/>
    <col min="10244" max="10247" width="9.28515625" style="15" customWidth="1"/>
    <col min="10248" max="10496" width="9.28515625" style="15"/>
    <col min="10497" max="10497" width="9.28515625" style="15" customWidth="1"/>
    <col min="10498" max="10498" width="6.7109375" style="15" customWidth="1"/>
    <col min="10499" max="10499" width="40.7109375" style="15" customWidth="1"/>
    <col min="10500" max="10503" width="9.28515625" style="15" customWidth="1"/>
    <col min="10504" max="10752" width="9.28515625" style="15"/>
    <col min="10753" max="10753" width="9.28515625" style="15" customWidth="1"/>
    <col min="10754" max="10754" width="6.7109375" style="15" customWidth="1"/>
    <col min="10755" max="10755" width="40.7109375" style="15" customWidth="1"/>
    <col min="10756" max="10759" width="9.28515625" style="15" customWidth="1"/>
    <col min="10760" max="11008" width="9.28515625" style="15"/>
    <col min="11009" max="11009" width="9.28515625" style="15" customWidth="1"/>
    <col min="11010" max="11010" width="6.7109375" style="15" customWidth="1"/>
    <col min="11011" max="11011" width="40.7109375" style="15" customWidth="1"/>
    <col min="11012" max="11015" width="9.28515625" style="15" customWidth="1"/>
    <col min="11016" max="11264" width="9.28515625" style="15"/>
    <col min="11265" max="11265" width="9.28515625" style="15" customWidth="1"/>
    <col min="11266" max="11266" width="6.7109375" style="15" customWidth="1"/>
    <col min="11267" max="11267" width="40.7109375" style="15" customWidth="1"/>
    <col min="11268" max="11271" width="9.28515625" style="15" customWidth="1"/>
    <col min="11272" max="11520" width="9.28515625" style="15"/>
    <col min="11521" max="11521" width="9.28515625" style="15" customWidth="1"/>
    <col min="11522" max="11522" width="6.7109375" style="15" customWidth="1"/>
    <col min="11523" max="11523" width="40.7109375" style="15" customWidth="1"/>
    <col min="11524" max="11527" width="9.28515625" style="15" customWidth="1"/>
    <col min="11528" max="11776" width="9.28515625" style="15"/>
    <col min="11777" max="11777" width="9.28515625" style="15" customWidth="1"/>
    <col min="11778" max="11778" width="6.7109375" style="15" customWidth="1"/>
    <col min="11779" max="11779" width="40.7109375" style="15" customWidth="1"/>
    <col min="11780" max="11783" width="9.28515625" style="15" customWidth="1"/>
    <col min="11784" max="12032" width="9.28515625" style="15"/>
    <col min="12033" max="12033" width="9.28515625" style="15" customWidth="1"/>
    <col min="12034" max="12034" width="6.7109375" style="15" customWidth="1"/>
    <col min="12035" max="12035" width="40.7109375" style="15" customWidth="1"/>
    <col min="12036" max="12039" width="9.28515625" style="15" customWidth="1"/>
    <col min="12040" max="12288" width="9.28515625" style="15"/>
    <col min="12289" max="12289" width="9.28515625" style="15" customWidth="1"/>
    <col min="12290" max="12290" width="6.7109375" style="15" customWidth="1"/>
    <col min="12291" max="12291" width="40.7109375" style="15" customWidth="1"/>
    <col min="12292" max="12295" width="9.28515625" style="15" customWidth="1"/>
    <col min="12296" max="12544" width="9.28515625" style="15"/>
    <col min="12545" max="12545" width="9.28515625" style="15" customWidth="1"/>
    <col min="12546" max="12546" width="6.7109375" style="15" customWidth="1"/>
    <col min="12547" max="12547" width="40.7109375" style="15" customWidth="1"/>
    <col min="12548" max="12551" width="9.28515625" style="15" customWidth="1"/>
    <col min="12552" max="12800" width="9.28515625" style="15"/>
    <col min="12801" max="12801" width="9.28515625" style="15" customWidth="1"/>
    <col min="12802" max="12802" width="6.7109375" style="15" customWidth="1"/>
    <col min="12803" max="12803" width="40.7109375" style="15" customWidth="1"/>
    <col min="12804" max="12807" width="9.28515625" style="15" customWidth="1"/>
    <col min="12808" max="13056" width="9.28515625" style="15"/>
    <col min="13057" max="13057" width="9.28515625" style="15" customWidth="1"/>
    <col min="13058" max="13058" width="6.7109375" style="15" customWidth="1"/>
    <col min="13059" max="13059" width="40.7109375" style="15" customWidth="1"/>
    <col min="13060" max="13063" width="9.28515625" style="15" customWidth="1"/>
    <col min="13064" max="13312" width="9.28515625" style="15"/>
    <col min="13313" max="13313" width="9.28515625" style="15" customWidth="1"/>
    <col min="13314" max="13314" width="6.7109375" style="15" customWidth="1"/>
    <col min="13315" max="13315" width="40.7109375" style="15" customWidth="1"/>
    <col min="13316" max="13319" width="9.28515625" style="15" customWidth="1"/>
    <col min="13320" max="13568" width="9.28515625" style="15"/>
    <col min="13569" max="13569" width="9.28515625" style="15" customWidth="1"/>
    <col min="13570" max="13570" width="6.7109375" style="15" customWidth="1"/>
    <col min="13571" max="13571" width="40.7109375" style="15" customWidth="1"/>
    <col min="13572" max="13575" width="9.28515625" style="15" customWidth="1"/>
    <col min="13576" max="13824" width="9.28515625" style="15"/>
    <col min="13825" max="13825" width="9.28515625" style="15" customWidth="1"/>
    <col min="13826" max="13826" width="6.7109375" style="15" customWidth="1"/>
    <col min="13827" max="13827" width="40.7109375" style="15" customWidth="1"/>
    <col min="13828" max="13831" width="9.28515625" style="15" customWidth="1"/>
    <col min="13832" max="14080" width="9.28515625" style="15"/>
    <col min="14081" max="14081" width="9.28515625" style="15" customWidth="1"/>
    <col min="14082" max="14082" width="6.7109375" style="15" customWidth="1"/>
    <col min="14083" max="14083" width="40.7109375" style="15" customWidth="1"/>
    <col min="14084" max="14087" width="9.28515625" style="15" customWidth="1"/>
    <col min="14088" max="14336" width="9.28515625" style="15"/>
    <col min="14337" max="14337" width="9.28515625" style="15" customWidth="1"/>
    <col min="14338" max="14338" width="6.7109375" style="15" customWidth="1"/>
    <col min="14339" max="14339" width="40.7109375" style="15" customWidth="1"/>
    <col min="14340" max="14343" width="9.28515625" style="15" customWidth="1"/>
    <col min="14344" max="14592" width="9.28515625" style="15"/>
    <col min="14593" max="14593" width="9.28515625" style="15" customWidth="1"/>
    <col min="14594" max="14594" width="6.7109375" style="15" customWidth="1"/>
    <col min="14595" max="14595" width="40.7109375" style="15" customWidth="1"/>
    <col min="14596" max="14599" width="9.28515625" style="15" customWidth="1"/>
    <col min="14600" max="14848" width="9.28515625" style="15"/>
    <col min="14849" max="14849" width="9.28515625" style="15" customWidth="1"/>
    <col min="14850" max="14850" width="6.7109375" style="15" customWidth="1"/>
    <col min="14851" max="14851" width="40.7109375" style="15" customWidth="1"/>
    <col min="14852" max="14855" width="9.28515625" style="15" customWidth="1"/>
    <col min="14856" max="15104" width="9.28515625" style="15"/>
    <col min="15105" max="15105" width="9.28515625" style="15" customWidth="1"/>
    <col min="15106" max="15106" width="6.7109375" style="15" customWidth="1"/>
    <col min="15107" max="15107" width="40.7109375" style="15" customWidth="1"/>
    <col min="15108" max="15111" width="9.28515625" style="15" customWidth="1"/>
    <col min="15112" max="15360" width="9.28515625" style="15"/>
    <col min="15361" max="15361" width="9.28515625" style="15" customWidth="1"/>
    <col min="15362" max="15362" width="6.7109375" style="15" customWidth="1"/>
    <col min="15363" max="15363" width="40.7109375" style="15" customWidth="1"/>
    <col min="15364" max="15367" width="9.28515625" style="15" customWidth="1"/>
    <col min="15368" max="15616" width="9.28515625" style="15"/>
    <col min="15617" max="15617" width="9.28515625" style="15" customWidth="1"/>
    <col min="15618" max="15618" width="6.7109375" style="15" customWidth="1"/>
    <col min="15619" max="15619" width="40.7109375" style="15" customWidth="1"/>
    <col min="15620" max="15623" width="9.28515625" style="15" customWidth="1"/>
    <col min="15624" max="15872" width="9.28515625" style="15"/>
    <col min="15873" max="15873" width="9.28515625" style="15" customWidth="1"/>
    <col min="15874" max="15874" width="6.7109375" style="15" customWidth="1"/>
    <col min="15875" max="15875" width="40.7109375" style="15" customWidth="1"/>
    <col min="15876" max="15879" width="9.28515625" style="15" customWidth="1"/>
    <col min="15880" max="16128" width="9.28515625" style="15"/>
    <col min="16129" max="16129" width="9.28515625" style="15" customWidth="1"/>
    <col min="16130" max="16130" width="6.7109375" style="15" customWidth="1"/>
    <col min="16131" max="16131" width="40.7109375" style="15" customWidth="1"/>
    <col min="16132" max="16135" width="9.28515625" style="15" customWidth="1"/>
    <col min="16136" max="16383" width="9.28515625" style="15"/>
    <col min="16384" max="16384" width="9.28515625" style="15" customWidth="1"/>
  </cols>
  <sheetData>
    <row r="1" spans="1:8" ht="12.75" customHeight="1" x14ac:dyDescent="0.2">
      <c r="A1" s="342" t="s">
        <v>229</v>
      </c>
      <c r="B1" s="268" t="s">
        <v>272</v>
      </c>
      <c r="C1" s="746" t="s">
        <v>273</v>
      </c>
      <c r="D1" s="746"/>
      <c r="E1" s="746"/>
      <c r="F1" s="746"/>
      <c r="G1" s="746"/>
      <c r="H1" s="746"/>
    </row>
    <row r="2" spans="1:8" ht="24.75" customHeight="1" x14ac:dyDescent="0.2">
      <c r="A2" s="750" t="s">
        <v>2</v>
      </c>
      <c r="B2" s="751"/>
      <c r="C2" s="752"/>
      <c r="D2" s="272" t="s">
        <v>3</v>
      </c>
      <c r="E2" s="272" t="s">
        <v>4</v>
      </c>
      <c r="F2" s="272" t="s">
        <v>5</v>
      </c>
      <c r="G2" s="272" t="s">
        <v>6</v>
      </c>
      <c r="H2" s="272" t="s">
        <v>7</v>
      </c>
    </row>
    <row r="3" spans="1:8" x14ac:dyDescent="0.2">
      <c r="A3" s="343" t="s">
        <v>274</v>
      </c>
      <c r="B3" s="344"/>
      <c r="C3" s="345"/>
      <c r="D3" s="346" t="s">
        <v>275</v>
      </c>
      <c r="E3" s="309"/>
      <c r="F3" s="309"/>
      <c r="G3" s="347"/>
      <c r="H3" s="54"/>
    </row>
    <row r="4" spans="1:8" ht="24" customHeight="1" x14ac:dyDescent="0.2">
      <c r="A4" s="348"/>
      <c r="B4" s="350" t="s">
        <v>276</v>
      </c>
      <c r="C4" s="351"/>
      <c r="D4" s="352" t="s">
        <v>277</v>
      </c>
      <c r="E4" s="293" t="s">
        <v>253</v>
      </c>
      <c r="F4" s="293">
        <v>150</v>
      </c>
      <c r="G4" s="119"/>
      <c r="H4" s="83" t="str">
        <f t="shared" ref="H4:H12" si="0">IF(G4=0," ",F4*G4)</f>
        <v xml:space="preserve"> </v>
      </c>
    </row>
    <row r="5" spans="1:8" ht="24" customHeight="1" x14ac:dyDescent="0.2">
      <c r="A5" s="348"/>
      <c r="B5" s="350" t="s">
        <v>278</v>
      </c>
      <c r="C5" s="351"/>
      <c r="D5" s="352" t="s">
        <v>279</v>
      </c>
      <c r="E5" s="293" t="s">
        <v>253</v>
      </c>
      <c r="F5" s="293">
        <v>320</v>
      </c>
      <c r="G5" s="119"/>
      <c r="H5" s="83" t="str">
        <f t="shared" si="0"/>
        <v xml:space="preserve"> </v>
      </c>
    </row>
    <row r="6" spans="1:8" ht="24" customHeight="1" x14ac:dyDescent="0.2">
      <c r="A6" s="348"/>
      <c r="B6" s="350" t="s">
        <v>280</v>
      </c>
      <c r="C6" s="351"/>
      <c r="D6" s="352" t="s">
        <v>281</v>
      </c>
      <c r="E6" s="293" t="s">
        <v>253</v>
      </c>
      <c r="F6" s="293">
        <v>50</v>
      </c>
      <c r="G6" s="119"/>
      <c r="H6" s="83" t="str">
        <f t="shared" si="0"/>
        <v xml:space="preserve"> </v>
      </c>
    </row>
    <row r="7" spans="1:8" ht="24" customHeight="1" x14ac:dyDescent="0.2">
      <c r="A7" s="348"/>
      <c r="B7" s="350" t="s">
        <v>282</v>
      </c>
      <c r="C7" s="351"/>
      <c r="D7" s="352" t="s">
        <v>283</v>
      </c>
      <c r="E7" s="293" t="s">
        <v>253</v>
      </c>
      <c r="F7" s="293">
        <v>35</v>
      </c>
      <c r="G7" s="119"/>
      <c r="H7" s="83" t="str">
        <f t="shared" si="0"/>
        <v xml:space="preserve"> </v>
      </c>
    </row>
    <row r="8" spans="1:8" ht="24" customHeight="1" x14ac:dyDescent="0.2">
      <c r="A8" s="348"/>
      <c r="B8" s="350" t="s">
        <v>284</v>
      </c>
      <c r="C8" s="351"/>
      <c r="D8" s="352" t="s">
        <v>285</v>
      </c>
      <c r="E8" s="293" t="s">
        <v>253</v>
      </c>
      <c r="F8" s="293">
        <v>15</v>
      </c>
      <c r="G8" s="119"/>
      <c r="H8" s="83" t="str">
        <f t="shared" si="0"/>
        <v xml:space="preserve"> </v>
      </c>
    </row>
    <row r="9" spans="1:8" ht="24" customHeight="1" x14ac:dyDescent="0.2">
      <c r="A9" s="348"/>
      <c r="B9" s="350" t="s">
        <v>286</v>
      </c>
      <c r="C9" s="351"/>
      <c r="D9" s="352" t="s">
        <v>287</v>
      </c>
      <c r="E9" s="293" t="s">
        <v>157</v>
      </c>
      <c r="F9" s="293">
        <v>10</v>
      </c>
      <c r="G9" s="119"/>
      <c r="H9" s="83" t="str">
        <f t="shared" si="0"/>
        <v xml:space="preserve"> </v>
      </c>
    </row>
    <row r="10" spans="1:8" ht="24" customHeight="1" x14ac:dyDescent="0.2">
      <c r="A10" s="348"/>
      <c r="B10" s="350" t="s">
        <v>288</v>
      </c>
      <c r="C10" s="351"/>
      <c r="D10" s="352" t="s">
        <v>289</v>
      </c>
      <c r="E10" s="293" t="s">
        <v>157</v>
      </c>
      <c r="F10" s="293">
        <v>2</v>
      </c>
      <c r="G10" s="119"/>
      <c r="H10" s="83" t="str">
        <f t="shared" si="0"/>
        <v xml:space="preserve"> </v>
      </c>
    </row>
    <row r="11" spans="1:8" ht="24" customHeight="1" x14ac:dyDescent="0.2">
      <c r="A11" s="348"/>
      <c r="B11" s="350" t="s">
        <v>290</v>
      </c>
      <c r="C11" s="351"/>
      <c r="D11" s="352" t="s">
        <v>291</v>
      </c>
      <c r="E11" s="293" t="s">
        <v>157</v>
      </c>
      <c r="F11" s="293">
        <v>2</v>
      </c>
      <c r="G11" s="119"/>
      <c r="H11" s="83" t="str">
        <f t="shared" si="0"/>
        <v xml:space="preserve"> </v>
      </c>
    </row>
    <row r="12" spans="1:8" ht="24" customHeight="1" x14ac:dyDescent="0.2">
      <c r="A12" s="348"/>
      <c r="B12" s="350" t="s">
        <v>292</v>
      </c>
      <c r="C12" s="351"/>
      <c r="D12" s="352" t="s">
        <v>293</v>
      </c>
      <c r="E12" s="293" t="s">
        <v>157</v>
      </c>
      <c r="F12" s="293">
        <v>1</v>
      </c>
      <c r="G12" s="119"/>
      <c r="H12" s="83" t="str">
        <f t="shared" si="0"/>
        <v xml:space="preserve"> </v>
      </c>
    </row>
    <row r="13" spans="1:8" ht="24" customHeight="1" x14ac:dyDescent="0.2">
      <c r="A13" s="353"/>
      <c r="B13" s="350" t="s">
        <v>294</v>
      </c>
      <c r="C13" s="351"/>
      <c r="D13" s="352" t="s">
        <v>295</v>
      </c>
      <c r="E13" s="293" t="s">
        <v>58</v>
      </c>
      <c r="F13" s="293" t="s">
        <v>59</v>
      </c>
      <c r="G13" s="100" t="s">
        <v>16</v>
      </c>
      <c r="H13" s="354">
        <v>250000</v>
      </c>
    </row>
    <row r="14" spans="1:8" ht="24" customHeight="1" x14ac:dyDescent="0.2">
      <c r="A14" s="353"/>
      <c r="B14" s="350" t="s">
        <v>296</v>
      </c>
      <c r="C14" s="351"/>
      <c r="D14" s="352" t="s">
        <v>297</v>
      </c>
      <c r="E14" s="293" t="s">
        <v>63</v>
      </c>
      <c r="F14" s="100">
        <f>H13</f>
        <v>250000</v>
      </c>
      <c r="G14" s="101"/>
      <c r="H14" s="83" t="str">
        <f>IF(G14=0," ",F14*G14)</f>
        <v xml:space="preserve"> </v>
      </c>
    </row>
    <row r="15" spans="1:8" x14ac:dyDescent="0.2">
      <c r="A15" s="355" t="s">
        <v>298</v>
      </c>
      <c r="B15" s="356"/>
      <c r="C15" s="356"/>
      <c r="D15" s="346" t="s">
        <v>299</v>
      </c>
      <c r="E15" s="309"/>
      <c r="F15" s="309"/>
      <c r="G15" s="309"/>
      <c r="H15" s="54"/>
    </row>
    <row r="16" spans="1:8" ht="24" customHeight="1" x14ac:dyDescent="0.2">
      <c r="A16" s="349"/>
      <c r="B16" s="358" t="s">
        <v>300</v>
      </c>
      <c r="C16" s="359"/>
      <c r="D16" s="313" t="s">
        <v>301</v>
      </c>
      <c r="E16" s="293" t="s">
        <v>253</v>
      </c>
      <c r="F16" s="293">
        <v>10</v>
      </c>
      <c r="G16" s="119"/>
      <c r="H16" s="83" t="str">
        <f t="shared" ref="H16:H26" si="1">IF(G16=0," ",F16*G16)</f>
        <v xml:space="preserve"> </v>
      </c>
    </row>
    <row r="17" spans="1:8" ht="24" customHeight="1" x14ac:dyDescent="0.2">
      <c r="A17" s="349"/>
      <c r="B17" s="358" t="s">
        <v>302</v>
      </c>
      <c r="C17" s="359"/>
      <c r="D17" s="313" t="s">
        <v>303</v>
      </c>
      <c r="E17" s="293" t="s">
        <v>253</v>
      </c>
      <c r="F17" s="293">
        <v>18</v>
      </c>
      <c r="G17" s="119"/>
      <c r="H17" s="83" t="str">
        <f t="shared" si="1"/>
        <v xml:space="preserve"> </v>
      </c>
    </row>
    <row r="18" spans="1:8" ht="24" customHeight="1" x14ac:dyDescent="0.2">
      <c r="A18" s="349"/>
      <c r="B18" s="358" t="s">
        <v>304</v>
      </c>
      <c r="C18" s="359"/>
      <c r="D18" s="313" t="s">
        <v>305</v>
      </c>
      <c r="E18" s="293" t="s">
        <v>253</v>
      </c>
      <c r="F18" s="293">
        <v>15</v>
      </c>
      <c r="G18" s="119"/>
      <c r="H18" s="83" t="str">
        <f t="shared" si="1"/>
        <v xml:space="preserve"> </v>
      </c>
    </row>
    <row r="19" spans="1:8" ht="24" customHeight="1" x14ac:dyDescent="0.2">
      <c r="A19" s="349"/>
      <c r="B19" s="358" t="s">
        <v>306</v>
      </c>
      <c r="C19" s="359"/>
      <c r="D19" s="313" t="s">
        <v>307</v>
      </c>
      <c r="E19" s="293" t="s">
        <v>253</v>
      </c>
      <c r="F19" s="293">
        <v>6</v>
      </c>
      <c r="G19" s="119"/>
      <c r="H19" s="83" t="str">
        <f t="shared" si="1"/>
        <v xml:space="preserve"> </v>
      </c>
    </row>
    <row r="20" spans="1:8" ht="24" customHeight="1" x14ac:dyDescent="0.2">
      <c r="A20" s="349"/>
      <c r="B20" s="358" t="s">
        <v>308</v>
      </c>
      <c r="C20" s="359"/>
      <c r="D20" s="313" t="s">
        <v>309</v>
      </c>
      <c r="E20" s="293" t="s">
        <v>253</v>
      </c>
      <c r="F20" s="293">
        <v>3</v>
      </c>
      <c r="G20" s="119"/>
      <c r="H20" s="83" t="str">
        <f t="shared" si="1"/>
        <v xml:space="preserve"> </v>
      </c>
    </row>
    <row r="21" spans="1:8" ht="24" customHeight="1" x14ac:dyDescent="0.2">
      <c r="A21" s="349"/>
      <c r="B21" s="358" t="s">
        <v>310</v>
      </c>
      <c r="C21" s="359"/>
      <c r="D21" s="313" t="s">
        <v>311</v>
      </c>
      <c r="E21" s="293" t="s">
        <v>253</v>
      </c>
      <c r="F21" s="293">
        <v>25</v>
      </c>
      <c r="G21" s="119"/>
      <c r="H21" s="83" t="str">
        <f t="shared" si="1"/>
        <v xml:space="preserve"> </v>
      </c>
    </row>
    <row r="22" spans="1:8" ht="24" customHeight="1" x14ac:dyDescent="0.2">
      <c r="A22" s="349"/>
      <c r="B22" s="358" t="s">
        <v>312</v>
      </c>
      <c r="C22" s="359"/>
      <c r="D22" s="313" t="s">
        <v>313</v>
      </c>
      <c r="E22" s="293" t="s">
        <v>253</v>
      </c>
      <c r="F22" s="293">
        <v>15</v>
      </c>
      <c r="G22" s="119"/>
      <c r="H22" s="83" t="str">
        <f t="shared" si="1"/>
        <v xml:space="preserve"> </v>
      </c>
    </row>
    <row r="23" spans="1:8" ht="24" customHeight="1" x14ac:dyDescent="0.2">
      <c r="A23" s="349"/>
      <c r="B23" s="358" t="s">
        <v>314</v>
      </c>
      <c r="C23" s="359"/>
      <c r="D23" s="313" t="s">
        <v>315</v>
      </c>
      <c r="E23" s="293" t="s">
        <v>253</v>
      </c>
      <c r="F23" s="293">
        <v>20</v>
      </c>
      <c r="G23" s="119"/>
      <c r="H23" s="83" t="str">
        <f t="shared" si="1"/>
        <v xml:space="preserve"> </v>
      </c>
    </row>
    <row r="24" spans="1:8" ht="24" customHeight="1" x14ac:dyDescent="0.2">
      <c r="A24" s="349"/>
      <c r="B24" s="358" t="s">
        <v>316</v>
      </c>
      <c r="C24" s="359"/>
      <c r="D24" s="313" t="s">
        <v>317</v>
      </c>
      <c r="E24" s="293" t="s">
        <v>253</v>
      </c>
      <c r="F24" s="293">
        <v>15</v>
      </c>
      <c r="G24" s="119"/>
      <c r="H24" s="83" t="str">
        <f t="shared" si="1"/>
        <v xml:space="preserve"> </v>
      </c>
    </row>
    <row r="25" spans="1:8" ht="24" customHeight="1" x14ac:dyDescent="0.2">
      <c r="A25" s="349"/>
      <c r="B25" s="358" t="s">
        <v>318</v>
      </c>
      <c r="C25" s="359"/>
      <c r="D25" s="313" t="s">
        <v>319</v>
      </c>
      <c r="E25" s="293" t="s">
        <v>253</v>
      </c>
      <c r="F25" s="293">
        <v>35</v>
      </c>
      <c r="G25" s="119"/>
      <c r="H25" s="83" t="str">
        <f t="shared" si="1"/>
        <v xml:space="preserve"> </v>
      </c>
    </row>
    <row r="26" spans="1:8" ht="24" customHeight="1" x14ac:dyDescent="0.2">
      <c r="A26" s="349"/>
      <c r="B26" s="358" t="s">
        <v>320</v>
      </c>
      <c r="C26" s="359"/>
      <c r="D26" s="313" t="s">
        <v>321</v>
      </c>
      <c r="E26" s="293" t="s">
        <v>253</v>
      </c>
      <c r="F26" s="293">
        <v>5</v>
      </c>
      <c r="G26" s="119"/>
      <c r="H26" s="83" t="str">
        <f t="shared" si="1"/>
        <v xml:space="preserve"> </v>
      </c>
    </row>
    <row r="27" spans="1:8" x14ac:dyDescent="0.2">
      <c r="A27" s="355" t="s">
        <v>322</v>
      </c>
      <c r="B27" s="356"/>
      <c r="C27" s="356"/>
      <c r="D27" s="346" t="s">
        <v>323</v>
      </c>
      <c r="E27" s="309"/>
      <c r="F27" s="309"/>
      <c r="G27" s="309"/>
      <c r="H27" s="54"/>
    </row>
    <row r="28" spans="1:8" ht="24" customHeight="1" x14ac:dyDescent="0.2">
      <c r="A28" s="349"/>
      <c r="B28" s="358" t="s">
        <v>324</v>
      </c>
      <c r="C28" s="359"/>
      <c r="D28" s="313" t="s">
        <v>325</v>
      </c>
      <c r="E28" s="293" t="s">
        <v>157</v>
      </c>
      <c r="F28" s="293">
        <v>6</v>
      </c>
      <c r="G28" s="119"/>
      <c r="H28" s="83" t="str">
        <f t="shared" ref="H28:H70" si="2">IF(G28=0," ",F28*G28)</f>
        <v xml:space="preserve"> </v>
      </c>
    </row>
    <row r="29" spans="1:8" ht="24" customHeight="1" x14ac:dyDescent="0.2">
      <c r="A29" s="353"/>
      <c r="B29" s="358" t="s">
        <v>326</v>
      </c>
      <c r="C29" s="359"/>
      <c r="D29" s="313" t="s">
        <v>327</v>
      </c>
      <c r="E29" s="293" t="s">
        <v>157</v>
      </c>
      <c r="F29" s="293">
        <v>32</v>
      </c>
      <c r="G29" s="119"/>
      <c r="H29" s="83" t="str">
        <f t="shared" si="2"/>
        <v xml:space="preserve"> </v>
      </c>
    </row>
    <row r="30" spans="1:8" ht="24" customHeight="1" x14ac:dyDescent="0.2">
      <c r="A30" s="353"/>
      <c r="B30" s="358" t="s">
        <v>328</v>
      </c>
      <c r="C30" s="359"/>
      <c r="D30" s="313" t="s">
        <v>329</v>
      </c>
      <c r="E30" s="293" t="s">
        <v>157</v>
      </c>
      <c r="F30" s="293">
        <v>6</v>
      </c>
      <c r="G30" s="119"/>
      <c r="H30" s="83" t="str">
        <f t="shared" si="2"/>
        <v xml:space="preserve"> </v>
      </c>
    </row>
    <row r="31" spans="1:8" ht="24" customHeight="1" x14ac:dyDescent="0.2">
      <c r="A31" s="353"/>
      <c r="B31" s="358" t="s">
        <v>330</v>
      </c>
      <c r="C31" s="359"/>
      <c r="D31" s="313" t="s">
        <v>331</v>
      </c>
      <c r="E31" s="293" t="s">
        <v>157</v>
      </c>
      <c r="F31" s="293">
        <v>12</v>
      </c>
      <c r="G31" s="119"/>
      <c r="H31" s="83" t="str">
        <f t="shared" si="2"/>
        <v xml:space="preserve"> </v>
      </c>
    </row>
    <row r="32" spans="1:8" ht="24" customHeight="1" x14ac:dyDescent="0.2">
      <c r="A32" s="353"/>
      <c r="B32" s="358" t="s">
        <v>332</v>
      </c>
      <c r="C32" s="359"/>
      <c r="D32" s="313" t="s">
        <v>333</v>
      </c>
      <c r="E32" s="293" t="s">
        <v>157</v>
      </c>
      <c r="F32" s="293">
        <v>6</v>
      </c>
      <c r="G32" s="119"/>
      <c r="H32" s="83" t="str">
        <f t="shared" si="2"/>
        <v xml:space="preserve"> </v>
      </c>
    </row>
    <row r="33" spans="1:10" ht="24" customHeight="1" x14ac:dyDescent="0.2">
      <c r="A33" s="353"/>
      <c r="B33" s="358" t="s">
        <v>334</v>
      </c>
      <c r="C33" s="359"/>
      <c r="D33" s="313" t="s">
        <v>335</v>
      </c>
      <c r="E33" s="293" t="s">
        <v>157</v>
      </c>
      <c r="F33" s="293">
        <v>2</v>
      </c>
      <c r="G33" s="119"/>
      <c r="H33" s="83" t="str">
        <f t="shared" si="2"/>
        <v xml:space="preserve"> </v>
      </c>
    </row>
    <row r="34" spans="1:10" ht="24" customHeight="1" x14ac:dyDescent="0.2">
      <c r="A34" s="353"/>
      <c r="B34" s="358" t="s">
        <v>336</v>
      </c>
      <c r="C34" s="359"/>
      <c r="D34" s="313" t="s">
        <v>337</v>
      </c>
      <c r="E34" s="293" t="s">
        <v>157</v>
      </c>
      <c r="F34" s="293">
        <v>3</v>
      </c>
      <c r="G34" s="119"/>
      <c r="H34" s="83" t="str">
        <f t="shared" si="2"/>
        <v xml:space="preserve"> </v>
      </c>
    </row>
    <row r="35" spans="1:10" ht="24" customHeight="1" x14ac:dyDescent="0.2">
      <c r="A35" s="353"/>
      <c r="B35" s="358" t="s">
        <v>338</v>
      </c>
      <c r="C35" s="359"/>
      <c r="D35" s="313" t="s">
        <v>339</v>
      </c>
      <c r="E35" s="293" t="s">
        <v>157</v>
      </c>
      <c r="F35" s="293">
        <v>2</v>
      </c>
      <c r="G35" s="119"/>
      <c r="H35" s="83" t="str">
        <f t="shared" si="2"/>
        <v xml:space="preserve"> </v>
      </c>
    </row>
    <row r="36" spans="1:10" ht="24" customHeight="1" x14ac:dyDescent="0.2">
      <c r="A36" s="353"/>
      <c r="B36" s="358" t="s">
        <v>340</v>
      </c>
      <c r="C36" s="359"/>
      <c r="D36" s="313" t="s">
        <v>341</v>
      </c>
      <c r="E36" s="293" t="s">
        <v>157</v>
      </c>
      <c r="F36" s="293">
        <v>4</v>
      </c>
      <c r="G36" s="119"/>
      <c r="H36" s="83" t="str">
        <f t="shared" si="2"/>
        <v xml:space="preserve"> </v>
      </c>
    </row>
    <row r="37" spans="1:10" ht="24" customHeight="1" x14ac:dyDescent="0.2">
      <c r="A37" s="353"/>
      <c r="B37" s="358" t="s">
        <v>342</v>
      </c>
      <c r="C37" s="359"/>
      <c r="D37" s="313" t="s">
        <v>343</v>
      </c>
      <c r="E37" s="293" t="s">
        <v>157</v>
      </c>
      <c r="F37" s="293">
        <v>4</v>
      </c>
      <c r="G37" s="119"/>
      <c r="H37" s="83" t="str">
        <f t="shared" si="2"/>
        <v xml:space="preserve"> </v>
      </c>
    </row>
    <row r="38" spans="1:10" ht="24" customHeight="1" x14ac:dyDescent="0.2">
      <c r="A38" s="353"/>
      <c r="B38" s="358" t="s">
        <v>344</v>
      </c>
      <c r="C38" s="359"/>
      <c r="D38" s="313" t="s">
        <v>345</v>
      </c>
      <c r="E38" s="293" t="s">
        <v>157</v>
      </c>
      <c r="F38" s="293">
        <v>4</v>
      </c>
      <c r="G38" s="119"/>
      <c r="H38" s="83" t="str">
        <f t="shared" si="2"/>
        <v xml:space="preserve"> </v>
      </c>
    </row>
    <row r="39" spans="1:10" ht="24" customHeight="1" x14ac:dyDescent="0.2">
      <c r="A39" s="353"/>
      <c r="B39" s="358" t="s">
        <v>346</v>
      </c>
      <c r="C39" s="359"/>
      <c r="D39" s="313" t="s">
        <v>347</v>
      </c>
      <c r="E39" s="293" t="s">
        <v>157</v>
      </c>
      <c r="F39" s="293">
        <v>4</v>
      </c>
      <c r="G39" s="119"/>
      <c r="H39" s="83" t="str">
        <f t="shared" si="2"/>
        <v xml:space="preserve"> </v>
      </c>
    </row>
    <row r="40" spans="1:10" ht="24" customHeight="1" x14ac:dyDescent="0.2">
      <c r="A40" s="353"/>
      <c r="B40" s="358" t="s">
        <v>348</v>
      </c>
      <c r="C40" s="359"/>
      <c r="D40" s="313" t="s">
        <v>349</v>
      </c>
      <c r="E40" s="293" t="s">
        <v>157</v>
      </c>
      <c r="F40" s="293">
        <v>25</v>
      </c>
      <c r="G40" s="119"/>
      <c r="H40" s="83" t="str">
        <f t="shared" si="2"/>
        <v xml:space="preserve"> </v>
      </c>
    </row>
    <row r="41" spans="1:10" s="128" customFormat="1" x14ac:dyDescent="0.2">
      <c r="A41" s="198"/>
      <c r="B41" s="199"/>
      <c r="C41" s="200"/>
      <c r="D41" s="731" t="s">
        <v>88</v>
      </c>
      <c r="E41" s="732"/>
      <c r="F41" s="732"/>
      <c r="G41" s="733"/>
      <c r="H41" s="201">
        <f>SUM(H3:H40)</f>
        <v>250000</v>
      </c>
      <c r="I41" s="163"/>
      <c r="J41" s="341"/>
    </row>
    <row r="42" spans="1:10" s="128" customFormat="1" x14ac:dyDescent="0.2">
      <c r="A42" s="202"/>
      <c r="B42" s="202"/>
      <c r="C42" s="143"/>
      <c r="D42" s="202"/>
      <c r="E42" s="202"/>
      <c r="F42" s="202"/>
      <c r="G42" s="202"/>
      <c r="H42" s="203"/>
      <c r="I42" s="163"/>
      <c r="J42" s="341"/>
    </row>
    <row r="43" spans="1:10" s="128" customFormat="1" x14ac:dyDescent="0.2">
      <c r="A43" s="202"/>
      <c r="B43" s="202"/>
      <c r="C43" s="143"/>
      <c r="D43" s="202"/>
      <c r="E43" s="202"/>
      <c r="F43" s="202"/>
      <c r="G43" s="202"/>
      <c r="H43" s="204"/>
      <c r="I43" s="163"/>
      <c r="J43" s="341"/>
    </row>
    <row r="44" spans="1:10" s="128" customFormat="1" ht="13.15" customHeight="1" x14ac:dyDescent="0.2">
      <c r="A44" s="360" t="s">
        <v>229</v>
      </c>
      <c r="B44" s="331" t="s">
        <v>272</v>
      </c>
      <c r="C44" s="751" t="s">
        <v>273</v>
      </c>
      <c r="D44" s="751"/>
      <c r="E44" s="751"/>
      <c r="F44" s="751"/>
      <c r="G44" s="751"/>
      <c r="H44" s="752"/>
      <c r="I44" s="163"/>
      <c r="J44" s="341"/>
    </row>
    <row r="45" spans="1:10" s="128" customFormat="1" x14ac:dyDescent="0.2">
      <c r="A45" s="728" t="s">
        <v>2</v>
      </c>
      <c r="B45" s="729"/>
      <c r="C45" s="730"/>
      <c r="D45" s="133" t="s">
        <v>3</v>
      </c>
      <c r="E45" s="134" t="s">
        <v>4</v>
      </c>
      <c r="F45" s="133" t="s">
        <v>5</v>
      </c>
      <c r="G45" s="133" t="s">
        <v>6</v>
      </c>
      <c r="H45" s="133" t="s">
        <v>7</v>
      </c>
      <c r="I45" s="163"/>
      <c r="J45" s="341"/>
    </row>
    <row r="46" spans="1:10" s="128" customFormat="1" x14ac:dyDescent="0.2">
      <c r="A46" s="198"/>
      <c r="B46" s="199"/>
      <c r="C46" s="200"/>
      <c r="D46" s="731" t="s">
        <v>89</v>
      </c>
      <c r="E46" s="732"/>
      <c r="F46" s="732"/>
      <c r="G46" s="733"/>
      <c r="H46" s="201">
        <f>H41</f>
        <v>250000</v>
      </c>
      <c r="I46" s="163"/>
      <c r="J46" s="341"/>
    </row>
    <row r="47" spans="1:10" ht="24" customHeight="1" x14ac:dyDescent="0.2">
      <c r="A47" s="353"/>
      <c r="B47" s="358" t="s">
        <v>350</v>
      </c>
      <c r="C47" s="359"/>
      <c r="D47" s="313" t="s">
        <v>351</v>
      </c>
      <c r="E47" s="293" t="s">
        <v>157</v>
      </c>
      <c r="F47" s="293">
        <v>1</v>
      </c>
      <c r="G47" s="119"/>
      <c r="H47" s="83" t="str">
        <f t="shared" si="2"/>
        <v xml:space="preserve"> </v>
      </c>
    </row>
    <row r="48" spans="1:10" ht="24" customHeight="1" x14ac:dyDescent="0.2">
      <c r="A48" s="353"/>
      <c r="B48" s="358" t="s">
        <v>352</v>
      </c>
      <c r="C48" s="359"/>
      <c r="D48" s="313" t="s">
        <v>353</v>
      </c>
      <c r="E48" s="293" t="s">
        <v>157</v>
      </c>
      <c r="F48" s="293">
        <v>24</v>
      </c>
      <c r="G48" s="119"/>
      <c r="H48" s="83" t="str">
        <f t="shared" si="2"/>
        <v xml:space="preserve"> </v>
      </c>
    </row>
    <row r="49" spans="1:8" ht="24" customHeight="1" x14ac:dyDescent="0.2">
      <c r="A49" s="353"/>
      <c r="B49" s="358" t="s">
        <v>354</v>
      </c>
      <c r="C49" s="359"/>
      <c r="D49" s="313" t="s">
        <v>355</v>
      </c>
      <c r="E49" s="293" t="s">
        <v>157</v>
      </c>
      <c r="F49" s="293">
        <v>8</v>
      </c>
      <c r="G49" s="119"/>
      <c r="H49" s="83" t="str">
        <f t="shared" si="2"/>
        <v xml:space="preserve"> </v>
      </c>
    </row>
    <row r="50" spans="1:8" ht="24" customHeight="1" x14ac:dyDescent="0.2">
      <c r="A50" s="353"/>
      <c r="B50" s="358" t="s">
        <v>356</v>
      </c>
      <c r="C50" s="359"/>
      <c r="D50" s="313" t="s">
        <v>357</v>
      </c>
      <c r="E50" s="293" t="s">
        <v>157</v>
      </c>
      <c r="F50" s="293">
        <v>2</v>
      </c>
      <c r="G50" s="119"/>
      <c r="H50" s="83" t="str">
        <f t="shared" si="2"/>
        <v xml:space="preserve"> </v>
      </c>
    </row>
    <row r="51" spans="1:8" ht="24" customHeight="1" x14ac:dyDescent="0.2">
      <c r="A51" s="353"/>
      <c r="B51" s="358" t="s">
        <v>358</v>
      </c>
      <c r="C51" s="359"/>
      <c r="D51" s="313" t="s">
        <v>359</v>
      </c>
      <c r="E51" s="293" t="s">
        <v>157</v>
      </c>
      <c r="F51" s="293">
        <v>4</v>
      </c>
      <c r="G51" s="119"/>
      <c r="H51" s="83" t="str">
        <f t="shared" si="2"/>
        <v xml:space="preserve"> </v>
      </c>
    </row>
    <row r="52" spans="1:8" ht="24" customHeight="1" x14ac:dyDescent="0.2">
      <c r="A52" s="353"/>
      <c r="B52" s="358" t="s">
        <v>360</v>
      </c>
      <c r="C52" s="359"/>
      <c r="D52" s="313" t="s">
        <v>361</v>
      </c>
      <c r="E52" s="293" t="s">
        <v>157</v>
      </c>
      <c r="F52" s="293">
        <v>2</v>
      </c>
      <c r="G52" s="119"/>
      <c r="H52" s="83" t="str">
        <f t="shared" si="2"/>
        <v xml:space="preserve"> </v>
      </c>
    </row>
    <row r="53" spans="1:8" ht="24" customHeight="1" x14ac:dyDescent="0.2">
      <c r="A53" s="353"/>
      <c r="B53" s="358" t="s">
        <v>362</v>
      </c>
      <c r="C53" s="359"/>
      <c r="D53" s="313" t="s">
        <v>363</v>
      </c>
      <c r="E53" s="293" t="s">
        <v>157</v>
      </c>
      <c r="F53" s="293">
        <v>1</v>
      </c>
      <c r="G53" s="119"/>
      <c r="H53" s="83" t="str">
        <f t="shared" si="2"/>
        <v xml:space="preserve"> </v>
      </c>
    </row>
    <row r="54" spans="1:8" ht="24" customHeight="1" x14ac:dyDescent="0.2">
      <c r="A54" s="353"/>
      <c r="B54" s="358" t="s">
        <v>364</v>
      </c>
      <c r="C54" s="359"/>
      <c r="D54" s="313" t="s">
        <v>365</v>
      </c>
      <c r="E54" s="293" t="s">
        <v>157</v>
      </c>
      <c r="F54" s="293">
        <v>10</v>
      </c>
      <c r="G54" s="119"/>
      <c r="H54" s="83" t="str">
        <f t="shared" si="2"/>
        <v xml:space="preserve"> </v>
      </c>
    </row>
    <row r="55" spans="1:8" ht="24" customHeight="1" x14ac:dyDescent="0.2">
      <c r="A55" s="353"/>
      <c r="B55" s="358" t="s">
        <v>366</v>
      </c>
      <c r="C55" s="359"/>
      <c r="D55" s="313" t="s">
        <v>367</v>
      </c>
      <c r="E55" s="293" t="s">
        <v>157</v>
      </c>
      <c r="F55" s="293">
        <v>6</v>
      </c>
      <c r="G55" s="119"/>
      <c r="H55" s="83" t="str">
        <f t="shared" si="2"/>
        <v xml:space="preserve"> </v>
      </c>
    </row>
    <row r="56" spans="1:8" ht="24" customHeight="1" x14ac:dyDescent="0.2">
      <c r="A56" s="353"/>
      <c r="B56" s="358" t="s">
        <v>368</v>
      </c>
      <c r="C56" s="359"/>
      <c r="D56" s="313" t="s">
        <v>369</v>
      </c>
      <c r="E56" s="293" t="s">
        <v>157</v>
      </c>
      <c r="F56" s="293">
        <v>1</v>
      </c>
      <c r="G56" s="119"/>
      <c r="H56" s="83" t="str">
        <f t="shared" si="2"/>
        <v xml:space="preserve"> </v>
      </c>
    </row>
    <row r="57" spans="1:8" ht="24" customHeight="1" x14ac:dyDescent="0.2">
      <c r="A57" s="353"/>
      <c r="B57" s="358" t="s">
        <v>370</v>
      </c>
      <c r="C57" s="359"/>
      <c r="D57" s="313" t="s">
        <v>371</v>
      </c>
      <c r="E57" s="293" t="s">
        <v>157</v>
      </c>
      <c r="F57" s="293">
        <v>12</v>
      </c>
      <c r="G57" s="119"/>
      <c r="H57" s="83" t="str">
        <f t="shared" si="2"/>
        <v xml:space="preserve"> </v>
      </c>
    </row>
    <row r="58" spans="1:8" ht="24" customHeight="1" x14ac:dyDescent="0.2">
      <c r="A58" s="353"/>
      <c r="B58" s="358" t="s">
        <v>372</v>
      </c>
      <c r="C58" s="359"/>
      <c r="D58" s="313" t="s">
        <v>373</v>
      </c>
      <c r="E58" s="293" t="s">
        <v>157</v>
      </c>
      <c r="F58" s="293">
        <v>7</v>
      </c>
      <c r="G58" s="119"/>
      <c r="H58" s="83" t="str">
        <f t="shared" si="2"/>
        <v xml:space="preserve"> </v>
      </c>
    </row>
    <row r="59" spans="1:8" ht="24" customHeight="1" x14ac:dyDescent="0.2">
      <c r="A59" s="353"/>
      <c r="B59" s="358" t="s">
        <v>374</v>
      </c>
      <c r="C59" s="359"/>
      <c r="D59" s="313" t="s">
        <v>375</v>
      </c>
      <c r="E59" s="293" t="s">
        <v>157</v>
      </c>
      <c r="F59" s="293">
        <v>2</v>
      </c>
      <c r="G59" s="119"/>
      <c r="H59" s="83" t="str">
        <f t="shared" si="2"/>
        <v xml:space="preserve"> </v>
      </c>
    </row>
    <row r="60" spans="1:8" ht="24" customHeight="1" x14ac:dyDescent="0.2">
      <c r="A60" s="353"/>
      <c r="B60" s="358" t="s">
        <v>376</v>
      </c>
      <c r="C60" s="359"/>
      <c r="D60" s="313" t="s">
        <v>377</v>
      </c>
      <c r="E60" s="293" t="s">
        <v>157</v>
      </c>
      <c r="F60" s="293">
        <v>2</v>
      </c>
      <c r="G60" s="119"/>
      <c r="H60" s="83" t="str">
        <f t="shared" si="2"/>
        <v xml:space="preserve"> </v>
      </c>
    </row>
    <row r="61" spans="1:8" ht="24" customHeight="1" x14ac:dyDescent="0.2">
      <c r="A61" s="353"/>
      <c r="B61" s="358" t="s">
        <v>378</v>
      </c>
      <c r="C61" s="359"/>
      <c r="D61" s="313" t="s">
        <v>379</v>
      </c>
      <c r="E61" s="293" t="s">
        <v>157</v>
      </c>
      <c r="F61" s="293">
        <v>1</v>
      </c>
      <c r="G61" s="119"/>
      <c r="H61" s="83" t="str">
        <f t="shared" si="2"/>
        <v xml:space="preserve"> </v>
      </c>
    </row>
    <row r="62" spans="1:8" ht="24" customHeight="1" x14ac:dyDescent="0.2">
      <c r="A62" s="353"/>
      <c r="B62" s="358" t="s">
        <v>380</v>
      </c>
      <c r="C62" s="359"/>
      <c r="D62" s="313" t="s">
        <v>381</v>
      </c>
      <c r="E62" s="293" t="s">
        <v>157</v>
      </c>
      <c r="F62" s="293">
        <v>1</v>
      </c>
      <c r="G62" s="119"/>
      <c r="H62" s="83" t="str">
        <f t="shared" si="2"/>
        <v xml:space="preserve"> </v>
      </c>
    </row>
    <row r="63" spans="1:8" ht="24" customHeight="1" x14ac:dyDescent="0.2">
      <c r="A63" s="353"/>
      <c r="B63" s="358" t="s">
        <v>382</v>
      </c>
      <c r="C63" s="359"/>
      <c r="D63" s="313" t="s">
        <v>383</v>
      </c>
      <c r="E63" s="293" t="s">
        <v>157</v>
      </c>
      <c r="F63" s="293">
        <v>2</v>
      </c>
      <c r="G63" s="119"/>
      <c r="H63" s="83" t="str">
        <f t="shared" si="2"/>
        <v xml:space="preserve"> </v>
      </c>
    </row>
    <row r="64" spans="1:8" ht="24" customHeight="1" x14ac:dyDescent="0.2">
      <c r="A64" s="353"/>
      <c r="B64" s="358" t="s">
        <v>384</v>
      </c>
      <c r="C64" s="359"/>
      <c r="D64" s="313" t="s">
        <v>385</v>
      </c>
      <c r="E64" s="293" t="s">
        <v>157</v>
      </c>
      <c r="F64" s="293">
        <v>1</v>
      </c>
      <c r="G64" s="119"/>
      <c r="H64" s="83" t="str">
        <f t="shared" si="2"/>
        <v xml:space="preserve"> </v>
      </c>
    </row>
    <row r="65" spans="1:8" ht="24" customHeight="1" x14ac:dyDescent="0.2">
      <c r="A65" s="353"/>
      <c r="B65" s="358" t="s">
        <v>386</v>
      </c>
      <c r="C65" s="359"/>
      <c r="D65" s="313" t="s">
        <v>387</v>
      </c>
      <c r="E65" s="293" t="s">
        <v>157</v>
      </c>
      <c r="F65" s="293">
        <v>2</v>
      </c>
      <c r="G65" s="119"/>
      <c r="H65" s="83" t="str">
        <f t="shared" si="2"/>
        <v xml:space="preserve"> </v>
      </c>
    </row>
    <row r="66" spans="1:8" ht="24" customHeight="1" x14ac:dyDescent="0.2">
      <c r="A66" s="353"/>
      <c r="B66" s="358" t="s">
        <v>388</v>
      </c>
      <c r="C66" s="359"/>
      <c r="D66" s="313" t="s">
        <v>389</v>
      </c>
      <c r="E66" s="293" t="s">
        <v>157</v>
      </c>
      <c r="F66" s="293">
        <v>2</v>
      </c>
      <c r="G66" s="119"/>
      <c r="H66" s="83" t="str">
        <f t="shared" si="2"/>
        <v xml:space="preserve"> </v>
      </c>
    </row>
    <row r="67" spans="1:8" ht="24" customHeight="1" x14ac:dyDescent="0.2">
      <c r="A67" s="353"/>
      <c r="B67" s="358" t="s">
        <v>390</v>
      </c>
      <c r="C67" s="359"/>
      <c r="D67" s="313" t="s">
        <v>391</v>
      </c>
      <c r="E67" s="293" t="s">
        <v>157</v>
      </c>
      <c r="F67" s="293">
        <v>4</v>
      </c>
      <c r="G67" s="119"/>
      <c r="H67" s="83" t="str">
        <f t="shared" si="2"/>
        <v xml:space="preserve"> </v>
      </c>
    </row>
    <row r="68" spans="1:8" ht="24" customHeight="1" x14ac:dyDescent="0.2">
      <c r="A68" s="353"/>
      <c r="B68" s="358" t="s">
        <v>392</v>
      </c>
      <c r="C68" s="359"/>
      <c r="D68" s="296" t="s">
        <v>393</v>
      </c>
      <c r="E68" s="293" t="s">
        <v>157</v>
      </c>
      <c r="F68" s="293">
        <v>2</v>
      </c>
      <c r="G68" s="119"/>
      <c r="H68" s="83" t="str">
        <f t="shared" si="2"/>
        <v xml:space="preserve"> </v>
      </c>
    </row>
    <row r="69" spans="1:8" ht="24" customHeight="1" x14ac:dyDescent="0.2">
      <c r="A69" s="353"/>
      <c r="B69" s="318" t="s">
        <v>394</v>
      </c>
      <c r="C69" s="359"/>
      <c r="D69" s="352" t="s">
        <v>395</v>
      </c>
      <c r="E69" s="293" t="s">
        <v>157</v>
      </c>
      <c r="F69" s="293">
        <v>2</v>
      </c>
      <c r="G69" s="119"/>
      <c r="H69" s="83" t="str">
        <f t="shared" si="2"/>
        <v xml:space="preserve"> </v>
      </c>
    </row>
    <row r="70" spans="1:8" ht="24" customHeight="1" x14ac:dyDescent="0.2">
      <c r="A70" s="353"/>
      <c r="B70" s="318" t="s">
        <v>396</v>
      </c>
      <c r="C70" s="359"/>
      <c r="D70" s="352" t="s">
        <v>397</v>
      </c>
      <c r="E70" s="293" t="s">
        <v>157</v>
      </c>
      <c r="F70" s="293">
        <v>5</v>
      </c>
      <c r="G70" s="119"/>
      <c r="H70" s="83" t="str">
        <f t="shared" si="2"/>
        <v xml:space="preserve"> </v>
      </c>
    </row>
    <row r="71" spans="1:8" x14ac:dyDescent="0.2">
      <c r="A71" s="355" t="s">
        <v>398</v>
      </c>
      <c r="B71" s="356"/>
      <c r="C71" s="356"/>
      <c r="D71" s="355" t="s">
        <v>399</v>
      </c>
      <c r="E71" s="309"/>
      <c r="F71" s="309"/>
      <c r="G71" s="309"/>
      <c r="H71" s="54"/>
    </row>
    <row r="72" spans="1:8" x14ac:dyDescent="0.2">
      <c r="A72" s="349"/>
      <c r="B72" s="5"/>
      <c r="C72" s="5"/>
      <c r="D72" s="349"/>
      <c r="E72" s="294"/>
      <c r="F72" s="294"/>
      <c r="G72" s="294"/>
      <c r="H72" s="50"/>
    </row>
    <row r="73" spans="1:8" ht="39.950000000000003" customHeight="1" x14ac:dyDescent="0.2">
      <c r="A73" s="353"/>
      <c r="B73" s="361" t="s">
        <v>400</v>
      </c>
      <c r="C73" s="362"/>
      <c r="D73" s="363" t="s">
        <v>401</v>
      </c>
      <c r="E73" s="364" t="s">
        <v>95</v>
      </c>
      <c r="F73" s="365" t="s">
        <v>96</v>
      </c>
      <c r="G73" s="365" t="s">
        <v>97</v>
      </c>
      <c r="H73" s="354">
        <v>25000</v>
      </c>
    </row>
    <row r="74" spans="1:8" ht="25.5" x14ac:dyDescent="0.2">
      <c r="A74" s="353"/>
      <c r="B74" s="358" t="s">
        <v>402</v>
      </c>
      <c r="C74" s="359"/>
      <c r="D74" s="366" t="s">
        <v>403</v>
      </c>
      <c r="E74" s="293" t="s">
        <v>63</v>
      </c>
      <c r="F74" s="100">
        <f>H73</f>
        <v>25000</v>
      </c>
      <c r="G74" s="101"/>
      <c r="H74" s="83" t="str">
        <f>IF(G74=0," ",F74*G74)</f>
        <v xml:space="preserve"> </v>
      </c>
    </row>
    <row r="75" spans="1:8" ht="25.5" x14ac:dyDescent="0.2">
      <c r="A75" s="353"/>
      <c r="B75" s="358" t="s">
        <v>404</v>
      </c>
      <c r="C75" s="359"/>
      <c r="D75" s="366" t="s">
        <v>405</v>
      </c>
      <c r="E75" s="293" t="s">
        <v>95</v>
      </c>
      <c r="F75" s="288" t="s">
        <v>96</v>
      </c>
      <c r="G75" s="86" t="s">
        <v>97</v>
      </c>
      <c r="H75" s="354">
        <v>6500</v>
      </c>
    </row>
    <row r="76" spans="1:8" ht="25.5" x14ac:dyDescent="0.2">
      <c r="A76" s="353"/>
      <c r="B76" s="358" t="s">
        <v>406</v>
      </c>
      <c r="C76" s="359"/>
      <c r="D76" s="366" t="s">
        <v>407</v>
      </c>
      <c r="E76" s="293" t="s">
        <v>63</v>
      </c>
      <c r="F76" s="100">
        <f>H75</f>
        <v>6500</v>
      </c>
      <c r="G76" s="101"/>
      <c r="H76" s="83" t="str">
        <f>IF(G76=0," ",F76*G76)</f>
        <v xml:space="preserve"> </v>
      </c>
    </row>
    <row r="77" spans="1:8" ht="25.5" x14ac:dyDescent="0.2">
      <c r="A77" s="353"/>
      <c r="B77" s="358" t="s">
        <v>408</v>
      </c>
      <c r="C77" s="359"/>
      <c r="D77" s="366" t="s">
        <v>409</v>
      </c>
      <c r="E77" s="293" t="s">
        <v>95</v>
      </c>
      <c r="F77" s="288" t="s">
        <v>96</v>
      </c>
      <c r="G77" s="86" t="s">
        <v>97</v>
      </c>
      <c r="H77" s="354">
        <v>24000</v>
      </c>
    </row>
    <row r="78" spans="1:8" ht="25.5" x14ac:dyDescent="0.2">
      <c r="A78" s="353"/>
      <c r="B78" s="358" t="s">
        <v>410</v>
      </c>
      <c r="C78" s="359"/>
      <c r="D78" s="366" t="s">
        <v>411</v>
      </c>
      <c r="E78" s="293" t="s">
        <v>63</v>
      </c>
      <c r="F78" s="100">
        <f>H77</f>
        <v>24000</v>
      </c>
      <c r="G78" s="101"/>
      <c r="H78" s="83" t="str">
        <f>IF(G78=0," ",F78*G78)</f>
        <v xml:space="preserve"> </v>
      </c>
    </row>
    <row r="79" spans="1:8" ht="51" x14ac:dyDescent="0.2">
      <c r="A79" s="353"/>
      <c r="B79" s="358" t="s">
        <v>412</v>
      </c>
      <c r="C79" s="359"/>
      <c r="D79" s="366" t="s">
        <v>413</v>
      </c>
      <c r="E79" s="293" t="s">
        <v>95</v>
      </c>
      <c r="F79" s="288" t="s">
        <v>96</v>
      </c>
      <c r="G79" s="86" t="s">
        <v>97</v>
      </c>
      <c r="H79" s="354">
        <v>17500</v>
      </c>
    </row>
    <row r="80" spans="1:8" ht="25.5" x14ac:dyDescent="0.2">
      <c r="A80" s="353"/>
      <c r="B80" s="358" t="s">
        <v>414</v>
      </c>
      <c r="C80" s="359"/>
      <c r="D80" s="366" t="s">
        <v>415</v>
      </c>
      <c r="E80" s="293" t="s">
        <v>63</v>
      </c>
      <c r="F80" s="100">
        <f>H79</f>
        <v>17500</v>
      </c>
      <c r="G80" s="101"/>
      <c r="H80" s="83" t="str">
        <f>IF(G80=0," ",F80*G80)</f>
        <v xml:space="preserve"> </v>
      </c>
    </row>
    <row r="81" spans="1:10" ht="51" x14ac:dyDescent="0.2">
      <c r="A81" s="353"/>
      <c r="B81" s="358" t="s">
        <v>416</v>
      </c>
      <c r="C81" s="359"/>
      <c r="D81" s="366" t="s">
        <v>417</v>
      </c>
      <c r="E81" s="293" t="s">
        <v>95</v>
      </c>
      <c r="F81" s="288" t="s">
        <v>96</v>
      </c>
      <c r="G81" s="86" t="s">
        <v>97</v>
      </c>
      <c r="H81" s="354">
        <v>17500</v>
      </c>
    </row>
    <row r="82" spans="1:10" ht="25.5" x14ac:dyDescent="0.2">
      <c r="A82" s="353"/>
      <c r="B82" s="358" t="s">
        <v>418</v>
      </c>
      <c r="C82" s="359"/>
      <c r="D82" s="366" t="s">
        <v>419</v>
      </c>
      <c r="E82" s="293" t="s">
        <v>63</v>
      </c>
      <c r="F82" s="100">
        <f>H81</f>
        <v>17500</v>
      </c>
      <c r="G82" s="101"/>
      <c r="H82" s="83" t="str">
        <f>IF(G82=0," ",F82*G82)</f>
        <v xml:space="preserve"> </v>
      </c>
    </row>
    <row r="83" spans="1:10" s="128" customFormat="1" x14ac:dyDescent="0.2">
      <c r="A83" s="198"/>
      <c r="B83" s="199"/>
      <c r="C83" s="200"/>
      <c r="D83" s="731" t="s">
        <v>88</v>
      </c>
      <c r="E83" s="732"/>
      <c r="F83" s="732"/>
      <c r="G83" s="733"/>
      <c r="H83" s="201">
        <f>SUM(H46:H82)</f>
        <v>340500</v>
      </c>
      <c r="I83" s="163"/>
      <c r="J83" s="341"/>
    </row>
    <row r="84" spans="1:10" s="128" customFormat="1" x14ac:dyDescent="0.2">
      <c r="A84" s="202"/>
      <c r="B84" s="202"/>
      <c r="C84" s="143"/>
      <c r="D84" s="202"/>
      <c r="E84" s="202"/>
      <c r="F84" s="202"/>
      <c r="G84" s="202"/>
      <c r="H84" s="203"/>
      <c r="I84" s="163"/>
      <c r="J84" s="341"/>
    </row>
    <row r="85" spans="1:10" s="128" customFormat="1" x14ac:dyDescent="0.2">
      <c r="A85" s="202"/>
      <c r="B85" s="202"/>
      <c r="C85" s="143"/>
      <c r="D85" s="202"/>
      <c r="E85" s="202"/>
      <c r="F85" s="202"/>
      <c r="G85" s="202"/>
      <c r="H85" s="204"/>
      <c r="I85" s="163"/>
      <c r="J85" s="341"/>
    </row>
    <row r="86" spans="1:10" s="128" customFormat="1" ht="13.15" customHeight="1" x14ac:dyDescent="0.2">
      <c r="A86" s="360" t="s">
        <v>229</v>
      </c>
      <c r="B86" s="331" t="s">
        <v>272</v>
      </c>
      <c r="C86" s="751" t="s">
        <v>273</v>
      </c>
      <c r="D86" s="751"/>
      <c r="E86" s="751"/>
      <c r="F86" s="751"/>
      <c r="G86" s="751"/>
      <c r="H86" s="752"/>
      <c r="I86" s="163"/>
      <c r="J86" s="341"/>
    </row>
    <row r="87" spans="1:10" s="128" customFormat="1" x14ac:dyDescent="0.2">
      <c r="A87" s="728" t="s">
        <v>2</v>
      </c>
      <c r="B87" s="729"/>
      <c r="C87" s="730"/>
      <c r="D87" s="133" t="s">
        <v>3</v>
      </c>
      <c r="E87" s="134" t="s">
        <v>4</v>
      </c>
      <c r="F87" s="133" t="s">
        <v>5</v>
      </c>
      <c r="G87" s="133" t="s">
        <v>6</v>
      </c>
      <c r="H87" s="133" t="s">
        <v>7</v>
      </c>
      <c r="I87" s="163"/>
      <c r="J87" s="341"/>
    </row>
    <row r="88" spans="1:10" s="128" customFormat="1" x14ac:dyDescent="0.2">
      <c r="A88" s="198"/>
      <c r="B88" s="199"/>
      <c r="C88" s="200"/>
      <c r="D88" s="731" t="s">
        <v>89</v>
      </c>
      <c r="E88" s="732"/>
      <c r="F88" s="732"/>
      <c r="G88" s="733"/>
      <c r="H88" s="201">
        <f>H83</f>
        <v>340500</v>
      </c>
      <c r="I88" s="163"/>
      <c r="J88" s="341"/>
    </row>
    <row r="89" spans="1:10" ht="38.25" x14ac:dyDescent="0.2">
      <c r="A89" s="353"/>
      <c r="B89" s="358" t="s">
        <v>420</v>
      </c>
      <c r="C89" s="359"/>
      <c r="D89" s="366" t="s">
        <v>421</v>
      </c>
      <c r="E89" s="293" t="s">
        <v>95</v>
      </c>
      <c r="F89" s="288" t="s">
        <v>96</v>
      </c>
      <c r="G89" s="86" t="s">
        <v>97</v>
      </c>
      <c r="H89" s="354">
        <v>85000</v>
      </c>
    </row>
    <row r="90" spans="1:10" ht="25.5" x14ac:dyDescent="0.2">
      <c r="A90" s="353"/>
      <c r="B90" s="358" t="s">
        <v>422</v>
      </c>
      <c r="C90" s="359"/>
      <c r="D90" s="366" t="s">
        <v>423</v>
      </c>
      <c r="E90" s="293" t="s">
        <v>63</v>
      </c>
      <c r="F90" s="100">
        <f>H89</f>
        <v>85000</v>
      </c>
      <c r="G90" s="101"/>
      <c r="H90" s="83" t="str">
        <f>IF(G90=0," ",F90*G90)</f>
        <v xml:space="preserve"> </v>
      </c>
    </row>
    <row r="91" spans="1:10" ht="63.75" x14ac:dyDescent="0.2">
      <c r="A91" s="353"/>
      <c r="B91" s="358" t="s">
        <v>424</v>
      </c>
      <c r="C91" s="359"/>
      <c r="D91" s="366" t="s">
        <v>425</v>
      </c>
      <c r="E91" s="293" t="s">
        <v>95</v>
      </c>
      <c r="F91" s="288" t="s">
        <v>96</v>
      </c>
      <c r="G91" s="86" t="s">
        <v>97</v>
      </c>
      <c r="H91" s="354">
        <v>14500</v>
      </c>
    </row>
    <row r="92" spans="1:10" ht="25.5" x14ac:dyDescent="0.2">
      <c r="A92" s="353"/>
      <c r="B92" s="358" t="s">
        <v>426</v>
      </c>
      <c r="C92" s="359"/>
      <c r="D92" s="352" t="s">
        <v>427</v>
      </c>
      <c r="E92" s="293" t="s">
        <v>63</v>
      </c>
      <c r="F92" s="100">
        <f>H91</f>
        <v>14500</v>
      </c>
      <c r="G92" s="101"/>
      <c r="H92" s="83" t="str">
        <f>IF(G92=0," ",F92*G92)</f>
        <v xml:space="preserve"> </v>
      </c>
    </row>
    <row r="93" spans="1:10" ht="25.5" x14ac:dyDescent="0.2">
      <c r="A93" s="355" t="s">
        <v>428</v>
      </c>
      <c r="B93" s="356"/>
      <c r="C93" s="356"/>
      <c r="D93" s="355" t="s">
        <v>429</v>
      </c>
      <c r="E93" s="367"/>
      <c r="F93" s="309"/>
      <c r="G93" s="309"/>
      <c r="H93" s="54"/>
    </row>
    <row r="94" spans="1:10" x14ac:dyDescent="0.2">
      <c r="A94" s="353"/>
      <c r="B94" s="5"/>
      <c r="C94" s="5"/>
      <c r="D94" s="349"/>
      <c r="E94" s="314"/>
      <c r="F94" s="294"/>
      <c r="G94" s="294"/>
      <c r="H94" s="50"/>
    </row>
    <row r="95" spans="1:10" x14ac:dyDescent="0.2">
      <c r="A95" s="353"/>
      <c r="B95" s="358" t="s">
        <v>430</v>
      </c>
      <c r="C95" s="359"/>
      <c r="D95" s="366" t="s">
        <v>431</v>
      </c>
      <c r="E95" s="293" t="s">
        <v>125</v>
      </c>
      <c r="F95" s="293" t="s">
        <v>126</v>
      </c>
      <c r="G95" s="100" t="s">
        <v>16</v>
      </c>
      <c r="H95" s="102"/>
    </row>
    <row r="96" spans="1:10" x14ac:dyDescent="0.2">
      <c r="A96" s="349"/>
      <c r="B96" s="358" t="s">
        <v>432</v>
      </c>
      <c r="C96" s="359"/>
      <c r="D96" s="352" t="s">
        <v>433</v>
      </c>
      <c r="E96" s="293" t="s">
        <v>121</v>
      </c>
      <c r="F96" s="293">
        <v>16</v>
      </c>
      <c r="G96" s="119"/>
      <c r="H96" s="83" t="str">
        <f>IF(G96=0," ",F96*G96)</f>
        <v xml:space="preserve"> </v>
      </c>
    </row>
    <row r="97" spans="1:8" x14ac:dyDescent="0.2">
      <c r="A97" s="355" t="s">
        <v>434</v>
      </c>
      <c r="B97" s="356"/>
      <c r="C97" s="356"/>
      <c r="D97" s="346" t="s">
        <v>435</v>
      </c>
      <c r="E97" s="309"/>
      <c r="F97" s="309"/>
      <c r="G97" s="309"/>
      <c r="H97" s="54"/>
    </row>
    <row r="98" spans="1:8" ht="25.5" x14ac:dyDescent="0.2">
      <c r="A98" s="349"/>
      <c r="B98" s="358" t="s">
        <v>436</v>
      </c>
      <c r="C98" s="359"/>
      <c r="D98" s="313" t="s">
        <v>437</v>
      </c>
      <c r="E98" s="293" t="s">
        <v>58</v>
      </c>
      <c r="F98" s="293" t="s">
        <v>59</v>
      </c>
      <c r="G98" s="100" t="s">
        <v>16</v>
      </c>
      <c r="H98" s="354">
        <v>400000</v>
      </c>
    </row>
    <row r="99" spans="1:8" ht="25.5" x14ac:dyDescent="0.2">
      <c r="A99" s="349"/>
      <c r="B99" s="358" t="s">
        <v>438</v>
      </c>
      <c r="C99" s="359"/>
      <c r="D99" s="296" t="s">
        <v>439</v>
      </c>
      <c r="E99" s="293" t="s">
        <v>58</v>
      </c>
      <c r="F99" s="293" t="s">
        <v>59</v>
      </c>
      <c r="G99" s="100" t="s">
        <v>16</v>
      </c>
      <c r="H99" s="354">
        <v>400000</v>
      </c>
    </row>
    <row r="100" spans="1:8" x14ac:dyDescent="0.2">
      <c r="A100" s="355" t="s">
        <v>440</v>
      </c>
      <c r="B100" s="356"/>
      <c r="C100" s="356"/>
      <c r="D100" s="355" t="s">
        <v>441</v>
      </c>
      <c r="E100" s="309"/>
      <c r="F100" s="309"/>
      <c r="G100" s="309"/>
      <c r="H100" s="54"/>
    </row>
    <row r="101" spans="1:8" ht="38.25" x14ac:dyDescent="0.2">
      <c r="A101" s="349"/>
      <c r="B101" s="358" t="s">
        <v>442</v>
      </c>
      <c r="C101" s="359"/>
      <c r="D101" s="366" t="s">
        <v>443</v>
      </c>
      <c r="E101" s="293" t="s">
        <v>444</v>
      </c>
      <c r="F101" s="293">
        <v>32</v>
      </c>
      <c r="G101" s="119"/>
      <c r="H101" s="83" t="str">
        <f>IF(G101=0," ",F101*G101)</f>
        <v xml:space="preserve"> </v>
      </c>
    </row>
    <row r="102" spans="1:8" ht="25.5" x14ac:dyDescent="0.2">
      <c r="A102" s="349"/>
      <c r="B102" s="358" t="s">
        <v>445</v>
      </c>
      <c r="C102" s="359"/>
      <c r="D102" s="352" t="s">
        <v>446</v>
      </c>
      <c r="E102" s="293" t="s">
        <v>209</v>
      </c>
      <c r="F102" s="293">
        <v>1200</v>
      </c>
      <c r="G102" s="119"/>
      <c r="H102" s="83" t="str">
        <f>IF(G102=0," ",F102*G102)</f>
        <v xml:space="preserve"> </v>
      </c>
    </row>
    <row r="103" spans="1:8" ht="25.5" x14ac:dyDescent="0.2">
      <c r="A103" s="355" t="s">
        <v>447</v>
      </c>
      <c r="B103" s="356"/>
      <c r="C103" s="356"/>
      <c r="D103" s="343" t="s">
        <v>448</v>
      </c>
      <c r="E103" s="368"/>
      <c r="F103" s="309"/>
      <c r="G103" s="309"/>
      <c r="H103" s="54"/>
    </row>
    <row r="104" spans="1:8" ht="38.25" x14ac:dyDescent="0.2">
      <c r="A104" s="349"/>
      <c r="B104" s="358" t="s">
        <v>449</v>
      </c>
      <c r="C104" s="359"/>
      <c r="D104" s="366" t="s">
        <v>450</v>
      </c>
      <c r="E104" s="293" t="s">
        <v>125</v>
      </c>
      <c r="F104" s="293" t="s">
        <v>126</v>
      </c>
      <c r="G104" s="100" t="s">
        <v>16</v>
      </c>
      <c r="H104" s="102"/>
    </row>
    <row r="105" spans="1:8" ht="38.25" x14ac:dyDescent="0.2">
      <c r="A105" s="353"/>
      <c r="B105" s="358" t="s">
        <v>451</v>
      </c>
      <c r="C105" s="359"/>
      <c r="D105" s="366" t="s">
        <v>452</v>
      </c>
      <c r="E105" s="293" t="s">
        <v>121</v>
      </c>
      <c r="F105" s="293">
        <v>20</v>
      </c>
      <c r="G105" s="119"/>
      <c r="H105" s="83" t="str">
        <f>IF(G105=0," ",F105*G105)</f>
        <v xml:space="preserve"> </v>
      </c>
    </row>
    <row r="106" spans="1:8" ht="25.5" x14ac:dyDescent="0.2">
      <c r="A106" s="353"/>
      <c r="B106" s="358" t="s">
        <v>453</v>
      </c>
      <c r="C106" s="359"/>
      <c r="D106" s="366" t="s">
        <v>454</v>
      </c>
      <c r="E106" s="293" t="s">
        <v>125</v>
      </c>
      <c r="F106" s="293" t="s">
        <v>126</v>
      </c>
      <c r="G106" s="100" t="s">
        <v>16</v>
      </c>
      <c r="H106" s="102"/>
    </row>
    <row r="107" spans="1:8" ht="25.5" x14ac:dyDescent="0.2">
      <c r="A107" s="353"/>
      <c r="B107" s="358" t="s">
        <v>455</v>
      </c>
      <c r="C107" s="359"/>
      <c r="D107" s="366" t="s">
        <v>456</v>
      </c>
      <c r="E107" s="293" t="s">
        <v>125</v>
      </c>
      <c r="F107" s="293" t="s">
        <v>126</v>
      </c>
      <c r="G107" s="100" t="s">
        <v>16</v>
      </c>
      <c r="H107" s="102"/>
    </row>
    <row r="108" spans="1:8" x14ac:dyDescent="0.2">
      <c r="A108" s="370" t="str">
        <f>A1</f>
        <v>SECTION</v>
      </c>
      <c r="B108" s="371" t="str">
        <f>B1</f>
        <v>C1.4</v>
      </c>
      <c r="C108" s="372"/>
      <c r="D108" s="753" t="s">
        <v>108</v>
      </c>
      <c r="E108" s="754"/>
      <c r="F108" s="754"/>
      <c r="G108" s="755"/>
      <c r="H108" s="31">
        <f>SUM(H88:H107)</f>
        <v>1240000</v>
      </c>
    </row>
    <row r="109" spans="1:8" x14ac:dyDescent="0.2">
      <c r="E109" s="103"/>
    </row>
    <row r="117" spans="1:8" x14ac:dyDescent="0.2">
      <c r="A117" s="15"/>
      <c r="D117" s="15"/>
      <c r="E117" s="15"/>
      <c r="F117" s="15"/>
      <c r="G117" s="15"/>
      <c r="H117" s="15"/>
    </row>
    <row r="145" spans="1:8" x14ac:dyDescent="0.2">
      <c r="A145" s="15"/>
      <c r="D145" s="15"/>
      <c r="E145" s="15"/>
      <c r="F145" s="15"/>
      <c r="G145" s="15"/>
      <c r="H145" s="15"/>
    </row>
    <row r="146" spans="1:8" x14ac:dyDescent="0.2">
      <c r="A146" s="15"/>
      <c r="D146" s="15"/>
      <c r="E146" s="15"/>
      <c r="F146" s="15"/>
      <c r="G146" s="15"/>
      <c r="H146" s="15"/>
    </row>
    <row r="147" spans="1:8" x14ac:dyDescent="0.2">
      <c r="A147" s="15"/>
      <c r="D147" s="15"/>
      <c r="E147" s="15"/>
      <c r="F147" s="15"/>
      <c r="G147" s="15"/>
      <c r="H147" s="15"/>
    </row>
    <row r="148" spans="1:8" x14ac:dyDescent="0.2">
      <c r="A148" s="15"/>
      <c r="D148" s="15"/>
      <c r="E148" s="15"/>
      <c r="F148" s="15"/>
      <c r="G148" s="15"/>
      <c r="H148" s="15"/>
    </row>
    <row r="149" spans="1:8" x14ac:dyDescent="0.2">
      <c r="A149" s="15"/>
      <c r="D149" s="15"/>
      <c r="E149" s="15"/>
      <c r="F149" s="15"/>
      <c r="G149" s="15"/>
      <c r="H149" s="15"/>
    </row>
    <row r="150" spans="1:8" x14ac:dyDescent="0.2">
      <c r="A150" s="15"/>
      <c r="D150" s="15"/>
      <c r="E150" s="15"/>
      <c r="F150" s="15"/>
      <c r="G150" s="15"/>
      <c r="H150" s="15"/>
    </row>
    <row r="160" spans="1:8" x14ac:dyDescent="0.2">
      <c r="A160" s="15"/>
      <c r="D160" s="15"/>
      <c r="E160" s="15"/>
      <c r="F160" s="15"/>
      <c r="G160" s="15"/>
      <c r="H160" s="15"/>
    </row>
    <row r="161" spans="1:8" x14ac:dyDescent="0.2">
      <c r="A161" s="15"/>
      <c r="D161" s="15"/>
      <c r="E161" s="15"/>
      <c r="F161" s="15"/>
      <c r="G161" s="15"/>
      <c r="H161" s="15"/>
    </row>
    <row r="162" spans="1:8" x14ac:dyDescent="0.2">
      <c r="A162" s="15"/>
      <c r="D162" s="15"/>
      <c r="E162" s="15"/>
      <c r="F162" s="15"/>
      <c r="G162" s="15"/>
      <c r="H162" s="15"/>
    </row>
    <row r="163" spans="1:8" x14ac:dyDescent="0.2">
      <c r="A163" s="15"/>
      <c r="D163" s="15"/>
      <c r="E163" s="15"/>
      <c r="F163" s="15"/>
      <c r="G163" s="15"/>
      <c r="H163" s="15"/>
    </row>
    <row r="164" spans="1:8" x14ac:dyDescent="0.2">
      <c r="A164" s="15"/>
      <c r="D164" s="15"/>
      <c r="E164" s="15"/>
      <c r="F164" s="15"/>
      <c r="G164" s="15"/>
      <c r="H164" s="15"/>
    </row>
    <row r="165" spans="1:8" x14ac:dyDescent="0.2">
      <c r="A165" s="15"/>
      <c r="D165" s="15"/>
      <c r="E165" s="15"/>
      <c r="F165" s="15"/>
      <c r="G165" s="15"/>
      <c r="H165" s="15"/>
    </row>
    <row r="166" spans="1:8" x14ac:dyDescent="0.2">
      <c r="A166" s="15"/>
      <c r="D166" s="15"/>
      <c r="E166" s="15"/>
      <c r="F166" s="15"/>
      <c r="G166" s="15"/>
      <c r="H166" s="15"/>
    </row>
    <row r="167" spans="1:8" x14ac:dyDescent="0.2">
      <c r="A167" s="15"/>
      <c r="D167" s="15"/>
      <c r="E167" s="15"/>
      <c r="F167" s="15"/>
      <c r="G167" s="15"/>
      <c r="H167" s="15"/>
    </row>
    <row r="168" spans="1:8" x14ac:dyDescent="0.2">
      <c r="A168" s="15"/>
      <c r="D168" s="15"/>
      <c r="E168" s="15"/>
      <c r="F168" s="15"/>
      <c r="G168" s="15"/>
      <c r="H168" s="15"/>
    </row>
    <row r="169" spans="1:8" x14ac:dyDescent="0.2">
      <c r="A169" s="15"/>
      <c r="D169" s="15"/>
      <c r="E169" s="15"/>
      <c r="F169" s="15"/>
      <c r="G169" s="15"/>
      <c r="H169" s="15"/>
    </row>
    <row r="170" spans="1:8" x14ac:dyDescent="0.2">
      <c r="A170" s="15"/>
      <c r="D170" s="15"/>
      <c r="E170" s="15"/>
      <c r="F170" s="15"/>
      <c r="G170" s="15"/>
      <c r="H170" s="15"/>
    </row>
    <row r="171" spans="1:8" x14ac:dyDescent="0.2">
      <c r="A171" s="15"/>
      <c r="D171" s="15"/>
      <c r="E171" s="15"/>
      <c r="F171" s="15"/>
      <c r="G171" s="15"/>
      <c r="H171" s="15"/>
    </row>
    <row r="172" spans="1:8" x14ac:dyDescent="0.2">
      <c r="A172" s="15"/>
      <c r="D172" s="15"/>
      <c r="E172" s="15"/>
      <c r="F172" s="15"/>
      <c r="G172" s="15"/>
      <c r="H172" s="15"/>
    </row>
    <row r="173" spans="1:8" x14ac:dyDescent="0.2">
      <c r="A173" s="15"/>
      <c r="D173" s="15"/>
      <c r="E173" s="15"/>
      <c r="F173" s="15"/>
      <c r="G173" s="15"/>
      <c r="H173" s="15"/>
    </row>
    <row r="174" spans="1:8" x14ac:dyDescent="0.2">
      <c r="A174" s="15"/>
      <c r="D174" s="15"/>
      <c r="E174" s="15"/>
      <c r="F174" s="15"/>
      <c r="G174" s="15"/>
      <c r="H174" s="15"/>
    </row>
    <row r="175" spans="1:8" x14ac:dyDescent="0.2">
      <c r="A175" s="15"/>
      <c r="D175" s="15"/>
      <c r="E175" s="15"/>
      <c r="F175" s="15"/>
      <c r="G175" s="15"/>
      <c r="H175" s="15"/>
    </row>
    <row r="176" spans="1:8" x14ac:dyDescent="0.2">
      <c r="A176" s="15"/>
      <c r="D176" s="15"/>
      <c r="E176" s="15"/>
      <c r="F176" s="15"/>
      <c r="G176" s="15"/>
      <c r="H176" s="15"/>
    </row>
    <row r="177" spans="1:8" x14ac:dyDescent="0.2">
      <c r="A177" s="15"/>
      <c r="D177" s="15"/>
      <c r="E177" s="15"/>
      <c r="F177" s="15"/>
      <c r="G177" s="15"/>
      <c r="H177" s="15"/>
    </row>
    <row r="178" spans="1:8" x14ac:dyDescent="0.2">
      <c r="A178" s="15"/>
      <c r="D178" s="15"/>
      <c r="E178" s="15"/>
      <c r="F178" s="15"/>
      <c r="G178" s="15"/>
      <c r="H178" s="15"/>
    </row>
    <row r="179" spans="1:8" x14ac:dyDescent="0.2">
      <c r="A179" s="15"/>
      <c r="D179" s="15"/>
      <c r="E179" s="15"/>
      <c r="F179" s="15"/>
      <c r="G179" s="15"/>
      <c r="H179" s="15"/>
    </row>
    <row r="180" spans="1:8" x14ac:dyDescent="0.2">
      <c r="A180" s="15"/>
      <c r="D180" s="15"/>
      <c r="E180" s="15"/>
      <c r="F180" s="15"/>
      <c r="G180" s="15"/>
      <c r="H180" s="15"/>
    </row>
    <row r="181" spans="1:8" x14ac:dyDescent="0.2">
      <c r="A181" s="15"/>
      <c r="D181" s="15"/>
      <c r="E181" s="15"/>
      <c r="F181" s="15"/>
      <c r="G181" s="15"/>
      <c r="H181" s="15"/>
    </row>
    <row r="182" spans="1:8" x14ac:dyDescent="0.2">
      <c r="A182" s="15"/>
      <c r="D182" s="15"/>
      <c r="E182" s="15"/>
      <c r="F182" s="15"/>
      <c r="G182" s="15"/>
      <c r="H182" s="15"/>
    </row>
    <row r="183" spans="1:8" x14ac:dyDescent="0.2">
      <c r="A183" s="15"/>
      <c r="D183" s="15"/>
      <c r="E183" s="15"/>
      <c r="F183" s="15"/>
      <c r="G183" s="15"/>
      <c r="H183" s="15"/>
    </row>
    <row r="1048482" spans="1:8" x14ac:dyDescent="0.2">
      <c r="A1048482" s="15"/>
      <c r="B1048482" s="15"/>
      <c r="C1048482" s="15"/>
      <c r="D1048482" s="15"/>
      <c r="E1048482" s="15"/>
      <c r="F1048482" s="15"/>
      <c r="G1048482" s="15"/>
      <c r="H1048482" s="15"/>
    </row>
    <row r="1048532" spans="1:8" x14ac:dyDescent="0.2">
      <c r="A1048532" s="15"/>
      <c r="B1048532" s="15"/>
      <c r="C1048532" s="15"/>
      <c r="D1048532" s="15"/>
      <c r="E1048532" s="13"/>
      <c r="F1048532" s="15"/>
      <c r="G1048532" s="15"/>
      <c r="H1048532" s="15"/>
    </row>
  </sheetData>
  <sheetProtection algorithmName="SHA-512" hashValue="9kzlR606W/62gv9knxdgX+9s1RsXt53OcEgHbu81PbzDppantkXXF2huEiuCYxan6EzSQr3P6n1uvH2FR9v0dQ==" saltValue="4uJ34l6fN2OU1P0v8Hk9lA==" spinCount="100000" sheet="1" objects="1" scenarios="1"/>
  <mergeCells count="11">
    <mergeCell ref="A2:C2"/>
    <mergeCell ref="C1:H1"/>
    <mergeCell ref="D108:G108"/>
    <mergeCell ref="D41:G41"/>
    <mergeCell ref="C44:H44"/>
    <mergeCell ref="A45:C45"/>
    <mergeCell ref="D46:G46"/>
    <mergeCell ref="D83:G83"/>
    <mergeCell ref="C86:H86"/>
    <mergeCell ref="A87:C87"/>
    <mergeCell ref="D88:G88"/>
  </mergeCells>
  <phoneticPr fontId="9" type="noConversion"/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rowBreaks count="2" manualBreakCount="2">
    <brk id="42" max="7" man="1"/>
    <brk id="84" max="7" man="1"/>
  </rowBreaks>
  <ignoredErrors>
    <ignoredError sqref="A108:B108" unlocked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J1048527"/>
  <sheetViews>
    <sheetView view="pageBreakPreview" topLeftCell="A36" zoomScale="115" zoomScaleNormal="100" zoomScaleSheetLayoutView="115" workbookViewId="0">
      <selection activeCell="G54" sqref="G54"/>
    </sheetView>
  </sheetViews>
  <sheetFormatPr defaultRowHeight="12.75" x14ac:dyDescent="0.2"/>
  <cols>
    <col min="1" max="1" width="12.7109375" style="17" bestFit="1" customWidth="1"/>
    <col min="2" max="2" width="8.7109375" style="15" customWidth="1"/>
    <col min="3" max="3" width="6.42578125" style="15" customWidth="1"/>
    <col min="4" max="4" width="42.7109375" style="15" customWidth="1"/>
    <col min="5" max="5" width="10.28515625" style="15" customWidth="1"/>
    <col min="6" max="8" width="20.7109375" style="15" customWidth="1"/>
    <col min="9" max="9" width="9.28515625" style="15"/>
    <col min="10" max="10" width="9.28515625" style="340"/>
    <col min="11" max="256" width="9.28515625" style="15"/>
    <col min="257" max="257" width="9.28515625" style="15" customWidth="1"/>
    <col min="258" max="258" width="6.7109375" style="15" customWidth="1"/>
    <col min="259" max="259" width="40.7109375" style="15" customWidth="1"/>
    <col min="260" max="263" width="9.28515625" style="15" customWidth="1"/>
    <col min="264" max="512" width="9.28515625" style="15"/>
    <col min="513" max="513" width="9.28515625" style="15" customWidth="1"/>
    <col min="514" max="514" width="6.7109375" style="15" customWidth="1"/>
    <col min="515" max="515" width="40.7109375" style="15" customWidth="1"/>
    <col min="516" max="519" width="9.28515625" style="15" customWidth="1"/>
    <col min="520" max="768" width="9.28515625" style="15"/>
    <col min="769" max="769" width="9.28515625" style="15" customWidth="1"/>
    <col min="770" max="770" width="6.7109375" style="15" customWidth="1"/>
    <col min="771" max="771" width="40.7109375" style="15" customWidth="1"/>
    <col min="772" max="775" width="9.28515625" style="15" customWidth="1"/>
    <col min="776" max="1024" width="9.28515625" style="15"/>
    <col min="1025" max="1025" width="9.28515625" style="15" customWidth="1"/>
    <col min="1026" max="1026" width="6.7109375" style="15" customWidth="1"/>
    <col min="1027" max="1027" width="40.7109375" style="15" customWidth="1"/>
    <col min="1028" max="1031" width="9.28515625" style="15" customWidth="1"/>
    <col min="1032" max="1280" width="9.28515625" style="15"/>
    <col min="1281" max="1281" width="9.28515625" style="15" customWidth="1"/>
    <col min="1282" max="1282" width="6.7109375" style="15" customWidth="1"/>
    <col min="1283" max="1283" width="40.7109375" style="15" customWidth="1"/>
    <col min="1284" max="1287" width="9.28515625" style="15" customWidth="1"/>
    <col min="1288" max="1536" width="9.28515625" style="15"/>
    <col min="1537" max="1537" width="9.28515625" style="15" customWidth="1"/>
    <col min="1538" max="1538" width="6.7109375" style="15" customWidth="1"/>
    <col min="1539" max="1539" width="40.7109375" style="15" customWidth="1"/>
    <col min="1540" max="1543" width="9.28515625" style="15" customWidth="1"/>
    <col min="1544" max="1792" width="9.28515625" style="15"/>
    <col min="1793" max="1793" width="9.28515625" style="15" customWidth="1"/>
    <col min="1794" max="1794" width="6.7109375" style="15" customWidth="1"/>
    <col min="1795" max="1795" width="40.7109375" style="15" customWidth="1"/>
    <col min="1796" max="1799" width="9.28515625" style="15" customWidth="1"/>
    <col min="1800" max="2048" width="9.28515625" style="15"/>
    <col min="2049" max="2049" width="9.28515625" style="15" customWidth="1"/>
    <col min="2050" max="2050" width="6.7109375" style="15" customWidth="1"/>
    <col min="2051" max="2051" width="40.7109375" style="15" customWidth="1"/>
    <col min="2052" max="2055" width="9.28515625" style="15" customWidth="1"/>
    <col min="2056" max="2304" width="9.28515625" style="15"/>
    <col min="2305" max="2305" width="9.28515625" style="15" customWidth="1"/>
    <col min="2306" max="2306" width="6.7109375" style="15" customWidth="1"/>
    <col min="2307" max="2307" width="40.7109375" style="15" customWidth="1"/>
    <col min="2308" max="2311" width="9.28515625" style="15" customWidth="1"/>
    <col min="2312" max="2560" width="9.28515625" style="15"/>
    <col min="2561" max="2561" width="9.28515625" style="15" customWidth="1"/>
    <col min="2562" max="2562" width="6.7109375" style="15" customWidth="1"/>
    <col min="2563" max="2563" width="40.7109375" style="15" customWidth="1"/>
    <col min="2564" max="2567" width="9.28515625" style="15" customWidth="1"/>
    <col min="2568" max="2816" width="9.28515625" style="15"/>
    <col min="2817" max="2817" width="9.28515625" style="15" customWidth="1"/>
    <col min="2818" max="2818" width="6.7109375" style="15" customWidth="1"/>
    <col min="2819" max="2819" width="40.7109375" style="15" customWidth="1"/>
    <col min="2820" max="2823" width="9.28515625" style="15" customWidth="1"/>
    <col min="2824" max="3072" width="9.28515625" style="15"/>
    <col min="3073" max="3073" width="9.28515625" style="15" customWidth="1"/>
    <col min="3074" max="3074" width="6.7109375" style="15" customWidth="1"/>
    <col min="3075" max="3075" width="40.7109375" style="15" customWidth="1"/>
    <col min="3076" max="3079" width="9.28515625" style="15" customWidth="1"/>
    <col min="3080" max="3328" width="9.28515625" style="15"/>
    <col min="3329" max="3329" width="9.28515625" style="15" customWidth="1"/>
    <col min="3330" max="3330" width="6.7109375" style="15" customWidth="1"/>
    <col min="3331" max="3331" width="40.7109375" style="15" customWidth="1"/>
    <col min="3332" max="3335" width="9.28515625" style="15" customWidth="1"/>
    <col min="3336" max="3584" width="9.28515625" style="15"/>
    <col min="3585" max="3585" width="9.28515625" style="15" customWidth="1"/>
    <col min="3586" max="3586" width="6.7109375" style="15" customWidth="1"/>
    <col min="3587" max="3587" width="40.7109375" style="15" customWidth="1"/>
    <col min="3588" max="3591" width="9.28515625" style="15" customWidth="1"/>
    <col min="3592" max="3840" width="9.28515625" style="15"/>
    <col min="3841" max="3841" width="9.28515625" style="15" customWidth="1"/>
    <col min="3842" max="3842" width="6.7109375" style="15" customWidth="1"/>
    <col min="3843" max="3843" width="40.7109375" style="15" customWidth="1"/>
    <col min="3844" max="3847" width="9.28515625" style="15" customWidth="1"/>
    <col min="3848" max="4096" width="9.28515625" style="15"/>
    <col min="4097" max="4097" width="9.28515625" style="15" customWidth="1"/>
    <col min="4098" max="4098" width="6.7109375" style="15" customWidth="1"/>
    <col min="4099" max="4099" width="40.7109375" style="15" customWidth="1"/>
    <col min="4100" max="4103" width="9.28515625" style="15" customWidth="1"/>
    <col min="4104" max="4352" width="9.28515625" style="15"/>
    <col min="4353" max="4353" width="9.28515625" style="15" customWidth="1"/>
    <col min="4354" max="4354" width="6.7109375" style="15" customWidth="1"/>
    <col min="4355" max="4355" width="40.7109375" style="15" customWidth="1"/>
    <col min="4356" max="4359" width="9.28515625" style="15" customWidth="1"/>
    <col min="4360" max="4608" width="9.28515625" style="15"/>
    <col min="4609" max="4609" width="9.28515625" style="15" customWidth="1"/>
    <col min="4610" max="4610" width="6.7109375" style="15" customWidth="1"/>
    <col min="4611" max="4611" width="40.7109375" style="15" customWidth="1"/>
    <col min="4612" max="4615" width="9.28515625" style="15" customWidth="1"/>
    <col min="4616" max="4864" width="9.28515625" style="15"/>
    <col min="4865" max="4865" width="9.28515625" style="15" customWidth="1"/>
    <col min="4866" max="4866" width="6.7109375" style="15" customWidth="1"/>
    <col min="4867" max="4867" width="40.7109375" style="15" customWidth="1"/>
    <col min="4868" max="4871" width="9.28515625" style="15" customWidth="1"/>
    <col min="4872" max="5120" width="9.28515625" style="15"/>
    <col min="5121" max="5121" width="9.28515625" style="15" customWidth="1"/>
    <col min="5122" max="5122" width="6.7109375" style="15" customWidth="1"/>
    <col min="5123" max="5123" width="40.7109375" style="15" customWidth="1"/>
    <col min="5124" max="5127" width="9.28515625" style="15" customWidth="1"/>
    <col min="5128" max="5376" width="9.28515625" style="15"/>
    <col min="5377" max="5377" width="9.28515625" style="15" customWidth="1"/>
    <col min="5378" max="5378" width="6.7109375" style="15" customWidth="1"/>
    <col min="5379" max="5379" width="40.7109375" style="15" customWidth="1"/>
    <col min="5380" max="5383" width="9.28515625" style="15" customWidth="1"/>
    <col min="5384" max="5632" width="9.28515625" style="15"/>
    <col min="5633" max="5633" width="9.28515625" style="15" customWidth="1"/>
    <col min="5634" max="5634" width="6.7109375" style="15" customWidth="1"/>
    <col min="5635" max="5635" width="40.7109375" style="15" customWidth="1"/>
    <col min="5636" max="5639" width="9.28515625" style="15" customWidth="1"/>
    <col min="5640" max="5888" width="9.28515625" style="15"/>
    <col min="5889" max="5889" width="9.28515625" style="15" customWidth="1"/>
    <col min="5890" max="5890" width="6.7109375" style="15" customWidth="1"/>
    <col min="5891" max="5891" width="40.7109375" style="15" customWidth="1"/>
    <col min="5892" max="5895" width="9.28515625" style="15" customWidth="1"/>
    <col min="5896" max="6144" width="9.28515625" style="15"/>
    <col min="6145" max="6145" width="9.28515625" style="15" customWidth="1"/>
    <col min="6146" max="6146" width="6.7109375" style="15" customWidth="1"/>
    <col min="6147" max="6147" width="40.7109375" style="15" customWidth="1"/>
    <col min="6148" max="6151" width="9.28515625" style="15" customWidth="1"/>
    <col min="6152" max="6400" width="9.28515625" style="15"/>
    <col min="6401" max="6401" width="9.28515625" style="15" customWidth="1"/>
    <col min="6402" max="6402" width="6.7109375" style="15" customWidth="1"/>
    <col min="6403" max="6403" width="40.7109375" style="15" customWidth="1"/>
    <col min="6404" max="6407" width="9.28515625" style="15" customWidth="1"/>
    <col min="6408" max="6656" width="9.28515625" style="15"/>
    <col min="6657" max="6657" width="9.28515625" style="15" customWidth="1"/>
    <col min="6658" max="6658" width="6.7109375" style="15" customWidth="1"/>
    <col min="6659" max="6659" width="40.7109375" style="15" customWidth="1"/>
    <col min="6660" max="6663" width="9.28515625" style="15" customWidth="1"/>
    <col min="6664" max="6912" width="9.28515625" style="15"/>
    <col min="6913" max="6913" width="9.28515625" style="15" customWidth="1"/>
    <col min="6914" max="6914" width="6.7109375" style="15" customWidth="1"/>
    <col min="6915" max="6915" width="40.7109375" style="15" customWidth="1"/>
    <col min="6916" max="6919" width="9.28515625" style="15" customWidth="1"/>
    <col min="6920" max="7168" width="9.28515625" style="15"/>
    <col min="7169" max="7169" width="9.28515625" style="15" customWidth="1"/>
    <col min="7170" max="7170" width="6.7109375" style="15" customWidth="1"/>
    <col min="7171" max="7171" width="40.7109375" style="15" customWidth="1"/>
    <col min="7172" max="7175" width="9.28515625" style="15" customWidth="1"/>
    <col min="7176" max="7424" width="9.28515625" style="15"/>
    <col min="7425" max="7425" width="9.28515625" style="15" customWidth="1"/>
    <col min="7426" max="7426" width="6.7109375" style="15" customWidth="1"/>
    <col min="7427" max="7427" width="40.7109375" style="15" customWidth="1"/>
    <col min="7428" max="7431" width="9.28515625" style="15" customWidth="1"/>
    <col min="7432" max="7680" width="9.28515625" style="15"/>
    <col min="7681" max="7681" width="9.28515625" style="15" customWidth="1"/>
    <col min="7682" max="7682" width="6.7109375" style="15" customWidth="1"/>
    <col min="7683" max="7683" width="40.7109375" style="15" customWidth="1"/>
    <col min="7684" max="7687" width="9.28515625" style="15" customWidth="1"/>
    <col min="7688" max="7936" width="9.28515625" style="15"/>
    <col min="7937" max="7937" width="9.28515625" style="15" customWidth="1"/>
    <col min="7938" max="7938" width="6.7109375" style="15" customWidth="1"/>
    <col min="7939" max="7939" width="40.7109375" style="15" customWidth="1"/>
    <col min="7940" max="7943" width="9.28515625" style="15" customWidth="1"/>
    <col min="7944" max="8192" width="9.28515625" style="15"/>
    <col min="8193" max="8193" width="9.28515625" style="15" customWidth="1"/>
    <col min="8194" max="8194" width="6.7109375" style="15" customWidth="1"/>
    <col min="8195" max="8195" width="40.7109375" style="15" customWidth="1"/>
    <col min="8196" max="8199" width="9.28515625" style="15" customWidth="1"/>
    <col min="8200" max="8448" width="9.28515625" style="15"/>
    <col min="8449" max="8449" width="9.28515625" style="15" customWidth="1"/>
    <col min="8450" max="8450" width="6.7109375" style="15" customWidth="1"/>
    <col min="8451" max="8451" width="40.7109375" style="15" customWidth="1"/>
    <col min="8452" max="8455" width="9.28515625" style="15" customWidth="1"/>
    <col min="8456" max="8704" width="9.28515625" style="15"/>
    <col min="8705" max="8705" width="9.28515625" style="15" customWidth="1"/>
    <col min="8706" max="8706" width="6.7109375" style="15" customWidth="1"/>
    <col min="8707" max="8707" width="40.7109375" style="15" customWidth="1"/>
    <col min="8708" max="8711" width="9.28515625" style="15" customWidth="1"/>
    <col min="8712" max="8960" width="9.28515625" style="15"/>
    <col min="8961" max="8961" width="9.28515625" style="15" customWidth="1"/>
    <col min="8962" max="8962" width="6.7109375" style="15" customWidth="1"/>
    <col min="8963" max="8963" width="40.7109375" style="15" customWidth="1"/>
    <col min="8964" max="8967" width="9.28515625" style="15" customWidth="1"/>
    <col min="8968" max="9216" width="9.28515625" style="15"/>
    <col min="9217" max="9217" width="9.28515625" style="15" customWidth="1"/>
    <col min="9218" max="9218" width="6.7109375" style="15" customWidth="1"/>
    <col min="9219" max="9219" width="40.7109375" style="15" customWidth="1"/>
    <col min="9220" max="9223" width="9.28515625" style="15" customWidth="1"/>
    <col min="9224" max="9472" width="9.28515625" style="15"/>
    <col min="9473" max="9473" width="9.28515625" style="15" customWidth="1"/>
    <col min="9474" max="9474" width="6.7109375" style="15" customWidth="1"/>
    <col min="9475" max="9475" width="40.7109375" style="15" customWidth="1"/>
    <col min="9476" max="9479" width="9.28515625" style="15" customWidth="1"/>
    <col min="9480" max="9728" width="9.28515625" style="15"/>
    <col min="9729" max="9729" width="9.28515625" style="15" customWidth="1"/>
    <col min="9730" max="9730" width="6.7109375" style="15" customWidth="1"/>
    <col min="9731" max="9731" width="40.7109375" style="15" customWidth="1"/>
    <col min="9732" max="9735" width="9.28515625" style="15" customWidth="1"/>
    <col min="9736" max="9984" width="9.28515625" style="15"/>
    <col min="9985" max="9985" width="9.28515625" style="15" customWidth="1"/>
    <col min="9986" max="9986" width="6.7109375" style="15" customWidth="1"/>
    <col min="9987" max="9987" width="40.7109375" style="15" customWidth="1"/>
    <col min="9988" max="9991" width="9.28515625" style="15" customWidth="1"/>
    <col min="9992" max="10240" width="9.28515625" style="15"/>
    <col min="10241" max="10241" width="9.28515625" style="15" customWidth="1"/>
    <col min="10242" max="10242" width="6.7109375" style="15" customWidth="1"/>
    <col min="10243" max="10243" width="40.7109375" style="15" customWidth="1"/>
    <col min="10244" max="10247" width="9.28515625" style="15" customWidth="1"/>
    <col min="10248" max="10496" width="9.28515625" style="15"/>
    <col min="10497" max="10497" width="9.28515625" style="15" customWidth="1"/>
    <col min="10498" max="10498" width="6.7109375" style="15" customWidth="1"/>
    <col min="10499" max="10499" width="40.7109375" style="15" customWidth="1"/>
    <col min="10500" max="10503" width="9.28515625" style="15" customWidth="1"/>
    <col min="10504" max="10752" width="9.28515625" style="15"/>
    <col min="10753" max="10753" width="9.28515625" style="15" customWidth="1"/>
    <col min="10754" max="10754" width="6.7109375" style="15" customWidth="1"/>
    <col min="10755" max="10755" width="40.7109375" style="15" customWidth="1"/>
    <col min="10756" max="10759" width="9.28515625" style="15" customWidth="1"/>
    <col min="10760" max="11008" width="9.28515625" style="15"/>
    <col min="11009" max="11009" width="9.28515625" style="15" customWidth="1"/>
    <col min="11010" max="11010" width="6.7109375" style="15" customWidth="1"/>
    <col min="11011" max="11011" width="40.7109375" style="15" customWidth="1"/>
    <col min="11012" max="11015" width="9.28515625" style="15" customWidth="1"/>
    <col min="11016" max="11264" width="9.28515625" style="15"/>
    <col min="11265" max="11265" width="9.28515625" style="15" customWidth="1"/>
    <col min="11266" max="11266" width="6.7109375" style="15" customWidth="1"/>
    <col min="11267" max="11267" width="40.7109375" style="15" customWidth="1"/>
    <col min="11268" max="11271" width="9.28515625" style="15" customWidth="1"/>
    <col min="11272" max="11520" width="9.28515625" style="15"/>
    <col min="11521" max="11521" width="9.28515625" style="15" customWidth="1"/>
    <col min="11522" max="11522" width="6.7109375" style="15" customWidth="1"/>
    <col min="11523" max="11523" width="40.7109375" style="15" customWidth="1"/>
    <col min="11524" max="11527" width="9.28515625" style="15" customWidth="1"/>
    <col min="11528" max="11776" width="9.28515625" style="15"/>
    <col min="11777" max="11777" width="9.28515625" style="15" customWidth="1"/>
    <col min="11778" max="11778" width="6.7109375" style="15" customWidth="1"/>
    <col min="11779" max="11779" width="40.7109375" style="15" customWidth="1"/>
    <col min="11780" max="11783" width="9.28515625" style="15" customWidth="1"/>
    <col min="11784" max="12032" width="9.28515625" style="15"/>
    <col min="12033" max="12033" width="9.28515625" style="15" customWidth="1"/>
    <col min="12034" max="12034" width="6.7109375" style="15" customWidth="1"/>
    <col min="12035" max="12035" width="40.7109375" style="15" customWidth="1"/>
    <col min="12036" max="12039" width="9.28515625" style="15" customWidth="1"/>
    <col min="12040" max="12288" width="9.28515625" style="15"/>
    <col min="12289" max="12289" width="9.28515625" style="15" customWidth="1"/>
    <col min="12290" max="12290" width="6.7109375" style="15" customWidth="1"/>
    <col min="12291" max="12291" width="40.7109375" style="15" customWidth="1"/>
    <col min="12292" max="12295" width="9.28515625" style="15" customWidth="1"/>
    <col min="12296" max="12544" width="9.28515625" style="15"/>
    <col min="12545" max="12545" width="9.28515625" style="15" customWidth="1"/>
    <col min="12546" max="12546" width="6.7109375" style="15" customWidth="1"/>
    <col min="12547" max="12547" width="40.7109375" style="15" customWidth="1"/>
    <col min="12548" max="12551" width="9.28515625" style="15" customWidth="1"/>
    <col min="12552" max="12800" width="9.28515625" style="15"/>
    <col min="12801" max="12801" width="9.28515625" style="15" customWidth="1"/>
    <col min="12802" max="12802" width="6.7109375" style="15" customWidth="1"/>
    <col min="12803" max="12803" width="40.7109375" style="15" customWidth="1"/>
    <col min="12804" max="12807" width="9.28515625" style="15" customWidth="1"/>
    <col min="12808" max="13056" width="9.28515625" style="15"/>
    <col min="13057" max="13057" width="9.28515625" style="15" customWidth="1"/>
    <col min="13058" max="13058" width="6.7109375" style="15" customWidth="1"/>
    <col min="13059" max="13059" width="40.7109375" style="15" customWidth="1"/>
    <col min="13060" max="13063" width="9.28515625" style="15" customWidth="1"/>
    <col min="13064" max="13312" width="9.28515625" style="15"/>
    <col min="13313" max="13313" width="9.28515625" style="15" customWidth="1"/>
    <col min="13314" max="13314" width="6.7109375" style="15" customWidth="1"/>
    <col min="13315" max="13315" width="40.7109375" style="15" customWidth="1"/>
    <col min="13316" max="13319" width="9.28515625" style="15" customWidth="1"/>
    <col min="13320" max="13568" width="9.28515625" style="15"/>
    <col min="13569" max="13569" width="9.28515625" style="15" customWidth="1"/>
    <col min="13570" max="13570" width="6.7109375" style="15" customWidth="1"/>
    <col min="13571" max="13571" width="40.7109375" style="15" customWidth="1"/>
    <col min="13572" max="13575" width="9.28515625" style="15" customWidth="1"/>
    <col min="13576" max="13824" width="9.28515625" style="15"/>
    <col min="13825" max="13825" width="9.28515625" style="15" customWidth="1"/>
    <col min="13826" max="13826" width="6.7109375" style="15" customWidth="1"/>
    <col min="13827" max="13827" width="40.7109375" style="15" customWidth="1"/>
    <col min="13828" max="13831" width="9.28515625" style="15" customWidth="1"/>
    <col min="13832" max="14080" width="9.28515625" style="15"/>
    <col min="14081" max="14081" width="9.28515625" style="15" customWidth="1"/>
    <col min="14082" max="14082" width="6.7109375" style="15" customWidth="1"/>
    <col min="14083" max="14083" width="40.7109375" style="15" customWidth="1"/>
    <col min="14084" max="14087" width="9.28515625" style="15" customWidth="1"/>
    <col min="14088" max="14336" width="9.28515625" style="15"/>
    <col min="14337" max="14337" width="9.28515625" style="15" customWidth="1"/>
    <col min="14338" max="14338" width="6.7109375" style="15" customWidth="1"/>
    <col min="14339" max="14339" width="40.7109375" style="15" customWidth="1"/>
    <col min="14340" max="14343" width="9.28515625" style="15" customWidth="1"/>
    <col min="14344" max="14592" width="9.28515625" style="15"/>
    <col min="14593" max="14593" width="9.28515625" style="15" customWidth="1"/>
    <col min="14594" max="14594" width="6.7109375" style="15" customWidth="1"/>
    <col min="14595" max="14595" width="40.7109375" style="15" customWidth="1"/>
    <col min="14596" max="14599" width="9.28515625" style="15" customWidth="1"/>
    <col min="14600" max="14848" width="9.28515625" style="15"/>
    <col min="14849" max="14849" width="9.28515625" style="15" customWidth="1"/>
    <col min="14850" max="14850" width="6.7109375" style="15" customWidth="1"/>
    <col min="14851" max="14851" width="40.7109375" style="15" customWidth="1"/>
    <col min="14852" max="14855" width="9.28515625" style="15" customWidth="1"/>
    <col min="14856" max="15104" width="9.28515625" style="15"/>
    <col min="15105" max="15105" width="9.28515625" style="15" customWidth="1"/>
    <col min="15106" max="15106" width="6.7109375" style="15" customWidth="1"/>
    <col min="15107" max="15107" width="40.7109375" style="15" customWidth="1"/>
    <col min="15108" max="15111" width="9.28515625" style="15" customWidth="1"/>
    <col min="15112" max="15360" width="9.28515625" style="15"/>
    <col min="15361" max="15361" width="9.28515625" style="15" customWidth="1"/>
    <col min="15362" max="15362" width="6.7109375" style="15" customWidth="1"/>
    <col min="15363" max="15363" width="40.7109375" style="15" customWidth="1"/>
    <col min="15364" max="15367" width="9.28515625" style="15" customWidth="1"/>
    <col min="15368" max="15616" width="9.28515625" style="15"/>
    <col min="15617" max="15617" width="9.28515625" style="15" customWidth="1"/>
    <col min="15618" max="15618" width="6.7109375" style="15" customWidth="1"/>
    <col min="15619" max="15619" width="40.7109375" style="15" customWidth="1"/>
    <col min="15620" max="15623" width="9.28515625" style="15" customWidth="1"/>
    <col min="15624" max="15872" width="9.28515625" style="15"/>
    <col min="15873" max="15873" width="9.28515625" style="15" customWidth="1"/>
    <col min="15874" max="15874" width="6.7109375" style="15" customWidth="1"/>
    <col min="15875" max="15875" width="40.7109375" style="15" customWidth="1"/>
    <col min="15876" max="15879" width="9.28515625" style="15" customWidth="1"/>
    <col min="15880" max="16128" width="9.28515625" style="15"/>
    <col min="16129" max="16129" width="9.28515625" style="15" customWidth="1"/>
    <col min="16130" max="16130" width="6.7109375" style="15" customWidth="1"/>
    <col min="16131" max="16131" width="40.7109375" style="15" customWidth="1"/>
    <col min="16132" max="16135" width="9.28515625" style="15" customWidth="1"/>
    <col min="16136" max="16383" width="9.28515625" style="15"/>
    <col min="16384" max="16384" width="9.28515625" style="15" customWidth="1"/>
  </cols>
  <sheetData>
    <row r="1" spans="1:8" ht="12.75" customHeight="1" x14ac:dyDescent="0.2">
      <c r="A1" s="266" t="s">
        <v>229</v>
      </c>
      <c r="B1" s="267" t="s">
        <v>457</v>
      </c>
      <c r="C1" s="8"/>
      <c r="D1" s="746" t="s">
        <v>458</v>
      </c>
      <c r="E1" s="746"/>
      <c r="F1" s="746"/>
      <c r="G1" s="746"/>
      <c r="H1" s="746"/>
    </row>
    <row r="2" spans="1:8" ht="24.75" customHeight="1" x14ac:dyDescent="0.2">
      <c r="A2" s="750" t="s">
        <v>2</v>
      </c>
      <c r="B2" s="751"/>
      <c r="C2" s="752"/>
      <c r="D2" s="272" t="s">
        <v>3</v>
      </c>
      <c r="E2" s="272" t="s">
        <v>4</v>
      </c>
      <c r="F2" s="272" t="s">
        <v>5</v>
      </c>
      <c r="G2" s="272" t="s">
        <v>6</v>
      </c>
      <c r="H2" s="272" t="s">
        <v>7</v>
      </c>
    </row>
    <row r="3" spans="1:8" ht="25.5" x14ac:dyDescent="0.2">
      <c r="A3" s="302" t="s">
        <v>459</v>
      </c>
      <c r="B3" s="4"/>
      <c r="C3" s="4"/>
      <c r="D3" s="311" t="s">
        <v>460</v>
      </c>
      <c r="E3" s="294"/>
      <c r="F3" s="294"/>
      <c r="G3" s="30"/>
      <c r="H3" s="50"/>
    </row>
    <row r="4" spans="1:8" ht="25.5" x14ac:dyDescent="0.2">
      <c r="A4" s="302"/>
      <c r="B4" s="285" t="s">
        <v>461</v>
      </c>
      <c r="C4" s="295"/>
      <c r="D4" s="313" t="s">
        <v>460</v>
      </c>
      <c r="E4" s="293" t="s">
        <v>121</v>
      </c>
      <c r="F4" s="293">
        <v>16</v>
      </c>
      <c r="G4" s="119"/>
      <c r="H4" s="83" t="str">
        <f>IF(G4=0," ",F4*G4)</f>
        <v xml:space="preserve"> </v>
      </c>
    </row>
    <row r="5" spans="1:8" ht="25.5" x14ac:dyDescent="0.2">
      <c r="A5" s="302"/>
      <c r="B5" s="4" t="s">
        <v>462</v>
      </c>
      <c r="C5" s="4"/>
      <c r="D5" s="319" t="s">
        <v>463</v>
      </c>
      <c r="E5" s="294"/>
      <c r="F5" s="294"/>
      <c r="G5" s="30"/>
      <c r="H5" s="50"/>
    </row>
    <row r="6" spans="1:8" ht="27" x14ac:dyDescent="0.2">
      <c r="A6" s="302"/>
      <c r="B6" s="4"/>
      <c r="C6" s="285" t="s">
        <v>10</v>
      </c>
      <c r="D6" s="313" t="s">
        <v>464</v>
      </c>
      <c r="E6" s="293" t="s">
        <v>253</v>
      </c>
      <c r="F6" s="293">
        <v>300</v>
      </c>
      <c r="G6" s="119"/>
      <c r="H6" s="83" t="str">
        <f>IF(G6=0," ",F6*G6)</f>
        <v xml:space="preserve"> </v>
      </c>
    </row>
    <row r="7" spans="1:8" ht="27" x14ac:dyDescent="0.2">
      <c r="A7" s="302"/>
      <c r="B7" s="4"/>
      <c r="C7" s="285" t="s">
        <v>179</v>
      </c>
      <c r="D7" s="296" t="s">
        <v>465</v>
      </c>
      <c r="E7" s="293" t="s">
        <v>253</v>
      </c>
      <c r="F7" s="293">
        <v>100</v>
      </c>
      <c r="G7" s="119"/>
      <c r="H7" s="83" t="str">
        <f>IF(G7=0," ",F7*G7)</f>
        <v xml:space="preserve"> </v>
      </c>
    </row>
    <row r="8" spans="1:8" x14ac:dyDescent="0.2">
      <c r="A8" s="297" t="s">
        <v>466</v>
      </c>
      <c r="B8" s="298"/>
      <c r="C8" s="298"/>
      <c r="D8" s="373" t="s">
        <v>467</v>
      </c>
      <c r="E8" s="300" t="s">
        <v>121</v>
      </c>
      <c r="F8" s="300">
        <v>16</v>
      </c>
      <c r="G8" s="383"/>
      <c r="H8" s="91" t="str">
        <f>IF(G8=0," ",F8*G8)</f>
        <v xml:space="preserve"> </v>
      </c>
    </row>
    <row r="9" spans="1:8" x14ac:dyDescent="0.2">
      <c r="A9" s="297" t="s">
        <v>468</v>
      </c>
      <c r="B9" s="298"/>
      <c r="C9" s="298"/>
      <c r="D9" s="373" t="s">
        <v>469</v>
      </c>
      <c r="E9" s="300" t="s">
        <v>121</v>
      </c>
      <c r="F9" s="300">
        <v>16</v>
      </c>
      <c r="G9" s="383"/>
      <c r="H9" s="91" t="str">
        <f>IF(G9=0," ",F9*G9)</f>
        <v xml:space="preserve"> </v>
      </c>
    </row>
    <row r="10" spans="1:8" x14ac:dyDescent="0.2">
      <c r="A10" s="317" t="s">
        <v>470</v>
      </c>
      <c r="B10" s="274"/>
      <c r="C10" s="320"/>
      <c r="D10" s="355" t="s">
        <v>471</v>
      </c>
      <c r="E10" s="309"/>
      <c r="F10" s="309"/>
      <c r="G10" s="55"/>
      <c r="H10" s="54"/>
    </row>
    <row r="11" spans="1:8" ht="25.5" x14ac:dyDescent="0.2">
      <c r="A11" s="303"/>
      <c r="B11" s="2" t="s">
        <v>472</v>
      </c>
      <c r="C11" s="5"/>
      <c r="D11" s="348" t="s">
        <v>473</v>
      </c>
      <c r="E11" s="294"/>
      <c r="F11" s="294"/>
      <c r="G11" s="30"/>
      <c r="H11" s="50"/>
    </row>
    <row r="12" spans="1:8" ht="25.5" x14ac:dyDescent="0.2">
      <c r="A12" s="303"/>
      <c r="B12" s="2"/>
      <c r="C12" s="350" t="s">
        <v>23</v>
      </c>
      <c r="D12" s="366" t="s">
        <v>474</v>
      </c>
      <c r="E12" s="293" t="s">
        <v>157</v>
      </c>
      <c r="F12" s="293">
        <v>1000</v>
      </c>
      <c r="G12" s="119"/>
      <c r="H12" s="83" t="str">
        <f>IF(G12=0," ",F12*G12)</f>
        <v xml:space="preserve"> </v>
      </c>
    </row>
    <row r="13" spans="1:8" ht="25.5" x14ac:dyDescent="0.2">
      <c r="A13" s="303"/>
      <c r="B13" s="318" t="s">
        <v>475</v>
      </c>
      <c r="C13" s="351"/>
      <c r="D13" s="366" t="s">
        <v>476</v>
      </c>
      <c r="E13" s="293" t="s">
        <v>157</v>
      </c>
      <c r="F13" s="293">
        <v>200</v>
      </c>
      <c r="G13" s="119"/>
      <c r="H13" s="83" t="str">
        <f>IF(G13=0," ",F13*G13)</f>
        <v xml:space="preserve"> </v>
      </c>
    </row>
    <row r="14" spans="1:8" x14ac:dyDescent="0.2">
      <c r="A14" s="303"/>
      <c r="B14" s="318" t="s">
        <v>477</v>
      </c>
      <c r="C14" s="351"/>
      <c r="D14" s="366" t="s">
        <v>478</v>
      </c>
      <c r="E14" s="293" t="s">
        <v>479</v>
      </c>
      <c r="F14" s="293">
        <v>7560</v>
      </c>
      <c r="G14" s="119"/>
      <c r="H14" s="83" t="str">
        <f>IF(G14=0," ",F14*G14)</f>
        <v xml:space="preserve"> </v>
      </c>
    </row>
    <row r="15" spans="1:8" x14ac:dyDescent="0.2">
      <c r="A15" s="303"/>
      <c r="B15" s="318" t="s">
        <v>480</v>
      </c>
      <c r="C15" s="351"/>
      <c r="D15" s="366" t="s">
        <v>481</v>
      </c>
      <c r="E15" s="293" t="s">
        <v>479</v>
      </c>
      <c r="F15" s="293">
        <v>1650</v>
      </c>
      <c r="G15" s="119"/>
      <c r="H15" s="83" t="str">
        <f>IF(G15=0," ",F15*G15)</f>
        <v xml:space="preserve"> </v>
      </c>
    </row>
    <row r="16" spans="1:8" x14ac:dyDescent="0.2">
      <c r="A16" s="303"/>
      <c r="B16" s="2" t="s">
        <v>482</v>
      </c>
      <c r="C16" s="263"/>
      <c r="D16" s="348" t="s">
        <v>483</v>
      </c>
      <c r="E16" s="294"/>
      <c r="F16" s="294"/>
      <c r="G16" s="30"/>
      <c r="H16" s="50"/>
    </row>
    <row r="17" spans="1:8" ht="38.25" x14ac:dyDescent="0.2">
      <c r="A17" s="303"/>
      <c r="B17" s="2"/>
      <c r="C17" s="263" t="s">
        <v>10</v>
      </c>
      <c r="D17" s="348" t="s">
        <v>484</v>
      </c>
      <c r="E17" s="294"/>
      <c r="F17" s="294"/>
      <c r="G17" s="30"/>
      <c r="H17" s="50"/>
    </row>
    <row r="18" spans="1:8" ht="25.5" x14ac:dyDescent="0.2">
      <c r="A18" s="303"/>
      <c r="B18" s="2"/>
      <c r="C18" s="374" t="s">
        <v>17</v>
      </c>
      <c r="D18" s="366" t="s">
        <v>485</v>
      </c>
      <c r="E18" s="293" t="s">
        <v>157</v>
      </c>
      <c r="F18" s="293">
        <v>16</v>
      </c>
      <c r="G18" s="119"/>
      <c r="H18" s="83" t="str">
        <f>IF(G18=0," ",F18*G18)</f>
        <v xml:space="preserve"> </v>
      </c>
    </row>
    <row r="19" spans="1:8" ht="25.5" x14ac:dyDescent="0.2">
      <c r="A19" s="303"/>
      <c r="B19" s="2"/>
      <c r="C19" s="350" t="s">
        <v>23</v>
      </c>
      <c r="D19" s="366" t="s">
        <v>486</v>
      </c>
      <c r="E19" s="293" t="s">
        <v>157</v>
      </c>
      <c r="F19" s="293">
        <v>4</v>
      </c>
      <c r="G19" s="119"/>
      <c r="H19" s="83" t="str">
        <f t="shared" ref="H19:H24" si="0">IF(G19=0," ",F19*G19)</f>
        <v xml:space="preserve"> </v>
      </c>
    </row>
    <row r="20" spans="1:8" ht="25.5" x14ac:dyDescent="0.2">
      <c r="A20" s="303"/>
      <c r="B20" s="2"/>
      <c r="C20" s="350" t="s">
        <v>179</v>
      </c>
      <c r="D20" s="366" t="s">
        <v>487</v>
      </c>
      <c r="E20" s="293" t="s">
        <v>157</v>
      </c>
      <c r="F20" s="293">
        <v>70</v>
      </c>
      <c r="G20" s="119"/>
      <c r="H20" s="83" t="str">
        <f t="shared" si="0"/>
        <v xml:space="preserve"> </v>
      </c>
    </row>
    <row r="21" spans="1:8" ht="25.5" x14ac:dyDescent="0.2">
      <c r="A21" s="303"/>
      <c r="B21" s="2"/>
      <c r="C21" s="350" t="s">
        <v>40</v>
      </c>
      <c r="D21" s="366" t="s">
        <v>488</v>
      </c>
      <c r="E21" s="293" t="s">
        <v>157</v>
      </c>
      <c r="F21" s="293">
        <v>60</v>
      </c>
      <c r="G21" s="119"/>
      <c r="H21" s="83" t="str">
        <f t="shared" si="0"/>
        <v xml:space="preserve"> </v>
      </c>
    </row>
    <row r="22" spans="1:8" ht="25.5" x14ac:dyDescent="0.2">
      <c r="A22" s="303"/>
      <c r="B22" s="2"/>
      <c r="C22" s="350" t="s">
        <v>182</v>
      </c>
      <c r="D22" s="366" t="s">
        <v>489</v>
      </c>
      <c r="E22" s="293" t="s">
        <v>157</v>
      </c>
      <c r="F22" s="293">
        <v>2</v>
      </c>
      <c r="G22" s="119"/>
      <c r="H22" s="83" t="str">
        <f t="shared" si="0"/>
        <v xml:space="preserve"> </v>
      </c>
    </row>
    <row r="23" spans="1:8" ht="25.5" x14ac:dyDescent="0.2">
      <c r="A23" s="303"/>
      <c r="B23" s="2"/>
      <c r="C23" s="350" t="s">
        <v>184</v>
      </c>
      <c r="D23" s="366" t="s">
        <v>490</v>
      </c>
      <c r="E23" s="293" t="s">
        <v>157</v>
      </c>
      <c r="F23" s="293">
        <v>1</v>
      </c>
      <c r="G23" s="119"/>
      <c r="H23" s="83" t="str">
        <f t="shared" si="0"/>
        <v xml:space="preserve"> </v>
      </c>
    </row>
    <row r="24" spans="1:8" ht="27" x14ac:dyDescent="0.2">
      <c r="A24" s="303"/>
      <c r="B24" s="2"/>
      <c r="C24" s="350" t="s">
        <v>194</v>
      </c>
      <c r="D24" s="366" t="s">
        <v>491</v>
      </c>
      <c r="E24" s="293" t="s">
        <v>253</v>
      </c>
      <c r="F24" s="293">
        <v>30</v>
      </c>
      <c r="G24" s="119"/>
      <c r="H24" s="83" t="str">
        <f t="shared" si="0"/>
        <v xml:space="preserve"> </v>
      </c>
    </row>
    <row r="25" spans="1:8" x14ac:dyDescent="0.2">
      <c r="A25" s="303"/>
      <c r="B25" s="2" t="s">
        <v>492</v>
      </c>
      <c r="C25" s="4"/>
      <c r="D25" s="348" t="s">
        <v>493</v>
      </c>
      <c r="E25" s="319"/>
      <c r="F25" s="294"/>
      <c r="G25" s="30"/>
      <c r="H25" s="50"/>
    </row>
    <row r="26" spans="1:8" ht="25.5" x14ac:dyDescent="0.2">
      <c r="A26" s="303"/>
      <c r="B26" s="2"/>
      <c r="C26" s="350" t="s">
        <v>10</v>
      </c>
      <c r="D26" s="366" t="s">
        <v>494</v>
      </c>
      <c r="E26" s="293" t="s">
        <v>121</v>
      </c>
      <c r="F26" s="293">
        <v>16</v>
      </c>
      <c r="G26" s="119"/>
      <c r="H26" s="83" t="str">
        <f t="shared" ref="H26:H32" si="1">IF(G26=0," ",F26*G26)</f>
        <v xml:space="preserve"> </v>
      </c>
    </row>
    <row r="27" spans="1:8" x14ac:dyDescent="0.2">
      <c r="A27" s="303"/>
      <c r="B27" s="2"/>
      <c r="C27" s="350" t="s">
        <v>23</v>
      </c>
      <c r="D27" s="366" t="s">
        <v>486</v>
      </c>
      <c r="E27" s="293" t="s">
        <v>121</v>
      </c>
      <c r="F27" s="293">
        <v>16</v>
      </c>
      <c r="G27" s="119"/>
      <c r="H27" s="83" t="str">
        <f t="shared" si="1"/>
        <v xml:space="preserve"> </v>
      </c>
    </row>
    <row r="28" spans="1:8" ht="25.5" x14ac:dyDescent="0.2">
      <c r="A28" s="303"/>
      <c r="B28" s="2"/>
      <c r="C28" s="350" t="s">
        <v>179</v>
      </c>
      <c r="D28" s="366" t="s">
        <v>495</v>
      </c>
      <c r="E28" s="293" t="s">
        <v>121</v>
      </c>
      <c r="F28" s="293">
        <v>16</v>
      </c>
      <c r="G28" s="119"/>
      <c r="H28" s="83" t="str">
        <f t="shared" si="1"/>
        <v xml:space="preserve"> </v>
      </c>
    </row>
    <row r="29" spans="1:8" ht="25.5" x14ac:dyDescent="0.2">
      <c r="A29" s="303"/>
      <c r="B29" s="2"/>
      <c r="C29" s="350" t="s">
        <v>40</v>
      </c>
      <c r="D29" s="366" t="s">
        <v>496</v>
      </c>
      <c r="E29" s="293" t="s">
        <v>121</v>
      </c>
      <c r="F29" s="293">
        <v>16</v>
      </c>
      <c r="G29" s="119"/>
      <c r="H29" s="83" t="str">
        <f t="shared" si="1"/>
        <v xml:space="preserve"> </v>
      </c>
    </row>
    <row r="30" spans="1:8" x14ac:dyDescent="0.2">
      <c r="A30" s="303"/>
      <c r="B30" s="2"/>
      <c r="C30" s="350" t="s">
        <v>182</v>
      </c>
      <c r="D30" s="366" t="s">
        <v>489</v>
      </c>
      <c r="E30" s="293" t="s">
        <v>121</v>
      </c>
      <c r="F30" s="293">
        <v>16</v>
      </c>
      <c r="G30" s="119"/>
      <c r="H30" s="83" t="str">
        <f t="shared" si="1"/>
        <v xml:space="preserve"> </v>
      </c>
    </row>
    <row r="31" spans="1:8" ht="25.5" x14ac:dyDescent="0.2">
      <c r="A31" s="303"/>
      <c r="B31" s="2"/>
      <c r="C31" s="350" t="s">
        <v>184</v>
      </c>
      <c r="D31" s="352" t="s">
        <v>490</v>
      </c>
      <c r="E31" s="293" t="s">
        <v>121</v>
      </c>
      <c r="F31" s="293">
        <v>16</v>
      </c>
      <c r="G31" s="119"/>
      <c r="H31" s="83" t="str">
        <f t="shared" si="1"/>
        <v xml:space="preserve"> </v>
      </c>
    </row>
    <row r="32" spans="1:8" ht="25.5" x14ac:dyDescent="0.2">
      <c r="A32" s="303"/>
      <c r="B32" s="2"/>
      <c r="C32" s="350" t="s">
        <v>194</v>
      </c>
      <c r="D32" s="366" t="s">
        <v>491</v>
      </c>
      <c r="E32" s="293" t="s">
        <v>121</v>
      </c>
      <c r="F32" s="293">
        <v>16</v>
      </c>
      <c r="G32" s="119"/>
      <c r="H32" s="83" t="str">
        <f t="shared" si="1"/>
        <v xml:space="preserve"> </v>
      </c>
    </row>
    <row r="33" spans="1:10" x14ac:dyDescent="0.2">
      <c r="A33" s="303"/>
      <c r="B33" s="2" t="s">
        <v>497</v>
      </c>
      <c r="C33" s="4"/>
      <c r="D33" s="314" t="s">
        <v>498</v>
      </c>
      <c r="E33" s="294"/>
      <c r="F33" s="294"/>
      <c r="G33" s="30"/>
      <c r="H33" s="50"/>
    </row>
    <row r="34" spans="1:10" ht="12.75" customHeight="1" x14ac:dyDescent="0.2">
      <c r="A34" s="303"/>
      <c r="B34" s="2"/>
      <c r="C34" s="350" t="s">
        <v>10</v>
      </c>
      <c r="D34" s="313" t="s">
        <v>499</v>
      </c>
      <c r="E34" s="293" t="s">
        <v>254</v>
      </c>
      <c r="F34" s="293">
        <v>45</v>
      </c>
      <c r="G34" s="119"/>
      <c r="H34" s="83" t="str">
        <f t="shared" ref="H34:H39" si="2">IF(G34=0," ",F34*G34)</f>
        <v xml:space="preserve"> </v>
      </c>
    </row>
    <row r="35" spans="1:10" ht="14.25" customHeight="1" x14ac:dyDescent="0.2">
      <c r="A35" s="303"/>
      <c r="B35" s="2"/>
      <c r="C35" s="350" t="s">
        <v>23</v>
      </c>
      <c r="D35" s="313" t="s">
        <v>500</v>
      </c>
      <c r="E35" s="293" t="s">
        <v>254</v>
      </c>
      <c r="F35" s="293">
        <v>40</v>
      </c>
      <c r="G35" s="119"/>
      <c r="H35" s="83" t="str">
        <f t="shared" si="2"/>
        <v xml:space="preserve"> </v>
      </c>
    </row>
    <row r="36" spans="1:10" ht="25.5" x14ac:dyDescent="0.2">
      <c r="A36" s="303"/>
      <c r="B36" s="318" t="s">
        <v>501</v>
      </c>
      <c r="C36" s="295"/>
      <c r="D36" s="313" t="s">
        <v>502</v>
      </c>
      <c r="E36" s="293" t="s">
        <v>121</v>
      </c>
      <c r="F36" s="293">
        <v>16</v>
      </c>
      <c r="G36" s="119"/>
      <c r="H36" s="83" t="str">
        <f t="shared" si="2"/>
        <v xml:space="preserve"> </v>
      </c>
    </row>
    <row r="37" spans="1:10" x14ac:dyDescent="0.2">
      <c r="A37" s="303"/>
      <c r="B37" s="318" t="s">
        <v>503</v>
      </c>
      <c r="C37" s="295"/>
      <c r="D37" s="296" t="s">
        <v>504</v>
      </c>
      <c r="E37" s="293" t="s">
        <v>121</v>
      </c>
      <c r="F37" s="293">
        <v>16</v>
      </c>
      <c r="G37" s="119"/>
      <c r="H37" s="83" t="str">
        <f t="shared" si="2"/>
        <v xml:space="preserve"> </v>
      </c>
    </row>
    <row r="38" spans="1:10" x14ac:dyDescent="0.2">
      <c r="A38" s="299" t="s">
        <v>505</v>
      </c>
      <c r="B38" s="377"/>
      <c r="C38" s="298"/>
      <c r="D38" s="373" t="s">
        <v>506</v>
      </c>
      <c r="E38" s="300" t="s">
        <v>507</v>
      </c>
      <c r="F38" s="300">
        <v>16</v>
      </c>
      <c r="G38" s="383"/>
      <c r="H38" s="91" t="str">
        <f t="shared" si="2"/>
        <v xml:space="preserve"> </v>
      </c>
    </row>
    <row r="39" spans="1:10" x14ac:dyDescent="0.2">
      <c r="A39" s="299" t="s">
        <v>508</v>
      </c>
      <c r="B39" s="377"/>
      <c r="C39" s="298"/>
      <c r="D39" s="373" t="s">
        <v>509</v>
      </c>
      <c r="E39" s="300" t="s">
        <v>121</v>
      </c>
      <c r="F39" s="300">
        <v>16</v>
      </c>
      <c r="G39" s="383"/>
      <c r="H39" s="91" t="str">
        <f t="shared" si="2"/>
        <v xml:space="preserve"> </v>
      </c>
    </row>
    <row r="40" spans="1:10" s="128" customFormat="1" x14ac:dyDescent="0.2">
      <c r="A40" s="198"/>
      <c r="B40" s="199"/>
      <c r="C40" s="200"/>
      <c r="D40" s="731" t="s">
        <v>88</v>
      </c>
      <c r="E40" s="732"/>
      <c r="F40" s="732"/>
      <c r="G40" s="733"/>
      <c r="H40" s="201">
        <f>SUM(H3:H39)</f>
        <v>0</v>
      </c>
      <c r="I40" s="163"/>
      <c r="J40" s="341"/>
    </row>
    <row r="41" spans="1:10" s="128" customFormat="1" x14ac:dyDescent="0.2">
      <c r="A41" s="202"/>
      <c r="B41" s="202"/>
      <c r="C41" s="143"/>
      <c r="D41" s="202"/>
      <c r="E41" s="202"/>
      <c r="F41" s="202"/>
      <c r="G41" s="202"/>
      <c r="H41" s="203"/>
      <c r="I41" s="163"/>
      <c r="J41" s="341"/>
    </row>
    <row r="42" spans="1:10" s="128" customFormat="1" x14ac:dyDescent="0.2">
      <c r="A42" s="202"/>
      <c r="B42" s="202"/>
      <c r="C42" s="143"/>
      <c r="D42" s="202"/>
      <c r="E42" s="202"/>
      <c r="F42" s="202"/>
      <c r="G42" s="202"/>
      <c r="H42" s="204"/>
      <c r="I42" s="163"/>
      <c r="J42" s="341"/>
    </row>
    <row r="43" spans="1:10" s="128" customFormat="1" ht="13.15" customHeight="1" x14ac:dyDescent="0.2">
      <c r="A43" s="378" t="s">
        <v>229</v>
      </c>
      <c r="B43" s="270" t="s">
        <v>457</v>
      </c>
      <c r="C43" s="379"/>
      <c r="D43" s="751" t="s">
        <v>458</v>
      </c>
      <c r="E43" s="751"/>
      <c r="F43" s="751"/>
      <c r="G43" s="751"/>
      <c r="H43" s="752"/>
      <c r="I43" s="163"/>
      <c r="J43" s="341"/>
    </row>
    <row r="44" spans="1:10" s="128" customFormat="1" x14ac:dyDescent="0.2">
      <c r="A44" s="728" t="s">
        <v>2</v>
      </c>
      <c r="B44" s="729"/>
      <c r="C44" s="730"/>
      <c r="D44" s="133" t="s">
        <v>3</v>
      </c>
      <c r="E44" s="134" t="s">
        <v>4</v>
      </c>
      <c r="F44" s="133" t="s">
        <v>5</v>
      </c>
      <c r="G44" s="133" t="s">
        <v>6</v>
      </c>
      <c r="H44" s="133" t="s">
        <v>7</v>
      </c>
      <c r="I44" s="163"/>
      <c r="J44" s="341"/>
    </row>
    <row r="45" spans="1:10" s="128" customFormat="1" x14ac:dyDescent="0.2">
      <c r="A45" s="198"/>
      <c r="B45" s="199"/>
      <c r="C45" s="200"/>
      <c r="D45" s="731" t="s">
        <v>89</v>
      </c>
      <c r="E45" s="732"/>
      <c r="F45" s="732"/>
      <c r="G45" s="733"/>
      <c r="H45" s="201">
        <f>H40</f>
        <v>0</v>
      </c>
      <c r="I45" s="163"/>
      <c r="J45" s="341"/>
    </row>
    <row r="46" spans="1:10" x14ac:dyDescent="0.2">
      <c r="A46" s="317" t="s">
        <v>510</v>
      </c>
      <c r="B46" s="320"/>
      <c r="C46" s="274"/>
      <c r="D46" s="346" t="s">
        <v>511</v>
      </c>
      <c r="E46" s="309"/>
      <c r="F46" s="309"/>
      <c r="G46" s="55"/>
      <c r="H46" s="54"/>
    </row>
    <row r="47" spans="1:10" ht="25.5" x14ac:dyDescent="0.2">
      <c r="A47" s="303"/>
      <c r="B47" s="318" t="s">
        <v>512</v>
      </c>
      <c r="C47" s="295"/>
      <c r="D47" s="380" t="s">
        <v>513</v>
      </c>
      <c r="E47" s="293" t="s">
        <v>121</v>
      </c>
      <c r="F47" s="293">
        <v>16</v>
      </c>
      <c r="G47" s="119"/>
      <c r="H47" s="83" t="str">
        <f>IF(G47=0," ",F47*G47)</f>
        <v xml:space="preserve"> </v>
      </c>
    </row>
    <row r="48" spans="1:10" ht="25.5" x14ac:dyDescent="0.2">
      <c r="A48" s="303"/>
      <c r="B48" s="318" t="s">
        <v>514</v>
      </c>
      <c r="C48" s="295"/>
      <c r="D48" s="296" t="s">
        <v>515</v>
      </c>
      <c r="E48" s="293" t="s">
        <v>121</v>
      </c>
      <c r="F48" s="293">
        <v>16</v>
      </c>
      <c r="G48" s="119"/>
      <c r="H48" s="83" t="str">
        <f>IF(G48=0," ",F48*G48)</f>
        <v xml:space="preserve"> </v>
      </c>
    </row>
    <row r="49" spans="1:8" x14ac:dyDescent="0.2">
      <c r="A49" s="317" t="s">
        <v>516</v>
      </c>
      <c r="B49" s="320"/>
      <c r="C49" s="274"/>
      <c r="D49" s="308" t="s">
        <v>517</v>
      </c>
      <c r="E49" s="309"/>
      <c r="F49" s="309"/>
      <c r="G49" s="55"/>
      <c r="H49" s="54"/>
    </row>
    <row r="50" spans="1:8" ht="25.5" x14ac:dyDescent="0.2">
      <c r="A50" s="303"/>
      <c r="B50" s="318" t="s">
        <v>518</v>
      </c>
      <c r="C50" s="295"/>
      <c r="D50" s="313" t="s">
        <v>519</v>
      </c>
      <c r="E50" s="293" t="s">
        <v>157</v>
      </c>
      <c r="F50" s="293">
        <v>20</v>
      </c>
      <c r="G50" s="119"/>
      <c r="H50" s="83" t="str">
        <f>IF(G50=0," ",F50*G50)</f>
        <v xml:space="preserve"> </v>
      </c>
    </row>
    <row r="51" spans="1:8" ht="25.5" x14ac:dyDescent="0.2">
      <c r="A51" s="303"/>
      <c r="B51" s="318" t="s">
        <v>520</v>
      </c>
      <c r="C51" s="295"/>
      <c r="D51" s="296" t="s">
        <v>521</v>
      </c>
      <c r="E51" s="293" t="s">
        <v>157</v>
      </c>
      <c r="F51" s="293">
        <v>20</v>
      </c>
      <c r="G51" s="119"/>
      <c r="H51" s="83" t="str">
        <f>IF(G51=0," ",F51*G51)</f>
        <v xml:space="preserve"> </v>
      </c>
    </row>
    <row r="52" spans="1:8" ht="25.5" x14ac:dyDescent="0.2">
      <c r="A52" s="317" t="s">
        <v>522</v>
      </c>
      <c r="B52" s="320"/>
      <c r="C52" s="274"/>
      <c r="D52" s="346" t="s">
        <v>523</v>
      </c>
      <c r="E52" s="309"/>
      <c r="F52" s="309"/>
      <c r="G52" s="55"/>
      <c r="H52" s="54"/>
    </row>
    <row r="53" spans="1:8" ht="25.5" x14ac:dyDescent="0.2">
      <c r="A53" s="303"/>
      <c r="B53" s="318" t="s">
        <v>524</v>
      </c>
      <c r="C53" s="295"/>
      <c r="D53" s="313" t="s">
        <v>525</v>
      </c>
      <c r="E53" s="293" t="s">
        <v>58</v>
      </c>
      <c r="F53" s="293" t="s">
        <v>59</v>
      </c>
      <c r="G53" s="100" t="s">
        <v>16</v>
      </c>
      <c r="H53" s="354">
        <v>100000</v>
      </c>
    </row>
    <row r="54" spans="1:8" ht="25.5" x14ac:dyDescent="0.2">
      <c r="A54" s="303"/>
      <c r="B54" s="318" t="s">
        <v>526</v>
      </c>
      <c r="C54" s="295"/>
      <c r="D54" s="296" t="s">
        <v>527</v>
      </c>
      <c r="E54" s="293" t="s">
        <v>63</v>
      </c>
      <c r="F54" s="381">
        <f>H53</f>
        <v>100000</v>
      </c>
      <c r="G54" s="108"/>
      <c r="H54" s="83" t="str">
        <f>IF(G54=0," ",F54*G54)</f>
        <v xml:space="preserve"> </v>
      </c>
    </row>
    <row r="55" spans="1:8" x14ac:dyDescent="0.2">
      <c r="A55" s="304" t="str">
        <f>A1</f>
        <v>SECTION</v>
      </c>
      <c r="B55" s="305" t="str">
        <f>B1</f>
        <v>C1.5</v>
      </c>
      <c r="C55" s="382"/>
      <c r="D55" s="747" t="s">
        <v>108</v>
      </c>
      <c r="E55" s="748"/>
      <c r="F55" s="748"/>
      <c r="G55" s="749"/>
      <c r="H55" s="31">
        <f>SUM(H45:H54)</f>
        <v>100000</v>
      </c>
    </row>
    <row r="56" spans="1:8" x14ac:dyDescent="0.2">
      <c r="E56" s="109"/>
    </row>
    <row r="70" spans="1:1" x14ac:dyDescent="0.2">
      <c r="A70" s="15"/>
    </row>
    <row r="71" spans="1:1" x14ac:dyDescent="0.2">
      <c r="A71" s="15"/>
    </row>
    <row r="72" spans="1:1" x14ac:dyDescent="0.2">
      <c r="A72" s="15"/>
    </row>
    <row r="73" spans="1:1" x14ac:dyDescent="0.2">
      <c r="A73" s="15"/>
    </row>
    <row r="74" spans="1:1" x14ac:dyDescent="0.2">
      <c r="A74" s="15"/>
    </row>
    <row r="75" spans="1:1" x14ac:dyDescent="0.2">
      <c r="A75" s="15"/>
    </row>
    <row r="76" spans="1:1" x14ac:dyDescent="0.2">
      <c r="A76" s="15"/>
    </row>
    <row r="77" spans="1:1" x14ac:dyDescent="0.2">
      <c r="A77" s="15"/>
    </row>
    <row r="78" spans="1:1" x14ac:dyDescent="0.2">
      <c r="A78" s="15"/>
    </row>
    <row r="79" spans="1:1" x14ac:dyDescent="0.2">
      <c r="A79" s="15"/>
    </row>
    <row r="80" spans="1:1" x14ac:dyDescent="0.2">
      <c r="A80" s="15"/>
    </row>
    <row r="81" spans="1:1" x14ac:dyDescent="0.2">
      <c r="A81" s="15"/>
    </row>
    <row r="82" spans="1:1" x14ac:dyDescent="0.2">
      <c r="A82" s="15"/>
    </row>
    <row r="83" spans="1:1" x14ac:dyDescent="0.2">
      <c r="A83" s="15"/>
    </row>
    <row r="84" spans="1:1" x14ac:dyDescent="0.2">
      <c r="A84" s="15"/>
    </row>
    <row r="85" spans="1:1" x14ac:dyDescent="0.2">
      <c r="A85" s="15"/>
    </row>
    <row r="86" spans="1:1" x14ac:dyDescent="0.2">
      <c r="A86" s="15"/>
    </row>
    <row r="87" spans="1:1" x14ac:dyDescent="0.2">
      <c r="A87" s="15"/>
    </row>
    <row r="88" spans="1:1" x14ac:dyDescent="0.2">
      <c r="A88" s="15"/>
    </row>
    <row r="89" spans="1:1" x14ac:dyDescent="0.2">
      <c r="A89" s="15"/>
    </row>
    <row r="90" spans="1:1" x14ac:dyDescent="0.2">
      <c r="A90" s="15"/>
    </row>
    <row r="91" spans="1:1" x14ac:dyDescent="0.2">
      <c r="A91" s="15"/>
    </row>
    <row r="92" spans="1:1" x14ac:dyDescent="0.2">
      <c r="A92" s="15"/>
    </row>
    <row r="93" spans="1:1" x14ac:dyDescent="0.2">
      <c r="A93" s="15"/>
    </row>
    <row r="94" spans="1:1" x14ac:dyDescent="0.2">
      <c r="A94" s="15"/>
    </row>
    <row r="95" spans="1:1" x14ac:dyDescent="0.2">
      <c r="A95" s="15"/>
    </row>
    <row r="96" spans="1:1" x14ac:dyDescent="0.2">
      <c r="A96" s="15"/>
    </row>
    <row r="97" spans="1:1" x14ac:dyDescent="0.2">
      <c r="A97" s="15"/>
    </row>
    <row r="98" spans="1:1" x14ac:dyDescent="0.2">
      <c r="A98" s="15"/>
    </row>
    <row r="99" spans="1:1" x14ac:dyDescent="0.2">
      <c r="A99" s="15"/>
    </row>
    <row r="100" spans="1:1" x14ac:dyDescent="0.2">
      <c r="A100" s="15"/>
    </row>
    <row r="101" spans="1:1" x14ac:dyDescent="0.2">
      <c r="A101" s="15"/>
    </row>
    <row r="102" spans="1:1" x14ac:dyDescent="0.2">
      <c r="A102" s="15"/>
    </row>
    <row r="103" spans="1:1" x14ac:dyDescent="0.2">
      <c r="A103" s="15"/>
    </row>
    <row r="104" spans="1:1" x14ac:dyDescent="0.2">
      <c r="A104" s="15"/>
    </row>
    <row r="112" spans="1:1" x14ac:dyDescent="0.2">
      <c r="A112" s="15"/>
    </row>
    <row r="140" spans="1:1" x14ac:dyDescent="0.2">
      <c r="A140" s="15"/>
    </row>
    <row r="141" spans="1:1" x14ac:dyDescent="0.2">
      <c r="A141" s="15"/>
    </row>
    <row r="142" spans="1:1" x14ac:dyDescent="0.2">
      <c r="A142" s="15"/>
    </row>
    <row r="143" spans="1:1" x14ac:dyDescent="0.2">
      <c r="A143" s="15"/>
    </row>
    <row r="144" spans="1:1" x14ac:dyDescent="0.2">
      <c r="A144" s="15"/>
    </row>
    <row r="145" spans="1:1" x14ac:dyDescent="0.2">
      <c r="A145" s="15"/>
    </row>
    <row r="155" spans="1:1" x14ac:dyDescent="0.2">
      <c r="A155" s="15"/>
    </row>
    <row r="156" spans="1:1" x14ac:dyDescent="0.2">
      <c r="A156" s="15"/>
    </row>
    <row r="157" spans="1:1" x14ac:dyDescent="0.2">
      <c r="A157" s="15"/>
    </row>
    <row r="158" spans="1:1" x14ac:dyDescent="0.2">
      <c r="A158" s="15"/>
    </row>
    <row r="159" spans="1:1" x14ac:dyDescent="0.2">
      <c r="A159" s="15"/>
    </row>
    <row r="160" spans="1:1" x14ac:dyDescent="0.2">
      <c r="A160" s="15"/>
    </row>
    <row r="161" spans="1:1" x14ac:dyDescent="0.2">
      <c r="A161" s="15"/>
    </row>
    <row r="162" spans="1:1" x14ac:dyDescent="0.2">
      <c r="A162" s="15"/>
    </row>
    <row r="163" spans="1:1" x14ac:dyDescent="0.2">
      <c r="A163" s="15"/>
    </row>
    <row r="164" spans="1:1" x14ac:dyDescent="0.2">
      <c r="A164" s="15"/>
    </row>
    <row r="165" spans="1:1" x14ac:dyDescent="0.2">
      <c r="A165" s="15"/>
    </row>
    <row r="166" spans="1:1" x14ac:dyDescent="0.2">
      <c r="A166" s="15"/>
    </row>
    <row r="167" spans="1:1" x14ac:dyDescent="0.2">
      <c r="A167" s="15"/>
    </row>
    <row r="168" spans="1:1" x14ac:dyDescent="0.2">
      <c r="A168" s="15"/>
    </row>
    <row r="169" spans="1:1" x14ac:dyDescent="0.2">
      <c r="A169" s="15"/>
    </row>
    <row r="170" spans="1:1" x14ac:dyDescent="0.2">
      <c r="A170" s="15"/>
    </row>
    <row r="171" spans="1:1" x14ac:dyDescent="0.2">
      <c r="A171" s="15"/>
    </row>
    <row r="172" spans="1:1" x14ac:dyDescent="0.2">
      <c r="A172" s="15"/>
    </row>
    <row r="173" spans="1:1" x14ac:dyDescent="0.2">
      <c r="A173" s="15"/>
    </row>
    <row r="174" spans="1:1" x14ac:dyDescent="0.2">
      <c r="A174" s="15"/>
    </row>
    <row r="175" spans="1:1" x14ac:dyDescent="0.2">
      <c r="A175" s="15"/>
    </row>
    <row r="176" spans="1:1" x14ac:dyDescent="0.2">
      <c r="A176" s="15"/>
    </row>
    <row r="177" spans="1:1" x14ac:dyDescent="0.2">
      <c r="A177" s="15"/>
    </row>
    <row r="178" spans="1:1" x14ac:dyDescent="0.2">
      <c r="A178" s="15"/>
    </row>
    <row r="1048415" spans="1:1" x14ac:dyDescent="0.2">
      <c r="A1048415" s="15"/>
    </row>
    <row r="1048477" spans="1:5" x14ac:dyDescent="0.2">
      <c r="A1048477" s="15"/>
      <c r="E1048477" s="9"/>
    </row>
    <row r="1048527" spans="1:1" x14ac:dyDescent="0.2">
      <c r="A1048527" s="15"/>
    </row>
  </sheetData>
  <sheetProtection algorithmName="SHA-512" hashValue="+KLylhI3ndBQenBSZiT8uEnvM4t/yekPyAspowKFSKl0Te4d9FA55Qe/Sx9xoj1rz7bRxc46g0XFnD9WMRpvbg==" saltValue="KvkRMNTZRXVfb5iyBbrVxQ==" spinCount="100000" sheet="1" objects="1" scenarios="1"/>
  <mergeCells count="7">
    <mergeCell ref="A2:C2"/>
    <mergeCell ref="D55:G55"/>
    <mergeCell ref="D1:H1"/>
    <mergeCell ref="D40:G40"/>
    <mergeCell ref="A44:C44"/>
    <mergeCell ref="D45:G45"/>
    <mergeCell ref="D43:H43"/>
  </mergeCells>
  <phoneticPr fontId="9" type="noConversion"/>
  <pageMargins left="0.74803149606299213" right="0.74803149606299213" top="0.98425196850393704" bottom="0.98425196850393704" header="0.51181102362204722" footer="0.51181102362204722"/>
  <pageSetup paperSize="9" scale="61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rowBreaks count="1" manualBreakCount="1">
    <brk id="41" max="7" man="1"/>
  </rowBreaks>
  <ignoredErrors>
    <ignoredError sqref="A55:B55 F54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:J1048437"/>
  <sheetViews>
    <sheetView view="pageBreakPreview" zoomScale="115" zoomScaleNormal="100" zoomScaleSheetLayoutView="115" workbookViewId="0">
      <selection activeCell="K16" sqref="K16"/>
    </sheetView>
  </sheetViews>
  <sheetFormatPr defaultRowHeight="12.75" x14ac:dyDescent="0.2"/>
  <cols>
    <col min="1" max="1" width="9.7109375" style="15" customWidth="1"/>
    <col min="2" max="2" width="8.7109375" style="15" customWidth="1"/>
    <col min="3" max="3" width="6.42578125" style="15" customWidth="1"/>
    <col min="4" max="4" width="42.7109375" style="15" customWidth="1"/>
    <col min="5" max="5" width="10.28515625" style="15" customWidth="1"/>
    <col min="6" max="6" width="18.85546875" style="15" customWidth="1"/>
    <col min="7" max="8" width="20.7109375" style="15" customWidth="1"/>
    <col min="9" max="9" width="9.28515625" style="15"/>
    <col min="10" max="10" width="9.28515625" style="340"/>
    <col min="11" max="257" width="9.28515625" style="15"/>
    <col min="258" max="258" width="9.28515625" style="15" customWidth="1"/>
    <col min="259" max="259" width="6.7109375" style="15" customWidth="1"/>
    <col min="260" max="260" width="40.7109375" style="15" customWidth="1"/>
    <col min="261" max="264" width="9.28515625" style="15" customWidth="1"/>
    <col min="265" max="513" width="9.28515625" style="15"/>
    <col min="514" max="514" width="9.28515625" style="15" customWidth="1"/>
    <col min="515" max="515" width="6.7109375" style="15" customWidth="1"/>
    <col min="516" max="516" width="40.7109375" style="15" customWidth="1"/>
    <col min="517" max="520" width="9.28515625" style="15" customWidth="1"/>
    <col min="521" max="769" width="9.28515625" style="15"/>
    <col min="770" max="770" width="9.28515625" style="15" customWidth="1"/>
    <col min="771" max="771" width="6.7109375" style="15" customWidth="1"/>
    <col min="772" max="772" width="40.7109375" style="15" customWidth="1"/>
    <col min="773" max="776" width="9.28515625" style="15" customWidth="1"/>
    <col min="777" max="1025" width="9.28515625" style="15"/>
    <col min="1026" max="1026" width="9.28515625" style="15" customWidth="1"/>
    <col min="1027" max="1027" width="6.7109375" style="15" customWidth="1"/>
    <col min="1028" max="1028" width="40.7109375" style="15" customWidth="1"/>
    <col min="1029" max="1032" width="9.28515625" style="15" customWidth="1"/>
    <col min="1033" max="1281" width="9.28515625" style="15"/>
    <col min="1282" max="1282" width="9.28515625" style="15" customWidth="1"/>
    <col min="1283" max="1283" width="6.7109375" style="15" customWidth="1"/>
    <col min="1284" max="1284" width="40.7109375" style="15" customWidth="1"/>
    <col min="1285" max="1288" width="9.28515625" style="15" customWidth="1"/>
    <col min="1289" max="1537" width="9.28515625" style="15"/>
    <col min="1538" max="1538" width="9.28515625" style="15" customWidth="1"/>
    <col min="1539" max="1539" width="6.7109375" style="15" customWidth="1"/>
    <col min="1540" max="1540" width="40.7109375" style="15" customWidth="1"/>
    <col min="1541" max="1544" width="9.28515625" style="15" customWidth="1"/>
    <col min="1545" max="1793" width="9.28515625" style="15"/>
    <col min="1794" max="1794" width="9.28515625" style="15" customWidth="1"/>
    <col min="1795" max="1795" width="6.7109375" style="15" customWidth="1"/>
    <col min="1796" max="1796" width="40.7109375" style="15" customWidth="1"/>
    <col min="1797" max="1800" width="9.28515625" style="15" customWidth="1"/>
    <col min="1801" max="2049" width="9.28515625" style="15"/>
    <col min="2050" max="2050" width="9.28515625" style="15" customWidth="1"/>
    <col min="2051" max="2051" width="6.7109375" style="15" customWidth="1"/>
    <col min="2052" max="2052" width="40.7109375" style="15" customWidth="1"/>
    <col min="2053" max="2056" width="9.28515625" style="15" customWidth="1"/>
    <col min="2057" max="2305" width="9.28515625" style="15"/>
    <col min="2306" max="2306" width="9.28515625" style="15" customWidth="1"/>
    <col min="2307" max="2307" width="6.7109375" style="15" customWidth="1"/>
    <col min="2308" max="2308" width="40.7109375" style="15" customWidth="1"/>
    <col min="2309" max="2312" width="9.28515625" style="15" customWidth="1"/>
    <col min="2313" max="2561" width="9.28515625" style="15"/>
    <col min="2562" max="2562" width="9.28515625" style="15" customWidth="1"/>
    <col min="2563" max="2563" width="6.7109375" style="15" customWidth="1"/>
    <col min="2564" max="2564" width="40.7109375" style="15" customWidth="1"/>
    <col min="2565" max="2568" width="9.28515625" style="15" customWidth="1"/>
    <col min="2569" max="2817" width="9.28515625" style="15"/>
    <col min="2818" max="2818" width="9.28515625" style="15" customWidth="1"/>
    <col min="2819" max="2819" width="6.7109375" style="15" customWidth="1"/>
    <col min="2820" max="2820" width="40.7109375" style="15" customWidth="1"/>
    <col min="2821" max="2824" width="9.28515625" style="15" customWidth="1"/>
    <col min="2825" max="3073" width="9.28515625" style="15"/>
    <col min="3074" max="3074" width="9.28515625" style="15" customWidth="1"/>
    <col min="3075" max="3075" width="6.7109375" style="15" customWidth="1"/>
    <col min="3076" max="3076" width="40.7109375" style="15" customWidth="1"/>
    <col min="3077" max="3080" width="9.28515625" style="15" customWidth="1"/>
    <col min="3081" max="3329" width="9.28515625" style="15"/>
    <col min="3330" max="3330" width="9.28515625" style="15" customWidth="1"/>
    <col min="3331" max="3331" width="6.7109375" style="15" customWidth="1"/>
    <col min="3332" max="3332" width="40.7109375" style="15" customWidth="1"/>
    <col min="3333" max="3336" width="9.28515625" style="15" customWidth="1"/>
    <col min="3337" max="3585" width="9.28515625" style="15"/>
    <col min="3586" max="3586" width="9.28515625" style="15" customWidth="1"/>
    <col min="3587" max="3587" width="6.7109375" style="15" customWidth="1"/>
    <col min="3588" max="3588" width="40.7109375" style="15" customWidth="1"/>
    <col min="3589" max="3592" width="9.28515625" style="15" customWidth="1"/>
    <col min="3593" max="3841" width="9.28515625" style="15"/>
    <col min="3842" max="3842" width="9.28515625" style="15" customWidth="1"/>
    <col min="3843" max="3843" width="6.7109375" style="15" customWidth="1"/>
    <col min="3844" max="3844" width="40.7109375" style="15" customWidth="1"/>
    <col min="3845" max="3848" width="9.28515625" style="15" customWidth="1"/>
    <col min="3849" max="4097" width="9.28515625" style="15"/>
    <col min="4098" max="4098" width="9.28515625" style="15" customWidth="1"/>
    <col min="4099" max="4099" width="6.7109375" style="15" customWidth="1"/>
    <col min="4100" max="4100" width="40.7109375" style="15" customWidth="1"/>
    <col min="4101" max="4104" width="9.28515625" style="15" customWidth="1"/>
    <col min="4105" max="4353" width="9.28515625" style="15"/>
    <col min="4354" max="4354" width="9.28515625" style="15" customWidth="1"/>
    <col min="4355" max="4355" width="6.7109375" style="15" customWidth="1"/>
    <col min="4356" max="4356" width="40.7109375" style="15" customWidth="1"/>
    <col min="4357" max="4360" width="9.28515625" style="15" customWidth="1"/>
    <col min="4361" max="4609" width="9.28515625" style="15"/>
    <col min="4610" max="4610" width="9.28515625" style="15" customWidth="1"/>
    <col min="4611" max="4611" width="6.7109375" style="15" customWidth="1"/>
    <col min="4612" max="4612" width="40.7109375" style="15" customWidth="1"/>
    <col min="4613" max="4616" width="9.28515625" style="15" customWidth="1"/>
    <col min="4617" max="4865" width="9.28515625" style="15"/>
    <col min="4866" max="4866" width="9.28515625" style="15" customWidth="1"/>
    <col min="4867" max="4867" width="6.7109375" style="15" customWidth="1"/>
    <col min="4868" max="4868" width="40.7109375" style="15" customWidth="1"/>
    <col min="4869" max="4872" width="9.28515625" style="15" customWidth="1"/>
    <col min="4873" max="5121" width="9.28515625" style="15"/>
    <col min="5122" max="5122" width="9.28515625" style="15" customWidth="1"/>
    <col min="5123" max="5123" width="6.7109375" style="15" customWidth="1"/>
    <col min="5124" max="5124" width="40.7109375" style="15" customWidth="1"/>
    <col min="5125" max="5128" width="9.28515625" style="15" customWidth="1"/>
    <col min="5129" max="5377" width="9.28515625" style="15"/>
    <col min="5378" max="5378" width="9.28515625" style="15" customWidth="1"/>
    <col min="5379" max="5379" width="6.7109375" style="15" customWidth="1"/>
    <col min="5380" max="5380" width="40.7109375" style="15" customWidth="1"/>
    <col min="5381" max="5384" width="9.28515625" style="15" customWidth="1"/>
    <col min="5385" max="5633" width="9.28515625" style="15"/>
    <col min="5634" max="5634" width="9.28515625" style="15" customWidth="1"/>
    <col min="5635" max="5635" width="6.7109375" style="15" customWidth="1"/>
    <col min="5636" max="5636" width="40.7109375" style="15" customWidth="1"/>
    <col min="5637" max="5640" width="9.28515625" style="15" customWidth="1"/>
    <col min="5641" max="5889" width="9.28515625" style="15"/>
    <col min="5890" max="5890" width="9.28515625" style="15" customWidth="1"/>
    <col min="5891" max="5891" width="6.7109375" style="15" customWidth="1"/>
    <col min="5892" max="5892" width="40.7109375" style="15" customWidth="1"/>
    <col min="5893" max="5896" width="9.28515625" style="15" customWidth="1"/>
    <col min="5897" max="6145" width="9.28515625" style="15"/>
    <col min="6146" max="6146" width="9.28515625" style="15" customWidth="1"/>
    <col min="6147" max="6147" width="6.7109375" style="15" customWidth="1"/>
    <col min="6148" max="6148" width="40.7109375" style="15" customWidth="1"/>
    <col min="6149" max="6152" width="9.28515625" style="15" customWidth="1"/>
    <col min="6153" max="6401" width="9.28515625" style="15"/>
    <col min="6402" max="6402" width="9.28515625" style="15" customWidth="1"/>
    <col min="6403" max="6403" width="6.7109375" style="15" customWidth="1"/>
    <col min="6404" max="6404" width="40.7109375" style="15" customWidth="1"/>
    <col min="6405" max="6408" width="9.28515625" style="15" customWidth="1"/>
    <col min="6409" max="6657" width="9.28515625" style="15"/>
    <col min="6658" max="6658" width="9.28515625" style="15" customWidth="1"/>
    <col min="6659" max="6659" width="6.7109375" style="15" customWidth="1"/>
    <col min="6660" max="6660" width="40.7109375" style="15" customWidth="1"/>
    <col min="6661" max="6664" width="9.28515625" style="15" customWidth="1"/>
    <col min="6665" max="6913" width="9.28515625" style="15"/>
    <col min="6914" max="6914" width="9.28515625" style="15" customWidth="1"/>
    <col min="6915" max="6915" width="6.7109375" style="15" customWidth="1"/>
    <col min="6916" max="6916" width="40.7109375" style="15" customWidth="1"/>
    <col min="6917" max="6920" width="9.28515625" style="15" customWidth="1"/>
    <col min="6921" max="7169" width="9.28515625" style="15"/>
    <col min="7170" max="7170" width="9.28515625" style="15" customWidth="1"/>
    <col min="7171" max="7171" width="6.7109375" style="15" customWidth="1"/>
    <col min="7172" max="7172" width="40.7109375" style="15" customWidth="1"/>
    <col min="7173" max="7176" width="9.28515625" style="15" customWidth="1"/>
    <col min="7177" max="7425" width="9.28515625" style="15"/>
    <col min="7426" max="7426" width="9.28515625" style="15" customWidth="1"/>
    <col min="7427" max="7427" width="6.7109375" style="15" customWidth="1"/>
    <col min="7428" max="7428" width="40.7109375" style="15" customWidth="1"/>
    <col min="7429" max="7432" width="9.28515625" style="15" customWidth="1"/>
    <col min="7433" max="7681" width="9.28515625" style="15"/>
    <col min="7682" max="7682" width="9.28515625" style="15" customWidth="1"/>
    <col min="7683" max="7683" width="6.7109375" style="15" customWidth="1"/>
    <col min="7684" max="7684" width="40.7109375" style="15" customWidth="1"/>
    <col min="7685" max="7688" width="9.28515625" style="15" customWidth="1"/>
    <col min="7689" max="7937" width="9.28515625" style="15"/>
    <col min="7938" max="7938" width="9.28515625" style="15" customWidth="1"/>
    <col min="7939" max="7939" width="6.7109375" style="15" customWidth="1"/>
    <col min="7940" max="7940" width="40.7109375" style="15" customWidth="1"/>
    <col min="7941" max="7944" width="9.28515625" style="15" customWidth="1"/>
    <col min="7945" max="8193" width="9.28515625" style="15"/>
    <col min="8194" max="8194" width="9.28515625" style="15" customWidth="1"/>
    <col min="8195" max="8195" width="6.7109375" style="15" customWidth="1"/>
    <col min="8196" max="8196" width="40.7109375" style="15" customWidth="1"/>
    <col min="8197" max="8200" width="9.28515625" style="15" customWidth="1"/>
    <col min="8201" max="8449" width="9.28515625" style="15"/>
    <col min="8450" max="8450" width="9.28515625" style="15" customWidth="1"/>
    <col min="8451" max="8451" width="6.7109375" style="15" customWidth="1"/>
    <col min="8452" max="8452" width="40.7109375" style="15" customWidth="1"/>
    <col min="8453" max="8456" width="9.28515625" style="15" customWidth="1"/>
    <col min="8457" max="8705" width="9.28515625" style="15"/>
    <col min="8706" max="8706" width="9.28515625" style="15" customWidth="1"/>
    <col min="8707" max="8707" width="6.7109375" style="15" customWidth="1"/>
    <col min="8708" max="8708" width="40.7109375" style="15" customWidth="1"/>
    <col min="8709" max="8712" width="9.28515625" style="15" customWidth="1"/>
    <col min="8713" max="8961" width="9.28515625" style="15"/>
    <col min="8962" max="8962" width="9.28515625" style="15" customWidth="1"/>
    <col min="8963" max="8963" width="6.7109375" style="15" customWidth="1"/>
    <col min="8964" max="8964" width="40.7109375" style="15" customWidth="1"/>
    <col min="8965" max="8968" width="9.28515625" style="15" customWidth="1"/>
    <col min="8969" max="9217" width="9.28515625" style="15"/>
    <col min="9218" max="9218" width="9.28515625" style="15" customWidth="1"/>
    <col min="9219" max="9219" width="6.7109375" style="15" customWidth="1"/>
    <col min="9220" max="9220" width="40.7109375" style="15" customWidth="1"/>
    <col min="9221" max="9224" width="9.28515625" style="15" customWidth="1"/>
    <col min="9225" max="9473" width="9.28515625" style="15"/>
    <col min="9474" max="9474" width="9.28515625" style="15" customWidth="1"/>
    <col min="9475" max="9475" width="6.7109375" style="15" customWidth="1"/>
    <col min="9476" max="9476" width="40.7109375" style="15" customWidth="1"/>
    <col min="9477" max="9480" width="9.28515625" style="15" customWidth="1"/>
    <col min="9481" max="9729" width="9.28515625" style="15"/>
    <col min="9730" max="9730" width="9.28515625" style="15" customWidth="1"/>
    <col min="9731" max="9731" width="6.7109375" style="15" customWidth="1"/>
    <col min="9732" max="9732" width="40.7109375" style="15" customWidth="1"/>
    <col min="9733" max="9736" width="9.28515625" style="15" customWidth="1"/>
    <col min="9737" max="9985" width="9.28515625" style="15"/>
    <col min="9986" max="9986" width="9.28515625" style="15" customWidth="1"/>
    <col min="9987" max="9987" width="6.7109375" style="15" customWidth="1"/>
    <col min="9988" max="9988" width="40.7109375" style="15" customWidth="1"/>
    <col min="9989" max="9992" width="9.28515625" style="15" customWidth="1"/>
    <col min="9993" max="10241" width="9.28515625" style="15"/>
    <col min="10242" max="10242" width="9.28515625" style="15" customWidth="1"/>
    <col min="10243" max="10243" width="6.7109375" style="15" customWidth="1"/>
    <col min="10244" max="10244" width="40.7109375" style="15" customWidth="1"/>
    <col min="10245" max="10248" width="9.28515625" style="15" customWidth="1"/>
    <col min="10249" max="10497" width="9.28515625" style="15"/>
    <col min="10498" max="10498" width="9.28515625" style="15" customWidth="1"/>
    <col min="10499" max="10499" width="6.7109375" style="15" customWidth="1"/>
    <col min="10500" max="10500" width="40.7109375" style="15" customWidth="1"/>
    <col min="10501" max="10504" width="9.28515625" style="15" customWidth="1"/>
    <col min="10505" max="10753" width="9.28515625" style="15"/>
    <col min="10754" max="10754" width="9.28515625" style="15" customWidth="1"/>
    <col min="10755" max="10755" width="6.7109375" style="15" customWidth="1"/>
    <col min="10756" max="10756" width="40.7109375" style="15" customWidth="1"/>
    <col min="10757" max="10760" width="9.28515625" style="15" customWidth="1"/>
    <col min="10761" max="11009" width="9.28515625" style="15"/>
    <col min="11010" max="11010" width="9.28515625" style="15" customWidth="1"/>
    <col min="11011" max="11011" width="6.7109375" style="15" customWidth="1"/>
    <col min="11012" max="11012" width="40.7109375" style="15" customWidth="1"/>
    <col min="11013" max="11016" width="9.28515625" style="15" customWidth="1"/>
    <col min="11017" max="11265" width="9.28515625" style="15"/>
    <col min="11266" max="11266" width="9.28515625" style="15" customWidth="1"/>
    <col min="11267" max="11267" width="6.7109375" style="15" customWidth="1"/>
    <col min="11268" max="11268" width="40.7109375" style="15" customWidth="1"/>
    <col min="11269" max="11272" width="9.28515625" style="15" customWidth="1"/>
    <col min="11273" max="11521" width="9.28515625" style="15"/>
    <col min="11522" max="11522" width="9.28515625" style="15" customWidth="1"/>
    <col min="11523" max="11523" width="6.7109375" style="15" customWidth="1"/>
    <col min="11524" max="11524" width="40.7109375" style="15" customWidth="1"/>
    <col min="11525" max="11528" width="9.28515625" style="15" customWidth="1"/>
    <col min="11529" max="11777" width="9.28515625" style="15"/>
    <col min="11778" max="11778" width="9.28515625" style="15" customWidth="1"/>
    <col min="11779" max="11779" width="6.7109375" style="15" customWidth="1"/>
    <col min="11780" max="11780" width="40.7109375" style="15" customWidth="1"/>
    <col min="11781" max="11784" width="9.28515625" style="15" customWidth="1"/>
    <col min="11785" max="12033" width="9.28515625" style="15"/>
    <col min="12034" max="12034" width="9.28515625" style="15" customWidth="1"/>
    <col min="12035" max="12035" width="6.7109375" style="15" customWidth="1"/>
    <col min="12036" max="12036" width="40.7109375" style="15" customWidth="1"/>
    <col min="12037" max="12040" width="9.28515625" style="15" customWidth="1"/>
    <col min="12041" max="12289" width="9.28515625" style="15"/>
    <col min="12290" max="12290" width="9.28515625" style="15" customWidth="1"/>
    <col min="12291" max="12291" width="6.7109375" style="15" customWidth="1"/>
    <col min="12292" max="12292" width="40.7109375" style="15" customWidth="1"/>
    <col min="12293" max="12296" width="9.28515625" style="15" customWidth="1"/>
    <col min="12297" max="12545" width="9.28515625" style="15"/>
    <col min="12546" max="12546" width="9.28515625" style="15" customWidth="1"/>
    <col min="12547" max="12547" width="6.7109375" style="15" customWidth="1"/>
    <col min="12548" max="12548" width="40.7109375" style="15" customWidth="1"/>
    <col min="12549" max="12552" width="9.28515625" style="15" customWidth="1"/>
    <col min="12553" max="12801" width="9.28515625" style="15"/>
    <col min="12802" max="12802" width="9.28515625" style="15" customWidth="1"/>
    <col min="12803" max="12803" width="6.7109375" style="15" customWidth="1"/>
    <col min="12804" max="12804" width="40.7109375" style="15" customWidth="1"/>
    <col min="12805" max="12808" width="9.28515625" style="15" customWidth="1"/>
    <col min="12809" max="13057" width="9.28515625" style="15"/>
    <col min="13058" max="13058" width="9.28515625" style="15" customWidth="1"/>
    <col min="13059" max="13059" width="6.7109375" style="15" customWidth="1"/>
    <col min="13060" max="13060" width="40.7109375" style="15" customWidth="1"/>
    <col min="13061" max="13064" width="9.28515625" style="15" customWidth="1"/>
    <col min="13065" max="13313" width="9.28515625" style="15"/>
    <col min="13314" max="13314" width="9.28515625" style="15" customWidth="1"/>
    <col min="13315" max="13315" width="6.7109375" style="15" customWidth="1"/>
    <col min="13316" max="13316" width="40.7109375" style="15" customWidth="1"/>
    <col min="13317" max="13320" width="9.28515625" style="15" customWidth="1"/>
    <col min="13321" max="13569" width="9.28515625" style="15"/>
    <col min="13570" max="13570" width="9.28515625" style="15" customWidth="1"/>
    <col min="13571" max="13571" width="6.7109375" style="15" customWidth="1"/>
    <col min="13572" max="13572" width="40.7109375" style="15" customWidth="1"/>
    <col min="13573" max="13576" width="9.28515625" style="15" customWidth="1"/>
    <col min="13577" max="13825" width="9.28515625" style="15"/>
    <col min="13826" max="13826" width="9.28515625" style="15" customWidth="1"/>
    <col min="13827" max="13827" width="6.7109375" style="15" customWidth="1"/>
    <col min="13828" max="13828" width="40.7109375" style="15" customWidth="1"/>
    <col min="13829" max="13832" width="9.28515625" style="15" customWidth="1"/>
    <col min="13833" max="14081" width="9.28515625" style="15"/>
    <col min="14082" max="14082" width="9.28515625" style="15" customWidth="1"/>
    <col min="14083" max="14083" width="6.7109375" style="15" customWidth="1"/>
    <col min="14084" max="14084" width="40.7109375" style="15" customWidth="1"/>
    <col min="14085" max="14088" width="9.28515625" style="15" customWidth="1"/>
    <col min="14089" max="14337" width="9.28515625" style="15"/>
    <col min="14338" max="14338" width="9.28515625" style="15" customWidth="1"/>
    <col min="14339" max="14339" width="6.7109375" style="15" customWidth="1"/>
    <col min="14340" max="14340" width="40.7109375" style="15" customWidth="1"/>
    <col min="14341" max="14344" width="9.28515625" style="15" customWidth="1"/>
    <col min="14345" max="14593" width="9.28515625" style="15"/>
    <col min="14594" max="14594" width="9.28515625" style="15" customWidth="1"/>
    <col min="14595" max="14595" width="6.7109375" style="15" customWidth="1"/>
    <col min="14596" max="14596" width="40.7109375" style="15" customWidth="1"/>
    <col min="14597" max="14600" width="9.28515625" style="15" customWidth="1"/>
    <col min="14601" max="14849" width="9.28515625" style="15"/>
    <col min="14850" max="14850" width="9.28515625" style="15" customWidth="1"/>
    <col min="14851" max="14851" width="6.7109375" style="15" customWidth="1"/>
    <col min="14852" max="14852" width="40.7109375" style="15" customWidth="1"/>
    <col min="14853" max="14856" width="9.28515625" style="15" customWidth="1"/>
    <col min="14857" max="15105" width="9.28515625" style="15"/>
    <col min="15106" max="15106" width="9.28515625" style="15" customWidth="1"/>
    <col min="15107" max="15107" width="6.7109375" style="15" customWidth="1"/>
    <col min="15108" max="15108" width="40.7109375" style="15" customWidth="1"/>
    <col min="15109" max="15112" width="9.28515625" style="15" customWidth="1"/>
    <col min="15113" max="15361" width="9.28515625" style="15"/>
    <col min="15362" max="15362" width="9.28515625" style="15" customWidth="1"/>
    <col min="15363" max="15363" width="6.7109375" style="15" customWidth="1"/>
    <col min="15364" max="15364" width="40.7109375" style="15" customWidth="1"/>
    <col min="15365" max="15368" width="9.28515625" style="15" customWidth="1"/>
    <col min="15369" max="15617" width="9.28515625" style="15"/>
    <col min="15618" max="15618" width="9.28515625" style="15" customWidth="1"/>
    <col min="15619" max="15619" width="6.7109375" style="15" customWidth="1"/>
    <col min="15620" max="15620" width="40.7109375" style="15" customWidth="1"/>
    <col min="15621" max="15624" width="9.28515625" style="15" customWidth="1"/>
    <col min="15625" max="15873" width="9.28515625" style="15"/>
    <col min="15874" max="15874" width="9.28515625" style="15" customWidth="1"/>
    <col min="15875" max="15875" width="6.7109375" style="15" customWidth="1"/>
    <col min="15876" max="15876" width="40.7109375" style="15" customWidth="1"/>
    <col min="15877" max="15880" width="9.28515625" style="15" customWidth="1"/>
    <col min="15881" max="16129" width="9.28515625" style="15"/>
    <col min="16130" max="16130" width="9.28515625" style="15" customWidth="1"/>
    <col min="16131" max="16131" width="6.7109375" style="15" customWidth="1"/>
    <col min="16132" max="16132" width="40.7109375" style="15" customWidth="1"/>
    <col min="16133" max="16136" width="9.28515625" style="15" customWidth="1"/>
    <col min="16137" max="16384" width="9.28515625" style="15"/>
  </cols>
  <sheetData>
    <row r="1" spans="1:8" ht="12.75" customHeight="1" x14ac:dyDescent="0.2">
      <c r="A1" s="514" t="s">
        <v>229</v>
      </c>
      <c r="B1" s="305" t="s">
        <v>528</v>
      </c>
      <c r="C1" s="382"/>
      <c r="D1" s="382"/>
      <c r="E1" s="756" t="s">
        <v>529</v>
      </c>
      <c r="F1" s="756"/>
      <c r="G1" s="756"/>
      <c r="H1" s="757"/>
    </row>
    <row r="2" spans="1:8" ht="24.75" customHeight="1" x14ac:dyDescent="0.2">
      <c r="A2" s="750" t="s">
        <v>2</v>
      </c>
      <c r="B2" s="751"/>
      <c r="C2" s="752"/>
      <c r="D2" s="272" t="s">
        <v>3</v>
      </c>
      <c r="E2" s="272" t="s">
        <v>4</v>
      </c>
      <c r="F2" s="272" t="s">
        <v>5</v>
      </c>
      <c r="G2" s="272" t="s">
        <v>6</v>
      </c>
      <c r="H2" s="272" t="s">
        <v>7</v>
      </c>
    </row>
    <row r="3" spans="1:8" x14ac:dyDescent="0.2">
      <c r="A3" s="273" t="s">
        <v>530</v>
      </c>
      <c r="B3" s="344"/>
      <c r="C3" s="345"/>
      <c r="D3" s="308" t="s">
        <v>531</v>
      </c>
      <c r="E3" s="309"/>
      <c r="F3" s="277"/>
      <c r="G3" s="278"/>
      <c r="H3" s="279"/>
    </row>
    <row r="4" spans="1:8" ht="25.5" x14ac:dyDescent="0.2">
      <c r="A4" s="302"/>
      <c r="B4" s="350" t="s">
        <v>532</v>
      </c>
      <c r="C4" s="336"/>
      <c r="D4" s="313" t="s">
        <v>533</v>
      </c>
      <c r="E4" s="293" t="s">
        <v>534</v>
      </c>
      <c r="F4" s="385">
        <v>1</v>
      </c>
      <c r="G4" s="82"/>
      <c r="H4" s="83" t="str">
        <f>IF(G4=0," ",F4*G4)</f>
        <v xml:space="preserve"> </v>
      </c>
    </row>
    <row r="5" spans="1:8" ht="25.5" x14ac:dyDescent="0.2">
      <c r="A5" s="302"/>
      <c r="B5" s="350" t="s">
        <v>535</v>
      </c>
      <c r="C5" s="336"/>
      <c r="D5" s="313" t="s">
        <v>536</v>
      </c>
      <c r="E5" s="293" t="s">
        <v>534</v>
      </c>
      <c r="F5" s="288">
        <v>0.1</v>
      </c>
      <c r="G5" s="82"/>
      <c r="H5" s="83" t="str">
        <f>IF(G5=0," ",F5*G5)</f>
        <v xml:space="preserve"> </v>
      </c>
    </row>
    <row r="6" spans="1:8" ht="25.5" x14ac:dyDescent="0.2">
      <c r="A6" s="302"/>
      <c r="B6" s="350" t="s">
        <v>537</v>
      </c>
      <c r="C6" s="336"/>
      <c r="D6" s="313" t="s">
        <v>538</v>
      </c>
      <c r="E6" s="293" t="s">
        <v>209</v>
      </c>
      <c r="F6" s="288">
        <v>1.3</v>
      </c>
      <c r="G6" s="82"/>
      <c r="H6" s="83" t="str">
        <f>IF(G6=0," ",F6*G6)</f>
        <v xml:space="preserve"> </v>
      </c>
    </row>
    <row r="7" spans="1:8" ht="27" x14ac:dyDescent="0.2">
      <c r="A7" s="302"/>
      <c r="B7" s="350" t="s">
        <v>539</v>
      </c>
      <c r="C7" s="336"/>
      <c r="D7" s="296" t="s">
        <v>540</v>
      </c>
      <c r="E7" s="293" t="s">
        <v>253</v>
      </c>
      <c r="F7" s="288">
        <v>500</v>
      </c>
      <c r="G7" s="82"/>
      <c r="H7" s="83" t="str">
        <f>IF(G7=0," ",F7*G7)</f>
        <v xml:space="preserve"> </v>
      </c>
    </row>
    <row r="8" spans="1:8" x14ac:dyDescent="0.2">
      <c r="A8" s="273" t="s">
        <v>541</v>
      </c>
      <c r="B8" s="344"/>
      <c r="C8" s="345"/>
      <c r="D8" s="346" t="s">
        <v>542</v>
      </c>
      <c r="E8" s="309"/>
      <c r="F8" s="277"/>
      <c r="G8" s="84"/>
      <c r="H8" s="79"/>
    </row>
    <row r="9" spans="1:8" ht="25.5" x14ac:dyDescent="0.2">
      <c r="A9" s="302"/>
      <c r="B9" s="350" t="s">
        <v>543</v>
      </c>
      <c r="C9" s="336"/>
      <c r="D9" s="313" t="s">
        <v>544</v>
      </c>
      <c r="E9" s="293" t="s">
        <v>534</v>
      </c>
      <c r="F9" s="288">
        <v>0.8</v>
      </c>
      <c r="G9" s="82"/>
      <c r="H9" s="83" t="str">
        <f>IF(G9=0," ",F9*G9)</f>
        <v xml:space="preserve"> </v>
      </c>
    </row>
    <row r="10" spans="1:8" ht="38.25" x14ac:dyDescent="0.2">
      <c r="A10" s="302"/>
      <c r="B10" s="350" t="s">
        <v>545</v>
      </c>
      <c r="C10" s="336"/>
      <c r="D10" s="313" t="s">
        <v>546</v>
      </c>
      <c r="E10" s="293" t="s">
        <v>534</v>
      </c>
      <c r="F10" s="288">
        <v>0.1</v>
      </c>
      <c r="G10" s="82"/>
      <c r="H10" s="83" t="str">
        <f>IF(G10=0," ",F10*G10)</f>
        <v xml:space="preserve"> </v>
      </c>
    </row>
    <row r="11" spans="1:8" ht="25.5" x14ac:dyDescent="0.2">
      <c r="A11" s="302"/>
      <c r="B11" s="350" t="s">
        <v>547</v>
      </c>
      <c r="C11" s="336"/>
      <c r="D11" s="313" t="s">
        <v>548</v>
      </c>
      <c r="E11" s="293" t="s">
        <v>209</v>
      </c>
      <c r="F11" s="288">
        <v>1.3</v>
      </c>
      <c r="G11" s="82"/>
      <c r="H11" s="83" t="str">
        <f>IF(G11=0," ",F11*G11)</f>
        <v xml:space="preserve"> </v>
      </c>
    </row>
    <row r="12" spans="1:8" ht="27" x14ac:dyDescent="0.2">
      <c r="A12" s="302"/>
      <c r="B12" s="350" t="s">
        <v>549</v>
      </c>
      <c r="C12" s="336"/>
      <c r="D12" s="296" t="s">
        <v>550</v>
      </c>
      <c r="E12" s="293" t="s">
        <v>253</v>
      </c>
      <c r="F12" s="288">
        <v>500</v>
      </c>
      <c r="G12" s="82"/>
      <c r="H12" s="83" t="str">
        <f>IF(G12=0," ",F12*G12)</f>
        <v xml:space="preserve"> </v>
      </c>
    </row>
    <row r="13" spans="1:8" ht="25.5" x14ac:dyDescent="0.2">
      <c r="A13" s="273" t="s">
        <v>551</v>
      </c>
      <c r="B13" s="344"/>
      <c r="C13" s="345"/>
      <c r="D13" s="308" t="s">
        <v>552</v>
      </c>
      <c r="E13" s="309"/>
      <c r="F13" s="277"/>
      <c r="G13" s="84"/>
      <c r="H13" s="79"/>
    </row>
    <row r="14" spans="1:8" ht="25.5" x14ac:dyDescent="0.2">
      <c r="A14" s="302"/>
      <c r="B14" s="350" t="s">
        <v>553</v>
      </c>
      <c r="C14" s="336"/>
      <c r="D14" s="313" t="s">
        <v>554</v>
      </c>
      <c r="E14" s="293" t="s">
        <v>157</v>
      </c>
      <c r="F14" s="288">
        <v>12</v>
      </c>
      <c r="G14" s="82"/>
      <c r="H14" s="83" t="str">
        <f>IF(G14=0," ",F14*G14)</f>
        <v xml:space="preserve"> </v>
      </c>
    </row>
    <row r="15" spans="1:8" x14ac:dyDescent="0.2">
      <c r="A15" s="317" t="s">
        <v>555</v>
      </c>
      <c r="B15" s="344"/>
      <c r="C15" s="345"/>
      <c r="D15" s="308" t="s">
        <v>556</v>
      </c>
      <c r="E15" s="309"/>
      <c r="F15" s="277"/>
      <c r="G15" s="84"/>
      <c r="H15" s="79"/>
    </row>
    <row r="16" spans="1:8" ht="27" x14ac:dyDescent="0.2">
      <c r="A16" s="303"/>
      <c r="B16" s="350" t="s">
        <v>1417</v>
      </c>
      <c r="C16" s="336"/>
      <c r="D16" s="296" t="s">
        <v>1418</v>
      </c>
      <c r="E16" s="293" t="s">
        <v>135</v>
      </c>
      <c r="F16" s="288">
        <v>1100</v>
      </c>
      <c r="G16" s="82"/>
      <c r="H16" s="83" t="str">
        <f>IF(G16=0," ",F16*G16)</f>
        <v xml:space="preserve"> </v>
      </c>
    </row>
    <row r="17" spans="1:8" x14ac:dyDescent="0.2">
      <c r="A17" s="317" t="s">
        <v>557</v>
      </c>
      <c r="B17" s="344"/>
      <c r="C17" s="345"/>
      <c r="D17" s="386" t="s">
        <v>558</v>
      </c>
      <c r="E17" s="309"/>
      <c r="F17" s="277"/>
      <c r="G17" s="84"/>
      <c r="H17" s="79"/>
    </row>
    <row r="18" spans="1:8" ht="25.5" x14ac:dyDescent="0.2">
      <c r="A18" s="303"/>
      <c r="B18" s="350" t="s">
        <v>559</v>
      </c>
      <c r="C18" s="336"/>
      <c r="D18" s="380" t="s">
        <v>560</v>
      </c>
      <c r="E18" s="293" t="s">
        <v>58</v>
      </c>
      <c r="F18" s="288" t="s">
        <v>59</v>
      </c>
      <c r="G18" s="86" t="s">
        <v>16</v>
      </c>
      <c r="H18" s="83">
        <v>100000</v>
      </c>
    </row>
    <row r="19" spans="1:8" ht="25.5" x14ac:dyDescent="0.2">
      <c r="A19" s="303"/>
      <c r="B19" s="350" t="s">
        <v>561</v>
      </c>
      <c r="C19" s="336"/>
      <c r="D19" s="296" t="s">
        <v>562</v>
      </c>
      <c r="E19" s="293" t="s">
        <v>63</v>
      </c>
      <c r="F19" s="86">
        <f>H18</f>
        <v>100000</v>
      </c>
      <c r="G19" s="111"/>
      <c r="H19" s="83" t="str">
        <f>IF(G19=0," ",F19*G19)</f>
        <v xml:space="preserve"> </v>
      </c>
    </row>
    <row r="20" spans="1:8" x14ac:dyDescent="0.2">
      <c r="A20" s="304" t="str">
        <f>A1</f>
        <v>SECTION</v>
      </c>
      <c r="B20" s="305" t="str">
        <f>B1</f>
        <v>C1.6</v>
      </c>
      <c r="C20" s="382"/>
      <c r="D20" s="388" t="s">
        <v>108</v>
      </c>
      <c r="E20" s="389"/>
      <c r="F20" s="388"/>
      <c r="G20" s="388"/>
      <c r="H20" s="44">
        <f>SUM(H3:H19)</f>
        <v>100000</v>
      </c>
    </row>
    <row r="21" spans="1:8" x14ac:dyDescent="0.2">
      <c r="E21" s="109"/>
    </row>
    <row r="1048437" spans="5:5" x14ac:dyDescent="0.2">
      <c r="E1048437" s="9"/>
    </row>
  </sheetData>
  <sheetProtection algorithmName="SHA-512" hashValue="F7jlMU5GxOJlNvmIdCJ1JHaJpo6jCVkJIkXGCBxJdDO0eP9DqG0D4a8tg6WUdsBb2xdM5MF3SLdCYOJmPZ4Cyg==" saltValue="nS+xIeIuddu+c7xDrmwtpQ==" spinCount="100000" sheet="1" objects="1" scenarios="1"/>
  <mergeCells count="2">
    <mergeCell ref="E1:H1"/>
    <mergeCell ref="A2:C2"/>
  </mergeCells>
  <phoneticPr fontId="9" type="noConversion"/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20:B20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J1048439"/>
  <sheetViews>
    <sheetView view="pageBreakPreview" zoomScale="115" zoomScaleNormal="100" zoomScaleSheetLayoutView="115" workbookViewId="0">
      <selection activeCell="G12" sqref="G12"/>
    </sheetView>
  </sheetViews>
  <sheetFormatPr defaultRowHeight="12.75" x14ac:dyDescent="0.2"/>
  <cols>
    <col min="1" max="1" width="10.5703125" style="15" customWidth="1"/>
    <col min="2" max="2" width="8.7109375" style="15" customWidth="1"/>
    <col min="3" max="3" width="6.42578125" style="15" customWidth="1"/>
    <col min="4" max="4" width="42.7109375" style="15" customWidth="1"/>
    <col min="5" max="5" width="10.28515625" style="15" customWidth="1"/>
    <col min="6" max="6" width="18.42578125" style="15" customWidth="1"/>
    <col min="7" max="8" width="20.7109375" style="15" customWidth="1"/>
    <col min="9" max="9" width="9.28515625" style="15"/>
    <col min="10" max="10" width="9.28515625" style="340"/>
    <col min="11" max="257" width="9.28515625" style="15"/>
    <col min="258" max="258" width="9.28515625" style="15" customWidth="1"/>
    <col min="259" max="259" width="6.7109375" style="15" customWidth="1"/>
    <col min="260" max="260" width="40.7109375" style="15" customWidth="1"/>
    <col min="261" max="264" width="9.28515625" style="15" customWidth="1"/>
    <col min="265" max="513" width="9.28515625" style="15"/>
    <col min="514" max="514" width="9.28515625" style="15" customWidth="1"/>
    <col min="515" max="515" width="6.7109375" style="15" customWidth="1"/>
    <col min="516" max="516" width="40.7109375" style="15" customWidth="1"/>
    <col min="517" max="520" width="9.28515625" style="15" customWidth="1"/>
    <col min="521" max="769" width="9.28515625" style="15"/>
    <col min="770" max="770" width="9.28515625" style="15" customWidth="1"/>
    <col min="771" max="771" width="6.7109375" style="15" customWidth="1"/>
    <col min="772" max="772" width="40.7109375" style="15" customWidth="1"/>
    <col min="773" max="776" width="9.28515625" style="15" customWidth="1"/>
    <col min="777" max="1025" width="9.28515625" style="15"/>
    <col min="1026" max="1026" width="9.28515625" style="15" customWidth="1"/>
    <col min="1027" max="1027" width="6.7109375" style="15" customWidth="1"/>
    <col min="1028" max="1028" width="40.7109375" style="15" customWidth="1"/>
    <col min="1029" max="1032" width="9.28515625" style="15" customWidth="1"/>
    <col min="1033" max="1281" width="9.28515625" style="15"/>
    <col min="1282" max="1282" width="9.28515625" style="15" customWidth="1"/>
    <col min="1283" max="1283" width="6.7109375" style="15" customWidth="1"/>
    <col min="1284" max="1284" width="40.7109375" style="15" customWidth="1"/>
    <col min="1285" max="1288" width="9.28515625" style="15" customWidth="1"/>
    <col min="1289" max="1537" width="9.28515625" style="15"/>
    <col min="1538" max="1538" width="9.28515625" style="15" customWidth="1"/>
    <col min="1539" max="1539" width="6.7109375" style="15" customWidth="1"/>
    <col min="1540" max="1540" width="40.7109375" style="15" customWidth="1"/>
    <col min="1541" max="1544" width="9.28515625" style="15" customWidth="1"/>
    <col min="1545" max="1793" width="9.28515625" style="15"/>
    <col min="1794" max="1794" width="9.28515625" style="15" customWidth="1"/>
    <col min="1795" max="1795" width="6.7109375" style="15" customWidth="1"/>
    <col min="1796" max="1796" width="40.7109375" style="15" customWidth="1"/>
    <col min="1797" max="1800" width="9.28515625" style="15" customWidth="1"/>
    <col min="1801" max="2049" width="9.28515625" style="15"/>
    <col min="2050" max="2050" width="9.28515625" style="15" customWidth="1"/>
    <col min="2051" max="2051" width="6.7109375" style="15" customWidth="1"/>
    <col min="2052" max="2052" width="40.7109375" style="15" customWidth="1"/>
    <col min="2053" max="2056" width="9.28515625" style="15" customWidth="1"/>
    <col min="2057" max="2305" width="9.28515625" style="15"/>
    <col min="2306" max="2306" width="9.28515625" style="15" customWidth="1"/>
    <col min="2307" max="2307" width="6.7109375" style="15" customWidth="1"/>
    <col min="2308" max="2308" width="40.7109375" style="15" customWidth="1"/>
    <col min="2309" max="2312" width="9.28515625" style="15" customWidth="1"/>
    <col min="2313" max="2561" width="9.28515625" style="15"/>
    <col min="2562" max="2562" width="9.28515625" style="15" customWidth="1"/>
    <col min="2563" max="2563" width="6.7109375" style="15" customWidth="1"/>
    <col min="2564" max="2564" width="40.7109375" style="15" customWidth="1"/>
    <col min="2565" max="2568" width="9.28515625" style="15" customWidth="1"/>
    <col min="2569" max="2817" width="9.28515625" style="15"/>
    <col min="2818" max="2818" width="9.28515625" style="15" customWidth="1"/>
    <col min="2819" max="2819" width="6.7109375" style="15" customWidth="1"/>
    <col min="2820" max="2820" width="40.7109375" style="15" customWidth="1"/>
    <col min="2821" max="2824" width="9.28515625" style="15" customWidth="1"/>
    <col min="2825" max="3073" width="9.28515625" style="15"/>
    <col min="3074" max="3074" width="9.28515625" style="15" customWidth="1"/>
    <col min="3075" max="3075" width="6.7109375" style="15" customWidth="1"/>
    <col min="3076" max="3076" width="40.7109375" style="15" customWidth="1"/>
    <col min="3077" max="3080" width="9.28515625" style="15" customWidth="1"/>
    <col min="3081" max="3329" width="9.28515625" style="15"/>
    <col min="3330" max="3330" width="9.28515625" style="15" customWidth="1"/>
    <col min="3331" max="3331" width="6.7109375" style="15" customWidth="1"/>
    <col min="3332" max="3332" width="40.7109375" style="15" customWidth="1"/>
    <col min="3333" max="3336" width="9.28515625" style="15" customWidth="1"/>
    <col min="3337" max="3585" width="9.28515625" style="15"/>
    <col min="3586" max="3586" width="9.28515625" style="15" customWidth="1"/>
    <col min="3587" max="3587" width="6.7109375" style="15" customWidth="1"/>
    <col min="3588" max="3588" width="40.7109375" style="15" customWidth="1"/>
    <col min="3589" max="3592" width="9.28515625" style="15" customWidth="1"/>
    <col min="3593" max="3841" width="9.28515625" style="15"/>
    <col min="3842" max="3842" width="9.28515625" style="15" customWidth="1"/>
    <col min="3843" max="3843" width="6.7109375" style="15" customWidth="1"/>
    <col min="3844" max="3844" width="40.7109375" style="15" customWidth="1"/>
    <col min="3845" max="3848" width="9.28515625" style="15" customWidth="1"/>
    <col min="3849" max="4097" width="9.28515625" style="15"/>
    <col min="4098" max="4098" width="9.28515625" style="15" customWidth="1"/>
    <col min="4099" max="4099" width="6.7109375" style="15" customWidth="1"/>
    <col min="4100" max="4100" width="40.7109375" style="15" customWidth="1"/>
    <col min="4101" max="4104" width="9.28515625" style="15" customWidth="1"/>
    <col min="4105" max="4353" width="9.28515625" style="15"/>
    <col min="4354" max="4354" width="9.28515625" style="15" customWidth="1"/>
    <col min="4355" max="4355" width="6.7109375" style="15" customWidth="1"/>
    <col min="4356" max="4356" width="40.7109375" style="15" customWidth="1"/>
    <col min="4357" max="4360" width="9.28515625" style="15" customWidth="1"/>
    <col min="4361" max="4609" width="9.28515625" style="15"/>
    <col min="4610" max="4610" width="9.28515625" style="15" customWidth="1"/>
    <col min="4611" max="4611" width="6.7109375" style="15" customWidth="1"/>
    <col min="4612" max="4612" width="40.7109375" style="15" customWidth="1"/>
    <col min="4613" max="4616" width="9.28515625" style="15" customWidth="1"/>
    <col min="4617" max="4865" width="9.28515625" style="15"/>
    <col min="4866" max="4866" width="9.28515625" style="15" customWidth="1"/>
    <col min="4867" max="4867" width="6.7109375" style="15" customWidth="1"/>
    <col min="4868" max="4868" width="40.7109375" style="15" customWidth="1"/>
    <col min="4869" max="4872" width="9.28515625" style="15" customWidth="1"/>
    <col min="4873" max="5121" width="9.28515625" style="15"/>
    <col min="5122" max="5122" width="9.28515625" style="15" customWidth="1"/>
    <col min="5123" max="5123" width="6.7109375" style="15" customWidth="1"/>
    <col min="5124" max="5124" width="40.7109375" style="15" customWidth="1"/>
    <col min="5125" max="5128" width="9.28515625" style="15" customWidth="1"/>
    <col min="5129" max="5377" width="9.28515625" style="15"/>
    <col min="5378" max="5378" width="9.28515625" style="15" customWidth="1"/>
    <col min="5379" max="5379" width="6.7109375" style="15" customWidth="1"/>
    <col min="5380" max="5380" width="40.7109375" style="15" customWidth="1"/>
    <col min="5381" max="5384" width="9.28515625" style="15" customWidth="1"/>
    <col min="5385" max="5633" width="9.28515625" style="15"/>
    <col min="5634" max="5634" width="9.28515625" style="15" customWidth="1"/>
    <col min="5635" max="5635" width="6.7109375" style="15" customWidth="1"/>
    <col min="5636" max="5636" width="40.7109375" style="15" customWidth="1"/>
    <col min="5637" max="5640" width="9.28515625" style="15" customWidth="1"/>
    <col min="5641" max="5889" width="9.28515625" style="15"/>
    <col min="5890" max="5890" width="9.28515625" style="15" customWidth="1"/>
    <col min="5891" max="5891" width="6.7109375" style="15" customWidth="1"/>
    <col min="5892" max="5892" width="40.7109375" style="15" customWidth="1"/>
    <col min="5893" max="5896" width="9.28515625" style="15" customWidth="1"/>
    <col min="5897" max="6145" width="9.28515625" style="15"/>
    <col min="6146" max="6146" width="9.28515625" style="15" customWidth="1"/>
    <col min="6147" max="6147" width="6.7109375" style="15" customWidth="1"/>
    <col min="6148" max="6148" width="40.7109375" style="15" customWidth="1"/>
    <col min="6149" max="6152" width="9.28515625" style="15" customWidth="1"/>
    <col min="6153" max="6401" width="9.28515625" style="15"/>
    <col min="6402" max="6402" width="9.28515625" style="15" customWidth="1"/>
    <col min="6403" max="6403" width="6.7109375" style="15" customWidth="1"/>
    <col min="6404" max="6404" width="40.7109375" style="15" customWidth="1"/>
    <col min="6405" max="6408" width="9.28515625" style="15" customWidth="1"/>
    <col min="6409" max="6657" width="9.28515625" style="15"/>
    <col min="6658" max="6658" width="9.28515625" style="15" customWidth="1"/>
    <col min="6659" max="6659" width="6.7109375" style="15" customWidth="1"/>
    <col min="6660" max="6660" width="40.7109375" style="15" customWidth="1"/>
    <col min="6661" max="6664" width="9.28515625" style="15" customWidth="1"/>
    <col min="6665" max="6913" width="9.28515625" style="15"/>
    <col min="6914" max="6914" width="9.28515625" style="15" customWidth="1"/>
    <col min="6915" max="6915" width="6.7109375" style="15" customWidth="1"/>
    <col min="6916" max="6916" width="40.7109375" style="15" customWidth="1"/>
    <col min="6917" max="6920" width="9.28515625" style="15" customWidth="1"/>
    <col min="6921" max="7169" width="9.28515625" style="15"/>
    <col min="7170" max="7170" width="9.28515625" style="15" customWidth="1"/>
    <col min="7171" max="7171" width="6.7109375" style="15" customWidth="1"/>
    <col min="7172" max="7172" width="40.7109375" style="15" customWidth="1"/>
    <col min="7173" max="7176" width="9.28515625" style="15" customWidth="1"/>
    <col min="7177" max="7425" width="9.28515625" style="15"/>
    <col min="7426" max="7426" width="9.28515625" style="15" customWidth="1"/>
    <col min="7427" max="7427" width="6.7109375" style="15" customWidth="1"/>
    <col min="7428" max="7428" width="40.7109375" style="15" customWidth="1"/>
    <col min="7429" max="7432" width="9.28515625" style="15" customWidth="1"/>
    <col min="7433" max="7681" width="9.28515625" style="15"/>
    <col min="7682" max="7682" width="9.28515625" style="15" customWidth="1"/>
    <col min="7683" max="7683" width="6.7109375" style="15" customWidth="1"/>
    <col min="7684" max="7684" width="40.7109375" style="15" customWidth="1"/>
    <col min="7685" max="7688" width="9.28515625" style="15" customWidth="1"/>
    <col min="7689" max="7937" width="9.28515625" style="15"/>
    <col min="7938" max="7938" width="9.28515625" style="15" customWidth="1"/>
    <col min="7939" max="7939" width="6.7109375" style="15" customWidth="1"/>
    <col min="7940" max="7940" width="40.7109375" style="15" customWidth="1"/>
    <col min="7941" max="7944" width="9.28515625" style="15" customWidth="1"/>
    <col min="7945" max="8193" width="9.28515625" style="15"/>
    <col min="8194" max="8194" width="9.28515625" style="15" customWidth="1"/>
    <col min="8195" max="8195" width="6.7109375" style="15" customWidth="1"/>
    <col min="8196" max="8196" width="40.7109375" style="15" customWidth="1"/>
    <col min="8197" max="8200" width="9.28515625" style="15" customWidth="1"/>
    <col min="8201" max="8449" width="9.28515625" style="15"/>
    <col min="8450" max="8450" width="9.28515625" style="15" customWidth="1"/>
    <col min="8451" max="8451" width="6.7109375" style="15" customWidth="1"/>
    <col min="8452" max="8452" width="40.7109375" style="15" customWidth="1"/>
    <col min="8453" max="8456" width="9.28515625" style="15" customWidth="1"/>
    <col min="8457" max="8705" width="9.28515625" style="15"/>
    <col min="8706" max="8706" width="9.28515625" style="15" customWidth="1"/>
    <col min="8707" max="8707" width="6.7109375" style="15" customWidth="1"/>
    <col min="8708" max="8708" width="40.7109375" style="15" customWidth="1"/>
    <col min="8709" max="8712" width="9.28515625" style="15" customWidth="1"/>
    <col min="8713" max="8961" width="9.28515625" style="15"/>
    <col min="8962" max="8962" width="9.28515625" style="15" customWidth="1"/>
    <col min="8963" max="8963" width="6.7109375" style="15" customWidth="1"/>
    <col min="8964" max="8964" width="40.7109375" style="15" customWidth="1"/>
    <col min="8965" max="8968" width="9.28515625" style="15" customWidth="1"/>
    <col min="8969" max="9217" width="9.28515625" style="15"/>
    <col min="9218" max="9218" width="9.28515625" style="15" customWidth="1"/>
    <col min="9219" max="9219" width="6.7109375" style="15" customWidth="1"/>
    <col min="9220" max="9220" width="40.7109375" style="15" customWidth="1"/>
    <col min="9221" max="9224" width="9.28515625" style="15" customWidth="1"/>
    <col min="9225" max="9473" width="9.28515625" style="15"/>
    <col min="9474" max="9474" width="9.28515625" style="15" customWidth="1"/>
    <col min="9475" max="9475" width="6.7109375" style="15" customWidth="1"/>
    <col min="9476" max="9476" width="40.7109375" style="15" customWidth="1"/>
    <col min="9477" max="9480" width="9.28515625" style="15" customWidth="1"/>
    <col min="9481" max="9729" width="9.28515625" style="15"/>
    <col min="9730" max="9730" width="9.28515625" style="15" customWidth="1"/>
    <col min="9731" max="9731" width="6.7109375" style="15" customWidth="1"/>
    <col min="9732" max="9732" width="40.7109375" style="15" customWidth="1"/>
    <col min="9733" max="9736" width="9.28515625" style="15" customWidth="1"/>
    <col min="9737" max="9985" width="9.28515625" style="15"/>
    <col min="9986" max="9986" width="9.28515625" style="15" customWidth="1"/>
    <col min="9987" max="9987" width="6.7109375" style="15" customWidth="1"/>
    <col min="9988" max="9988" width="40.7109375" style="15" customWidth="1"/>
    <col min="9989" max="9992" width="9.28515625" style="15" customWidth="1"/>
    <col min="9993" max="10241" width="9.28515625" style="15"/>
    <col min="10242" max="10242" width="9.28515625" style="15" customWidth="1"/>
    <col min="10243" max="10243" width="6.7109375" style="15" customWidth="1"/>
    <col min="10244" max="10244" width="40.7109375" style="15" customWidth="1"/>
    <col min="10245" max="10248" width="9.28515625" style="15" customWidth="1"/>
    <col min="10249" max="10497" width="9.28515625" style="15"/>
    <col min="10498" max="10498" width="9.28515625" style="15" customWidth="1"/>
    <col min="10499" max="10499" width="6.7109375" style="15" customWidth="1"/>
    <col min="10500" max="10500" width="40.7109375" style="15" customWidth="1"/>
    <col min="10501" max="10504" width="9.28515625" style="15" customWidth="1"/>
    <col min="10505" max="10753" width="9.28515625" style="15"/>
    <col min="10754" max="10754" width="9.28515625" style="15" customWidth="1"/>
    <col min="10755" max="10755" width="6.7109375" style="15" customWidth="1"/>
    <col min="10756" max="10756" width="40.7109375" style="15" customWidth="1"/>
    <col min="10757" max="10760" width="9.28515625" style="15" customWidth="1"/>
    <col min="10761" max="11009" width="9.28515625" style="15"/>
    <col min="11010" max="11010" width="9.28515625" style="15" customWidth="1"/>
    <col min="11011" max="11011" width="6.7109375" style="15" customWidth="1"/>
    <col min="11012" max="11012" width="40.7109375" style="15" customWidth="1"/>
    <col min="11013" max="11016" width="9.28515625" style="15" customWidth="1"/>
    <col min="11017" max="11265" width="9.28515625" style="15"/>
    <col min="11266" max="11266" width="9.28515625" style="15" customWidth="1"/>
    <col min="11267" max="11267" width="6.7109375" style="15" customWidth="1"/>
    <col min="11268" max="11268" width="40.7109375" style="15" customWidth="1"/>
    <col min="11269" max="11272" width="9.28515625" style="15" customWidth="1"/>
    <col min="11273" max="11521" width="9.28515625" style="15"/>
    <col min="11522" max="11522" width="9.28515625" style="15" customWidth="1"/>
    <col min="11523" max="11523" width="6.7109375" style="15" customWidth="1"/>
    <col min="11524" max="11524" width="40.7109375" style="15" customWidth="1"/>
    <col min="11525" max="11528" width="9.28515625" style="15" customWidth="1"/>
    <col min="11529" max="11777" width="9.28515625" style="15"/>
    <col min="11778" max="11778" width="9.28515625" style="15" customWidth="1"/>
    <col min="11779" max="11779" width="6.7109375" style="15" customWidth="1"/>
    <col min="11780" max="11780" width="40.7109375" style="15" customWidth="1"/>
    <col min="11781" max="11784" width="9.28515625" style="15" customWidth="1"/>
    <col min="11785" max="12033" width="9.28515625" style="15"/>
    <col min="12034" max="12034" width="9.28515625" style="15" customWidth="1"/>
    <col min="12035" max="12035" width="6.7109375" style="15" customWidth="1"/>
    <col min="12036" max="12036" width="40.7109375" style="15" customWidth="1"/>
    <col min="12037" max="12040" width="9.28515625" style="15" customWidth="1"/>
    <col min="12041" max="12289" width="9.28515625" style="15"/>
    <col min="12290" max="12290" width="9.28515625" style="15" customWidth="1"/>
    <col min="12291" max="12291" width="6.7109375" style="15" customWidth="1"/>
    <col min="12292" max="12292" width="40.7109375" style="15" customWidth="1"/>
    <col min="12293" max="12296" width="9.28515625" style="15" customWidth="1"/>
    <col min="12297" max="12545" width="9.28515625" style="15"/>
    <col min="12546" max="12546" width="9.28515625" style="15" customWidth="1"/>
    <col min="12547" max="12547" width="6.7109375" style="15" customWidth="1"/>
    <col min="12548" max="12548" width="40.7109375" style="15" customWidth="1"/>
    <col min="12549" max="12552" width="9.28515625" style="15" customWidth="1"/>
    <col min="12553" max="12801" width="9.28515625" style="15"/>
    <col min="12802" max="12802" width="9.28515625" style="15" customWidth="1"/>
    <col min="12803" max="12803" width="6.7109375" style="15" customWidth="1"/>
    <col min="12804" max="12804" width="40.7109375" style="15" customWidth="1"/>
    <col min="12805" max="12808" width="9.28515625" style="15" customWidth="1"/>
    <col min="12809" max="13057" width="9.28515625" style="15"/>
    <col min="13058" max="13058" width="9.28515625" style="15" customWidth="1"/>
    <col min="13059" max="13059" width="6.7109375" style="15" customWidth="1"/>
    <col min="13060" max="13060" width="40.7109375" style="15" customWidth="1"/>
    <col min="13061" max="13064" width="9.28515625" style="15" customWidth="1"/>
    <col min="13065" max="13313" width="9.28515625" style="15"/>
    <col min="13314" max="13314" width="9.28515625" style="15" customWidth="1"/>
    <col min="13315" max="13315" width="6.7109375" style="15" customWidth="1"/>
    <col min="13316" max="13316" width="40.7109375" style="15" customWidth="1"/>
    <col min="13317" max="13320" width="9.28515625" style="15" customWidth="1"/>
    <col min="13321" max="13569" width="9.28515625" style="15"/>
    <col min="13570" max="13570" width="9.28515625" style="15" customWidth="1"/>
    <col min="13571" max="13571" width="6.7109375" style="15" customWidth="1"/>
    <col min="13572" max="13572" width="40.7109375" style="15" customWidth="1"/>
    <col min="13573" max="13576" width="9.28515625" style="15" customWidth="1"/>
    <col min="13577" max="13825" width="9.28515625" style="15"/>
    <col min="13826" max="13826" width="9.28515625" style="15" customWidth="1"/>
    <col min="13827" max="13827" width="6.7109375" style="15" customWidth="1"/>
    <col min="13828" max="13828" width="40.7109375" style="15" customWidth="1"/>
    <col min="13829" max="13832" width="9.28515625" style="15" customWidth="1"/>
    <col min="13833" max="14081" width="9.28515625" style="15"/>
    <col min="14082" max="14082" width="9.28515625" style="15" customWidth="1"/>
    <col min="14083" max="14083" width="6.7109375" style="15" customWidth="1"/>
    <col min="14084" max="14084" width="40.7109375" style="15" customWidth="1"/>
    <col min="14085" max="14088" width="9.28515625" style="15" customWidth="1"/>
    <col min="14089" max="14337" width="9.28515625" style="15"/>
    <col min="14338" max="14338" width="9.28515625" style="15" customWidth="1"/>
    <col min="14339" max="14339" width="6.7109375" style="15" customWidth="1"/>
    <col min="14340" max="14340" width="40.7109375" style="15" customWidth="1"/>
    <col min="14341" max="14344" width="9.28515625" style="15" customWidth="1"/>
    <col min="14345" max="14593" width="9.28515625" style="15"/>
    <col min="14594" max="14594" width="9.28515625" style="15" customWidth="1"/>
    <col min="14595" max="14595" width="6.7109375" style="15" customWidth="1"/>
    <col min="14596" max="14596" width="40.7109375" style="15" customWidth="1"/>
    <col min="14597" max="14600" width="9.28515625" style="15" customWidth="1"/>
    <col min="14601" max="14849" width="9.28515625" style="15"/>
    <col min="14850" max="14850" width="9.28515625" style="15" customWidth="1"/>
    <col min="14851" max="14851" width="6.7109375" style="15" customWidth="1"/>
    <col min="14852" max="14852" width="40.7109375" style="15" customWidth="1"/>
    <col min="14853" max="14856" width="9.28515625" style="15" customWidth="1"/>
    <col min="14857" max="15105" width="9.28515625" style="15"/>
    <col min="15106" max="15106" width="9.28515625" style="15" customWidth="1"/>
    <col min="15107" max="15107" width="6.7109375" style="15" customWidth="1"/>
    <col min="15108" max="15108" width="40.7109375" style="15" customWidth="1"/>
    <col min="15109" max="15112" width="9.28515625" style="15" customWidth="1"/>
    <col min="15113" max="15361" width="9.28515625" style="15"/>
    <col min="15362" max="15362" width="9.28515625" style="15" customWidth="1"/>
    <col min="15363" max="15363" width="6.7109375" style="15" customWidth="1"/>
    <col min="15364" max="15364" width="40.7109375" style="15" customWidth="1"/>
    <col min="15365" max="15368" width="9.28515625" style="15" customWidth="1"/>
    <col min="15369" max="15617" width="9.28515625" style="15"/>
    <col min="15618" max="15618" width="9.28515625" style="15" customWidth="1"/>
    <col min="15619" max="15619" width="6.7109375" style="15" customWidth="1"/>
    <col min="15620" max="15620" width="40.7109375" style="15" customWidth="1"/>
    <col min="15621" max="15624" width="9.28515625" style="15" customWidth="1"/>
    <col min="15625" max="15873" width="9.28515625" style="15"/>
    <col min="15874" max="15874" width="9.28515625" style="15" customWidth="1"/>
    <col min="15875" max="15875" width="6.7109375" style="15" customWidth="1"/>
    <col min="15876" max="15876" width="40.7109375" style="15" customWidth="1"/>
    <col min="15877" max="15880" width="9.28515625" style="15" customWidth="1"/>
    <col min="15881" max="16129" width="9.28515625" style="15"/>
    <col min="16130" max="16130" width="9.28515625" style="15" customWidth="1"/>
    <col min="16131" max="16131" width="6.7109375" style="15" customWidth="1"/>
    <col min="16132" max="16132" width="40.7109375" style="15" customWidth="1"/>
    <col min="16133" max="16136" width="9.28515625" style="15" customWidth="1"/>
    <col min="16137" max="16384" width="9.28515625" style="15"/>
  </cols>
  <sheetData>
    <row r="1" spans="1:8" ht="12.75" customHeight="1" x14ac:dyDescent="0.2">
      <c r="A1" s="37" t="s">
        <v>229</v>
      </c>
      <c r="B1" s="38" t="s">
        <v>563</v>
      </c>
      <c r="C1" s="663"/>
      <c r="D1" s="764" t="s">
        <v>564</v>
      </c>
      <c r="E1" s="764"/>
      <c r="F1" s="764"/>
      <c r="G1" s="764"/>
      <c r="H1" s="765"/>
    </row>
    <row r="2" spans="1:8" ht="24.75" customHeight="1" x14ac:dyDescent="0.2">
      <c r="A2" s="758" t="s">
        <v>2</v>
      </c>
      <c r="B2" s="759"/>
      <c r="C2" s="760"/>
      <c r="D2" s="18" t="s">
        <v>3</v>
      </c>
      <c r="E2" s="18" t="s">
        <v>4</v>
      </c>
      <c r="F2" s="18" t="s">
        <v>5</v>
      </c>
      <c r="G2" s="18" t="s">
        <v>6</v>
      </c>
      <c r="H2" s="18" t="s">
        <v>7</v>
      </c>
    </row>
    <row r="3" spans="1:8" x14ac:dyDescent="0.2">
      <c r="A3" s="28" t="s">
        <v>565</v>
      </c>
      <c r="B3" s="27"/>
      <c r="C3" s="27"/>
      <c r="D3" s="21" t="s">
        <v>566</v>
      </c>
      <c r="E3" s="74"/>
      <c r="F3" s="74"/>
      <c r="G3" s="104"/>
      <c r="H3" s="105"/>
    </row>
    <row r="4" spans="1:8" ht="27" x14ac:dyDescent="0.2">
      <c r="A4" s="39"/>
      <c r="B4" s="33" t="s">
        <v>567</v>
      </c>
      <c r="C4" s="34"/>
      <c r="D4" s="24" t="s">
        <v>568</v>
      </c>
      <c r="E4" s="48" t="s">
        <v>135</v>
      </c>
      <c r="F4" s="81">
        <v>750</v>
      </c>
      <c r="G4" s="88"/>
      <c r="H4" s="110" t="str">
        <f>IF(G4=0," ",F4*G4)</f>
        <v xml:space="preserve"> </v>
      </c>
    </row>
    <row r="5" spans="1:8" ht="25.5" customHeight="1" x14ac:dyDescent="0.2">
      <c r="A5" s="39"/>
      <c r="B5" s="33" t="s">
        <v>569</v>
      </c>
      <c r="C5" s="34"/>
      <c r="D5" s="24" t="s">
        <v>570</v>
      </c>
      <c r="E5" s="48" t="s">
        <v>135</v>
      </c>
      <c r="F5" s="81">
        <v>250</v>
      </c>
      <c r="G5" s="88"/>
      <c r="H5" s="110" t="str">
        <f>IF(G5=0," ",F5*G5)</f>
        <v xml:space="preserve"> </v>
      </c>
    </row>
    <row r="6" spans="1:8" ht="38.25" x14ac:dyDescent="0.2">
      <c r="A6" s="39"/>
      <c r="B6" s="33" t="s">
        <v>571</v>
      </c>
      <c r="C6" s="34"/>
      <c r="D6" s="41" t="s">
        <v>572</v>
      </c>
      <c r="E6" s="48" t="s">
        <v>135</v>
      </c>
      <c r="F6" s="81">
        <v>2750</v>
      </c>
      <c r="G6" s="88"/>
      <c r="H6" s="110" t="str">
        <f>IF(G6=0," ",F6*G6)</f>
        <v xml:space="preserve"> </v>
      </c>
    </row>
    <row r="7" spans="1:8" x14ac:dyDescent="0.2">
      <c r="A7" s="28" t="s">
        <v>573</v>
      </c>
      <c r="B7" s="42"/>
      <c r="C7" s="42"/>
      <c r="D7" s="21" t="s">
        <v>574</v>
      </c>
      <c r="E7" s="391"/>
      <c r="F7" s="74"/>
      <c r="G7" s="93"/>
      <c r="H7" s="105"/>
    </row>
    <row r="8" spans="1:8" ht="25.5" x14ac:dyDescent="0.2">
      <c r="A8" s="39"/>
      <c r="B8" s="664" t="s">
        <v>575</v>
      </c>
      <c r="C8" s="664"/>
      <c r="D8" s="29" t="s">
        <v>576</v>
      </c>
      <c r="E8" s="36"/>
      <c r="F8" s="75"/>
      <c r="G8" s="94"/>
      <c r="H8" s="106"/>
    </row>
    <row r="9" spans="1:8" ht="52.5" x14ac:dyDescent="0.2">
      <c r="A9" s="39"/>
      <c r="B9" s="664"/>
      <c r="C9" s="33" t="s">
        <v>10</v>
      </c>
      <c r="D9" s="35" t="s">
        <v>577</v>
      </c>
      <c r="E9" s="48" t="s">
        <v>578</v>
      </c>
      <c r="F9" s="81">
        <f>1500*5</f>
        <v>7500</v>
      </c>
      <c r="G9" s="88"/>
      <c r="H9" s="110" t="str">
        <f>IF(G9=0," ",F9*G9)</f>
        <v xml:space="preserve"> </v>
      </c>
    </row>
    <row r="10" spans="1:8" ht="25.5" x14ac:dyDescent="0.2">
      <c r="A10" s="39"/>
      <c r="B10" s="664" t="s">
        <v>579</v>
      </c>
      <c r="C10" s="664"/>
      <c r="D10" s="29" t="s">
        <v>580</v>
      </c>
      <c r="E10" s="36"/>
      <c r="F10" s="75"/>
      <c r="G10" s="94"/>
      <c r="H10" s="106"/>
    </row>
    <row r="11" spans="1:8" ht="52.5" x14ac:dyDescent="0.2">
      <c r="A11" s="39"/>
      <c r="B11" s="664"/>
      <c r="C11" s="33" t="s">
        <v>10</v>
      </c>
      <c r="D11" s="35" t="s">
        <v>581</v>
      </c>
      <c r="E11" s="48" t="s">
        <v>578</v>
      </c>
      <c r="F11" s="81">
        <v>15000</v>
      </c>
      <c r="G11" s="88"/>
      <c r="H11" s="110" t="str">
        <f>IF(G11=0," ",F11*G11)</f>
        <v xml:space="preserve"> </v>
      </c>
    </row>
    <row r="12" spans="1:8" ht="52.5" x14ac:dyDescent="0.2">
      <c r="A12" s="39"/>
      <c r="B12" s="664"/>
      <c r="C12" s="33" t="s">
        <v>23</v>
      </c>
      <c r="D12" s="35" t="s">
        <v>582</v>
      </c>
      <c r="E12" s="48" t="s">
        <v>578</v>
      </c>
      <c r="F12" s="81">
        <v>15000</v>
      </c>
      <c r="G12" s="88"/>
      <c r="H12" s="110" t="str">
        <f>IF(G12=0," ",F12*G12)</f>
        <v xml:space="preserve"> </v>
      </c>
    </row>
    <row r="13" spans="1:8" x14ac:dyDescent="0.2">
      <c r="A13" s="37" t="str">
        <f>A1</f>
        <v>SECTION</v>
      </c>
      <c r="B13" s="38" t="str">
        <f>B1</f>
        <v>C1.7</v>
      </c>
      <c r="C13" s="43"/>
      <c r="D13" s="761" t="s">
        <v>108</v>
      </c>
      <c r="E13" s="762"/>
      <c r="F13" s="762"/>
      <c r="G13" s="763"/>
      <c r="H13" s="112">
        <f>SUM(H3:H12)</f>
        <v>0</v>
      </c>
    </row>
    <row r="14" spans="1:8" x14ac:dyDescent="0.2">
      <c r="E14" s="109"/>
    </row>
    <row r="1048439" spans="5:5" x14ac:dyDescent="0.2">
      <c r="E1048439" s="9"/>
    </row>
  </sheetData>
  <sheetProtection algorithmName="SHA-512" hashValue="7+m6VAZT3KuQeYmVCYfsv1jXjIr8GTvHwXreSWTpVZB6QkMkT3b/4kolK3JmjAwXxs6aElJh390iUVosGlGHgA==" saltValue="rlSgmAk58Tl9xQHo99gTOA==" spinCount="100000" sheet="1" objects="1" scenarios="1"/>
  <mergeCells count="3">
    <mergeCell ref="A2:C2"/>
    <mergeCell ref="D13:G13"/>
    <mergeCell ref="D1:H1"/>
  </mergeCells>
  <pageMargins left="0.74803149606299213" right="0.74803149606299213" top="0.98425196850393704" bottom="0.98425196850393704" header="0.51181102362204722" footer="0.51181102362204722"/>
  <pageSetup paperSize="9" scale="62" fitToHeight="5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13:B13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J1048391"/>
  <sheetViews>
    <sheetView view="pageBreakPreview" topLeftCell="A5" zoomScale="130" zoomScaleNormal="100" zoomScaleSheetLayoutView="130" workbookViewId="0">
      <selection activeCell="G7" sqref="G7"/>
    </sheetView>
  </sheetViews>
  <sheetFormatPr defaultRowHeight="12.75" x14ac:dyDescent="0.2"/>
  <cols>
    <col min="1" max="1" width="12.7109375" style="17" bestFit="1" customWidth="1"/>
    <col min="2" max="2" width="8.7109375" style="15" customWidth="1"/>
    <col min="3" max="3" width="6.42578125" style="15" customWidth="1"/>
    <col min="4" max="4" width="42.7109375" style="15" customWidth="1"/>
    <col min="5" max="5" width="10.28515625" style="23" customWidth="1"/>
    <col min="6" max="8" width="20.7109375" style="15" customWidth="1"/>
    <col min="9" max="9" width="9.28515625" style="15"/>
    <col min="10" max="10" width="9.28515625" style="340"/>
    <col min="11" max="256" width="9.28515625" style="15"/>
    <col min="257" max="257" width="9.28515625" style="15" customWidth="1"/>
    <col min="258" max="258" width="6.7109375" style="15" customWidth="1"/>
    <col min="259" max="259" width="40.7109375" style="15" customWidth="1"/>
    <col min="260" max="263" width="9.28515625" style="15" customWidth="1"/>
    <col min="264" max="512" width="9.28515625" style="15"/>
    <col min="513" max="513" width="9.28515625" style="15" customWidth="1"/>
    <col min="514" max="514" width="6.7109375" style="15" customWidth="1"/>
    <col min="515" max="515" width="40.7109375" style="15" customWidth="1"/>
    <col min="516" max="519" width="9.28515625" style="15" customWidth="1"/>
    <col min="520" max="768" width="9.28515625" style="15"/>
    <col min="769" max="769" width="9.28515625" style="15" customWidth="1"/>
    <col min="770" max="770" width="6.7109375" style="15" customWidth="1"/>
    <col min="771" max="771" width="40.7109375" style="15" customWidth="1"/>
    <col min="772" max="775" width="9.28515625" style="15" customWidth="1"/>
    <col min="776" max="1024" width="9.28515625" style="15"/>
    <col min="1025" max="1025" width="9.28515625" style="15" customWidth="1"/>
    <col min="1026" max="1026" width="6.7109375" style="15" customWidth="1"/>
    <col min="1027" max="1027" width="40.7109375" style="15" customWidth="1"/>
    <col min="1028" max="1031" width="9.28515625" style="15" customWidth="1"/>
    <col min="1032" max="1280" width="9.28515625" style="15"/>
    <col min="1281" max="1281" width="9.28515625" style="15" customWidth="1"/>
    <col min="1282" max="1282" width="6.7109375" style="15" customWidth="1"/>
    <col min="1283" max="1283" width="40.7109375" style="15" customWidth="1"/>
    <col min="1284" max="1287" width="9.28515625" style="15" customWidth="1"/>
    <col min="1288" max="1536" width="9.28515625" style="15"/>
    <col min="1537" max="1537" width="9.28515625" style="15" customWidth="1"/>
    <col min="1538" max="1538" width="6.7109375" style="15" customWidth="1"/>
    <col min="1539" max="1539" width="40.7109375" style="15" customWidth="1"/>
    <col min="1540" max="1543" width="9.28515625" style="15" customWidth="1"/>
    <col min="1544" max="1792" width="9.28515625" style="15"/>
    <col min="1793" max="1793" width="9.28515625" style="15" customWidth="1"/>
    <col min="1794" max="1794" width="6.7109375" style="15" customWidth="1"/>
    <col min="1795" max="1795" width="40.7109375" style="15" customWidth="1"/>
    <col min="1796" max="1799" width="9.28515625" style="15" customWidth="1"/>
    <col min="1800" max="2048" width="9.28515625" style="15"/>
    <col min="2049" max="2049" width="9.28515625" style="15" customWidth="1"/>
    <col min="2050" max="2050" width="6.7109375" style="15" customWidth="1"/>
    <col min="2051" max="2051" width="40.7109375" style="15" customWidth="1"/>
    <col min="2052" max="2055" width="9.28515625" style="15" customWidth="1"/>
    <col min="2056" max="2304" width="9.28515625" style="15"/>
    <col min="2305" max="2305" width="9.28515625" style="15" customWidth="1"/>
    <col min="2306" max="2306" width="6.7109375" style="15" customWidth="1"/>
    <col min="2307" max="2307" width="40.7109375" style="15" customWidth="1"/>
    <col min="2308" max="2311" width="9.28515625" style="15" customWidth="1"/>
    <col min="2312" max="2560" width="9.28515625" style="15"/>
    <col min="2561" max="2561" width="9.28515625" style="15" customWidth="1"/>
    <col min="2562" max="2562" width="6.7109375" style="15" customWidth="1"/>
    <col min="2563" max="2563" width="40.7109375" style="15" customWidth="1"/>
    <col min="2564" max="2567" width="9.28515625" style="15" customWidth="1"/>
    <col min="2568" max="2816" width="9.28515625" style="15"/>
    <col min="2817" max="2817" width="9.28515625" style="15" customWidth="1"/>
    <col min="2818" max="2818" width="6.7109375" style="15" customWidth="1"/>
    <col min="2819" max="2819" width="40.7109375" style="15" customWidth="1"/>
    <col min="2820" max="2823" width="9.28515625" style="15" customWidth="1"/>
    <col min="2824" max="3072" width="9.28515625" style="15"/>
    <col min="3073" max="3073" width="9.28515625" style="15" customWidth="1"/>
    <col min="3074" max="3074" width="6.7109375" style="15" customWidth="1"/>
    <col min="3075" max="3075" width="40.7109375" style="15" customWidth="1"/>
    <col min="3076" max="3079" width="9.28515625" style="15" customWidth="1"/>
    <col min="3080" max="3328" width="9.28515625" style="15"/>
    <col min="3329" max="3329" width="9.28515625" style="15" customWidth="1"/>
    <col min="3330" max="3330" width="6.7109375" style="15" customWidth="1"/>
    <col min="3331" max="3331" width="40.7109375" style="15" customWidth="1"/>
    <col min="3332" max="3335" width="9.28515625" style="15" customWidth="1"/>
    <col min="3336" max="3584" width="9.28515625" style="15"/>
    <col min="3585" max="3585" width="9.28515625" style="15" customWidth="1"/>
    <col min="3586" max="3586" width="6.7109375" style="15" customWidth="1"/>
    <col min="3587" max="3587" width="40.7109375" style="15" customWidth="1"/>
    <col min="3588" max="3591" width="9.28515625" style="15" customWidth="1"/>
    <col min="3592" max="3840" width="9.28515625" style="15"/>
    <col min="3841" max="3841" width="9.28515625" style="15" customWidth="1"/>
    <col min="3842" max="3842" width="6.7109375" style="15" customWidth="1"/>
    <col min="3843" max="3843" width="40.7109375" style="15" customWidth="1"/>
    <col min="3844" max="3847" width="9.28515625" style="15" customWidth="1"/>
    <col min="3848" max="4096" width="9.28515625" style="15"/>
    <col min="4097" max="4097" width="9.28515625" style="15" customWidth="1"/>
    <col min="4098" max="4098" width="6.7109375" style="15" customWidth="1"/>
    <col min="4099" max="4099" width="40.7109375" style="15" customWidth="1"/>
    <col min="4100" max="4103" width="9.28515625" style="15" customWidth="1"/>
    <col min="4104" max="4352" width="9.28515625" style="15"/>
    <col min="4353" max="4353" width="9.28515625" style="15" customWidth="1"/>
    <col min="4354" max="4354" width="6.7109375" style="15" customWidth="1"/>
    <col min="4355" max="4355" width="40.7109375" style="15" customWidth="1"/>
    <col min="4356" max="4359" width="9.28515625" style="15" customWidth="1"/>
    <col min="4360" max="4608" width="9.28515625" style="15"/>
    <col min="4609" max="4609" width="9.28515625" style="15" customWidth="1"/>
    <col min="4610" max="4610" width="6.7109375" style="15" customWidth="1"/>
    <col min="4611" max="4611" width="40.7109375" style="15" customWidth="1"/>
    <col min="4612" max="4615" width="9.28515625" style="15" customWidth="1"/>
    <col min="4616" max="4864" width="9.28515625" style="15"/>
    <col min="4865" max="4865" width="9.28515625" style="15" customWidth="1"/>
    <col min="4866" max="4866" width="6.7109375" style="15" customWidth="1"/>
    <col min="4867" max="4867" width="40.7109375" style="15" customWidth="1"/>
    <col min="4868" max="4871" width="9.28515625" style="15" customWidth="1"/>
    <col min="4872" max="5120" width="9.28515625" style="15"/>
    <col min="5121" max="5121" width="9.28515625" style="15" customWidth="1"/>
    <col min="5122" max="5122" width="6.7109375" style="15" customWidth="1"/>
    <col min="5123" max="5123" width="40.7109375" style="15" customWidth="1"/>
    <col min="5124" max="5127" width="9.28515625" style="15" customWidth="1"/>
    <col min="5128" max="5376" width="9.28515625" style="15"/>
    <col min="5377" max="5377" width="9.28515625" style="15" customWidth="1"/>
    <col min="5378" max="5378" width="6.7109375" style="15" customWidth="1"/>
    <col min="5379" max="5379" width="40.7109375" style="15" customWidth="1"/>
    <col min="5380" max="5383" width="9.28515625" style="15" customWidth="1"/>
    <col min="5384" max="5632" width="9.28515625" style="15"/>
    <col min="5633" max="5633" width="9.28515625" style="15" customWidth="1"/>
    <col min="5634" max="5634" width="6.7109375" style="15" customWidth="1"/>
    <col min="5635" max="5635" width="40.7109375" style="15" customWidth="1"/>
    <col min="5636" max="5639" width="9.28515625" style="15" customWidth="1"/>
    <col min="5640" max="5888" width="9.28515625" style="15"/>
    <col min="5889" max="5889" width="9.28515625" style="15" customWidth="1"/>
    <col min="5890" max="5890" width="6.7109375" style="15" customWidth="1"/>
    <col min="5891" max="5891" width="40.7109375" style="15" customWidth="1"/>
    <col min="5892" max="5895" width="9.28515625" style="15" customWidth="1"/>
    <col min="5896" max="6144" width="9.28515625" style="15"/>
    <col min="6145" max="6145" width="9.28515625" style="15" customWidth="1"/>
    <col min="6146" max="6146" width="6.7109375" style="15" customWidth="1"/>
    <col min="6147" max="6147" width="40.7109375" style="15" customWidth="1"/>
    <col min="6148" max="6151" width="9.28515625" style="15" customWidth="1"/>
    <col min="6152" max="6400" width="9.28515625" style="15"/>
    <col min="6401" max="6401" width="9.28515625" style="15" customWidth="1"/>
    <col min="6402" max="6402" width="6.7109375" style="15" customWidth="1"/>
    <col min="6403" max="6403" width="40.7109375" style="15" customWidth="1"/>
    <col min="6404" max="6407" width="9.28515625" style="15" customWidth="1"/>
    <col min="6408" max="6656" width="9.28515625" style="15"/>
    <col min="6657" max="6657" width="9.28515625" style="15" customWidth="1"/>
    <col min="6658" max="6658" width="6.7109375" style="15" customWidth="1"/>
    <col min="6659" max="6659" width="40.7109375" style="15" customWidth="1"/>
    <col min="6660" max="6663" width="9.28515625" style="15" customWidth="1"/>
    <col min="6664" max="6912" width="9.28515625" style="15"/>
    <col min="6913" max="6913" width="9.28515625" style="15" customWidth="1"/>
    <col min="6914" max="6914" width="6.7109375" style="15" customWidth="1"/>
    <col min="6915" max="6915" width="40.7109375" style="15" customWidth="1"/>
    <col min="6916" max="6919" width="9.28515625" style="15" customWidth="1"/>
    <col min="6920" max="7168" width="9.28515625" style="15"/>
    <col min="7169" max="7169" width="9.28515625" style="15" customWidth="1"/>
    <col min="7170" max="7170" width="6.7109375" style="15" customWidth="1"/>
    <col min="7171" max="7171" width="40.7109375" style="15" customWidth="1"/>
    <col min="7172" max="7175" width="9.28515625" style="15" customWidth="1"/>
    <col min="7176" max="7424" width="9.28515625" style="15"/>
    <col min="7425" max="7425" width="9.28515625" style="15" customWidth="1"/>
    <col min="7426" max="7426" width="6.7109375" style="15" customWidth="1"/>
    <col min="7427" max="7427" width="40.7109375" style="15" customWidth="1"/>
    <col min="7428" max="7431" width="9.28515625" style="15" customWidth="1"/>
    <col min="7432" max="7680" width="9.28515625" style="15"/>
    <col min="7681" max="7681" width="9.28515625" style="15" customWidth="1"/>
    <col min="7682" max="7682" width="6.7109375" style="15" customWidth="1"/>
    <col min="7683" max="7683" width="40.7109375" style="15" customWidth="1"/>
    <col min="7684" max="7687" width="9.28515625" style="15" customWidth="1"/>
    <col min="7688" max="7936" width="9.28515625" style="15"/>
    <col min="7937" max="7937" width="9.28515625" style="15" customWidth="1"/>
    <col min="7938" max="7938" width="6.7109375" style="15" customWidth="1"/>
    <col min="7939" max="7939" width="40.7109375" style="15" customWidth="1"/>
    <col min="7940" max="7943" width="9.28515625" style="15" customWidth="1"/>
    <col min="7944" max="8192" width="9.28515625" style="15"/>
    <col min="8193" max="8193" width="9.28515625" style="15" customWidth="1"/>
    <col min="8194" max="8194" width="6.7109375" style="15" customWidth="1"/>
    <col min="8195" max="8195" width="40.7109375" style="15" customWidth="1"/>
    <col min="8196" max="8199" width="9.28515625" style="15" customWidth="1"/>
    <col min="8200" max="8448" width="9.28515625" style="15"/>
    <col min="8449" max="8449" width="9.28515625" style="15" customWidth="1"/>
    <col min="8450" max="8450" width="6.7109375" style="15" customWidth="1"/>
    <col min="8451" max="8451" width="40.7109375" style="15" customWidth="1"/>
    <col min="8452" max="8455" width="9.28515625" style="15" customWidth="1"/>
    <col min="8456" max="8704" width="9.28515625" style="15"/>
    <col min="8705" max="8705" width="9.28515625" style="15" customWidth="1"/>
    <col min="8706" max="8706" width="6.7109375" style="15" customWidth="1"/>
    <col min="8707" max="8707" width="40.7109375" style="15" customWidth="1"/>
    <col min="8708" max="8711" width="9.28515625" style="15" customWidth="1"/>
    <col min="8712" max="8960" width="9.28515625" style="15"/>
    <col min="8961" max="8961" width="9.28515625" style="15" customWidth="1"/>
    <col min="8962" max="8962" width="6.7109375" style="15" customWidth="1"/>
    <col min="8963" max="8963" width="40.7109375" style="15" customWidth="1"/>
    <col min="8964" max="8967" width="9.28515625" style="15" customWidth="1"/>
    <col min="8968" max="9216" width="9.28515625" style="15"/>
    <col min="9217" max="9217" width="9.28515625" style="15" customWidth="1"/>
    <col min="9218" max="9218" width="6.7109375" style="15" customWidth="1"/>
    <col min="9219" max="9219" width="40.7109375" style="15" customWidth="1"/>
    <col min="9220" max="9223" width="9.28515625" style="15" customWidth="1"/>
    <col min="9224" max="9472" width="9.28515625" style="15"/>
    <col min="9473" max="9473" width="9.28515625" style="15" customWidth="1"/>
    <col min="9474" max="9474" width="6.7109375" style="15" customWidth="1"/>
    <col min="9475" max="9475" width="40.7109375" style="15" customWidth="1"/>
    <col min="9476" max="9479" width="9.28515625" style="15" customWidth="1"/>
    <col min="9480" max="9728" width="9.28515625" style="15"/>
    <col min="9729" max="9729" width="9.28515625" style="15" customWidth="1"/>
    <col min="9730" max="9730" width="6.7109375" style="15" customWidth="1"/>
    <col min="9731" max="9731" width="40.7109375" style="15" customWidth="1"/>
    <col min="9732" max="9735" width="9.28515625" style="15" customWidth="1"/>
    <col min="9736" max="9984" width="9.28515625" style="15"/>
    <col min="9985" max="9985" width="9.28515625" style="15" customWidth="1"/>
    <col min="9986" max="9986" width="6.7109375" style="15" customWidth="1"/>
    <col min="9987" max="9987" width="40.7109375" style="15" customWidth="1"/>
    <col min="9988" max="9991" width="9.28515625" style="15" customWidth="1"/>
    <col min="9992" max="10240" width="9.28515625" style="15"/>
    <col min="10241" max="10241" width="9.28515625" style="15" customWidth="1"/>
    <col min="10242" max="10242" width="6.7109375" style="15" customWidth="1"/>
    <col min="10243" max="10243" width="40.7109375" style="15" customWidth="1"/>
    <col min="10244" max="10247" width="9.28515625" style="15" customWidth="1"/>
    <col min="10248" max="10496" width="9.28515625" style="15"/>
    <col min="10497" max="10497" width="9.28515625" style="15" customWidth="1"/>
    <col min="10498" max="10498" width="6.7109375" style="15" customWidth="1"/>
    <col min="10499" max="10499" width="40.7109375" style="15" customWidth="1"/>
    <col min="10500" max="10503" width="9.28515625" style="15" customWidth="1"/>
    <col min="10504" max="10752" width="9.28515625" style="15"/>
    <col min="10753" max="10753" width="9.28515625" style="15" customWidth="1"/>
    <col min="10754" max="10754" width="6.7109375" style="15" customWidth="1"/>
    <col min="10755" max="10755" width="40.7109375" style="15" customWidth="1"/>
    <col min="10756" max="10759" width="9.28515625" style="15" customWidth="1"/>
    <col min="10760" max="11008" width="9.28515625" style="15"/>
    <col min="11009" max="11009" width="9.28515625" style="15" customWidth="1"/>
    <col min="11010" max="11010" width="6.7109375" style="15" customWidth="1"/>
    <col min="11011" max="11011" width="40.7109375" style="15" customWidth="1"/>
    <col min="11012" max="11015" width="9.28515625" style="15" customWidth="1"/>
    <col min="11016" max="11264" width="9.28515625" style="15"/>
    <col min="11265" max="11265" width="9.28515625" style="15" customWidth="1"/>
    <col min="11266" max="11266" width="6.7109375" style="15" customWidth="1"/>
    <col min="11267" max="11267" width="40.7109375" style="15" customWidth="1"/>
    <col min="11268" max="11271" width="9.28515625" style="15" customWidth="1"/>
    <col min="11272" max="11520" width="9.28515625" style="15"/>
    <col min="11521" max="11521" width="9.28515625" style="15" customWidth="1"/>
    <col min="11522" max="11522" width="6.7109375" style="15" customWidth="1"/>
    <col min="11523" max="11523" width="40.7109375" style="15" customWidth="1"/>
    <col min="11524" max="11527" width="9.28515625" style="15" customWidth="1"/>
    <col min="11528" max="11776" width="9.28515625" style="15"/>
    <col min="11777" max="11777" width="9.28515625" style="15" customWidth="1"/>
    <col min="11778" max="11778" width="6.7109375" style="15" customWidth="1"/>
    <col min="11779" max="11779" width="40.7109375" style="15" customWidth="1"/>
    <col min="11780" max="11783" width="9.28515625" style="15" customWidth="1"/>
    <col min="11784" max="12032" width="9.28515625" style="15"/>
    <col min="12033" max="12033" width="9.28515625" style="15" customWidth="1"/>
    <col min="12034" max="12034" width="6.7109375" style="15" customWidth="1"/>
    <col min="12035" max="12035" width="40.7109375" style="15" customWidth="1"/>
    <col min="12036" max="12039" width="9.28515625" style="15" customWidth="1"/>
    <col min="12040" max="12288" width="9.28515625" style="15"/>
    <col min="12289" max="12289" width="9.28515625" style="15" customWidth="1"/>
    <col min="12290" max="12290" width="6.7109375" style="15" customWidth="1"/>
    <col min="12291" max="12291" width="40.7109375" style="15" customWidth="1"/>
    <col min="12292" max="12295" width="9.28515625" style="15" customWidth="1"/>
    <col min="12296" max="12544" width="9.28515625" style="15"/>
    <col min="12545" max="12545" width="9.28515625" style="15" customWidth="1"/>
    <col min="12546" max="12546" width="6.7109375" style="15" customWidth="1"/>
    <col min="12547" max="12547" width="40.7109375" style="15" customWidth="1"/>
    <col min="12548" max="12551" width="9.28515625" style="15" customWidth="1"/>
    <col min="12552" max="12800" width="9.28515625" style="15"/>
    <col min="12801" max="12801" width="9.28515625" style="15" customWidth="1"/>
    <col min="12802" max="12802" width="6.7109375" style="15" customWidth="1"/>
    <col min="12803" max="12803" width="40.7109375" style="15" customWidth="1"/>
    <col min="12804" max="12807" width="9.28515625" style="15" customWidth="1"/>
    <col min="12808" max="13056" width="9.28515625" style="15"/>
    <col min="13057" max="13057" width="9.28515625" style="15" customWidth="1"/>
    <col min="13058" max="13058" width="6.7109375" style="15" customWidth="1"/>
    <col min="13059" max="13059" width="40.7109375" style="15" customWidth="1"/>
    <col min="13060" max="13063" width="9.28515625" style="15" customWidth="1"/>
    <col min="13064" max="13312" width="9.28515625" style="15"/>
    <col min="13313" max="13313" width="9.28515625" style="15" customWidth="1"/>
    <col min="13314" max="13314" width="6.7109375" style="15" customWidth="1"/>
    <col min="13315" max="13315" width="40.7109375" style="15" customWidth="1"/>
    <col min="13316" max="13319" width="9.28515625" style="15" customWidth="1"/>
    <col min="13320" max="13568" width="9.28515625" style="15"/>
    <col min="13569" max="13569" width="9.28515625" style="15" customWidth="1"/>
    <col min="13570" max="13570" width="6.7109375" style="15" customWidth="1"/>
    <col min="13571" max="13571" width="40.7109375" style="15" customWidth="1"/>
    <col min="13572" max="13575" width="9.28515625" style="15" customWidth="1"/>
    <col min="13576" max="13824" width="9.28515625" style="15"/>
    <col min="13825" max="13825" width="9.28515625" style="15" customWidth="1"/>
    <col min="13826" max="13826" width="6.7109375" style="15" customWidth="1"/>
    <col min="13827" max="13827" width="40.7109375" style="15" customWidth="1"/>
    <col min="13828" max="13831" width="9.28515625" style="15" customWidth="1"/>
    <col min="13832" max="14080" width="9.28515625" style="15"/>
    <col min="14081" max="14081" width="9.28515625" style="15" customWidth="1"/>
    <col min="14082" max="14082" width="6.7109375" style="15" customWidth="1"/>
    <col min="14083" max="14083" width="40.7109375" style="15" customWidth="1"/>
    <col min="14084" max="14087" width="9.28515625" style="15" customWidth="1"/>
    <col min="14088" max="14336" width="9.28515625" style="15"/>
    <col min="14337" max="14337" width="9.28515625" style="15" customWidth="1"/>
    <col min="14338" max="14338" width="6.7109375" style="15" customWidth="1"/>
    <col min="14339" max="14339" width="40.7109375" style="15" customWidth="1"/>
    <col min="14340" max="14343" width="9.28515625" style="15" customWidth="1"/>
    <col min="14344" max="14592" width="9.28515625" style="15"/>
    <col min="14593" max="14593" width="9.28515625" style="15" customWidth="1"/>
    <col min="14594" max="14594" width="6.7109375" style="15" customWidth="1"/>
    <col min="14595" max="14595" width="40.7109375" style="15" customWidth="1"/>
    <col min="14596" max="14599" width="9.28515625" style="15" customWidth="1"/>
    <col min="14600" max="14848" width="9.28515625" style="15"/>
    <col min="14849" max="14849" width="9.28515625" style="15" customWidth="1"/>
    <col min="14850" max="14850" width="6.7109375" style="15" customWidth="1"/>
    <col min="14851" max="14851" width="40.7109375" style="15" customWidth="1"/>
    <col min="14852" max="14855" width="9.28515625" style="15" customWidth="1"/>
    <col min="14856" max="15104" width="9.28515625" style="15"/>
    <col min="15105" max="15105" width="9.28515625" style="15" customWidth="1"/>
    <col min="15106" max="15106" width="6.7109375" style="15" customWidth="1"/>
    <col min="15107" max="15107" width="40.7109375" style="15" customWidth="1"/>
    <col min="15108" max="15111" width="9.28515625" style="15" customWidth="1"/>
    <col min="15112" max="15360" width="9.28515625" style="15"/>
    <col min="15361" max="15361" width="9.28515625" style="15" customWidth="1"/>
    <col min="15362" max="15362" width="6.7109375" style="15" customWidth="1"/>
    <col min="15363" max="15363" width="40.7109375" style="15" customWidth="1"/>
    <col min="15364" max="15367" width="9.28515625" style="15" customWidth="1"/>
    <col min="15368" max="15616" width="9.28515625" style="15"/>
    <col min="15617" max="15617" width="9.28515625" style="15" customWidth="1"/>
    <col min="15618" max="15618" width="6.7109375" style="15" customWidth="1"/>
    <col min="15619" max="15619" width="40.7109375" style="15" customWidth="1"/>
    <col min="15620" max="15623" width="9.28515625" style="15" customWidth="1"/>
    <col min="15624" max="15872" width="9.28515625" style="15"/>
    <col min="15873" max="15873" width="9.28515625" style="15" customWidth="1"/>
    <col min="15874" max="15874" width="6.7109375" style="15" customWidth="1"/>
    <col min="15875" max="15875" width="40.7109375" style="15" customWidth="1"/>
    <col min="15876" max="15879" width="9.28515625" style="15" customWidth="1"/>
    <col min="15880" max="16128" width="9.28515625" style="15"/>
    <col min="16129" max="16129" width="9.28515625" style="15" customWidth="1"/>
    <col min="16130" max="16130" width="6.7109375" style="15" customWidth="1"/>
    <col min="16131" max="16131" width="40.7109375" style="15" customWidth="1"/>
    <col min="16132" max="16135" width="9.28515625" style="15" customWidth="1"/>
    <col min="16136" max="16383" width="9.28515625" style="15"/>
    <col min="16384" max="16384" width="9.28515625" style="15" customWidth="1"/>
  </cols>
  <sheetData>
    <row r="1" spans="1:8" ht="12.75" customHeight="1" x14ac:dyDescent="0.2">
      <c r="A1" s="395" t="s">
        <v>229</v>
      </c>
      <c r="B1" s="654" t="s">
        <v>583</v>
      </c>
      <c r="C1" s="8"/>
      <c r="D1" s="769" t="s">
        <v>584</v>
      </c>
      <c r="E1" s="769"/>
      <c r="F1" s="769"/>
      <c r="G1" s="769"/>
      <c r="H1" s="769"/>
    </row>
    <row r="2" spans="1:8" ht="24.75" customHeight="1" x14ac:dyDescent="0.2">
      <c r="A2" s="750" t="s">
        <v>2</v>
      </c>
      <c r="B2" s="751"/>
      <c r="C2" s="752"/>
      <c r="D2" s="272" t="s">
        <v>3</v>
      </c>
      <c r="E2" s="272" t="s">
        <v>4</v>
      </c>
      <c r="F2" s="272" t="s">
        <v>5</v>
      </c>
      <c r="G2" s="272" t="s">
        <v>6</v>
      </c>
      <c r="H2" s="272" t="s">
        <v>7</v>
      </c>
    </row>
    <row r="3" spans="1:8" ht="25.5" x14ac:dyDescent="0.2">
      <c r="A3" s="658" t="s">
        <v>585</v>
      </c>
      <c r="B3" s="375"/>
      <c r="C3" s="401"/>
      <c r="D3" s="357" t="s">
        <v>586</v>
      </c>
      <c r="E3" s="294"/>
      <c r="F3" s="282"/>
      <c r="G3" s="282"/>
      <c r="H3" s="339"/>
    </row>
    <row r="4" spans="1:8" x14ac:dyDescent="0.2">
      <c r="A4" s="658"/>
      <c r="B4" s="374" t="s">
        <v>587</v>
      </c>
      <c r="C4" s="402"/>
      <c r="D4" s="296" t="s">
        <v>588</v>
      </c>
      <c r="E4" s="293" t="s">
        <v>125</v>
      </c>
      <c r="F4" s="288" t="s">
        <v>126</v>
      </c>
      <c r="G4" s="86" t="s">
        <v>16</v>
      </c>
      <c r="H4" s="82"/>
    </row>
    <row r="5" spans="1:8" ht="25.5" x14ac:dyDescent="0.2">
      <c r="A5" s="658"/>
      <c r="B5" s="374" t="s">
        <v>589</v>
      </c>
      <c r="C5" s="402"/>
      <c r="D5" s="296" t="s">
        <v>590</v>
      </c>
      <c r="E5" s="293" t="s">
        <v>95</v>
      </c>
      <c r="F5" s="288" t="s">
        <v>96</v>
      </c>
      <c r="G5" s="288" t="s">
        <v>97</v>
      </c>
      <c r="H5" s="405">
        <v>3500000</v>
      </c>
    </row>
    <row r="6" spans="1:8" ht="25.5" x14ac:dyDescent="0.2">
      <c r="A6" s="658"/>
      <c r="B6" s="374" t="s">
        <v>591</v>
      </c>
      <c r="C6" s="402"/>
      <c r="D6" s="296" t="s">
        <v>592</v>
      </c>
      <c r="E6" s="293" t="s">
        <v>63</v>
      </c>
      <c r="F6" s="86">
        <f>H5</f>
        <v>3500000</v>
      </c>
      <c r="G6" s="98"/>
      <c r="H6" s="86" t="str">
        <f>IF(G6=0," ",F6*G6)</f>
        <v xml:space="preserve"> </v>
      </c>
    </row>
    <row r="7" spans="1:8" ht="25.5" x14ac:dyDescent="0.2">
      <c r="A7" s="658"/>
      <c r="B7" s="374" t="s">
        <v>593</v>
      </c>
      <c r="C7" s="402"/>
      <c r="D7" s="296" t="s">
        <v>594</v>
      </c>
      <c r="E7" s="293" t="s">
        <v>58</v>
      </c>
      <c r="F7" s="288" t="s">
        <v>59</v>
      </c>
      <c r="G7" s="86" t="s">
        <v>16</v>
      </c>
      <c r="H7" s="405">
        <v>25000</v>
      </c>
    </row>
    <row r="8" spans="1:8" x14ac:dyDescent="0.2">
      <c r="A8" s="659" t="s">
        <v>595</v>
      </c>
      <c r="B8" s="660"/>
      <c r="C8" s="418"/>
      <c r="D8" s="373" t="s">
        <v>596</v>
      </c>
      <c r="E8" s="300" t="s">
        <v>125</v>
      </c>
      <c r="F8" s="301" t="s">
        <v>126</v>
      </c>
      <c r="G8" s="99" t="s">
        <v>16</v>
      </c>
      <c r="H8" s="90"/>
    </row>
    <row r="9" spans="1:8" ht="25.5" x14ac:dyDescent="0.2">
      <c r="A9" s="659" t="s">
        <v>597</v>
      </c>
      <c r="B9" s="660"/>
      <c r="C9" s="418"/>
      <c r="D9" s="373" t="s">
        <v>598</v>
      </c>
      <c r="E9" s="300" t="s">
        <v>125</v>
      </c>
      <c r="F9" s="301" t="s">
        <v>126</v>
      </c>
      <c r="G9" s="99" t="s">
        <v>16</v>
      </c>
      <c r="H9" s="90"/>
    </row>
    <row r="10" spans="1:8" x14ac:dyDescent="0.2">
      <c r="A10" s="321" t="s">
        <v>599</v>
      </c>
      <c r="B10" s="661"/>
      <c r="C10" s="403"/>
      <c r="D10" s="346" t="s">
        <v>600</v>
      </c>
      <c r="E10" s="309"/>
      <c r="F10" s="277"/>
      <c r="G10" s="277"/>
      <c r="H10" s="84"/>
    </row>
    <row r="11" spans="1:8" x14ac:dyDescent="0.2">
      <c r="A11" s="658"/>
      <c r="B11" s="375" t="s">
        <v>601</v>
      </c>
      <c r="C11" s="401"/>
      <c r="D11" s="319" t="s">
        <v>602</v>
      </c>
      <c r="E11" s="294"/>
      <c r="F11" s="282"/>
      <c r="G11" s="282"/>
      <c r="H11" s="85"/>
    </row>
    <row r="12" spans="1:8" ht="27" x14ac:dyDescent="0.2">
      <c r="A12" s="658"/>
      <c r="B12" s="375"/>
      <c r="C12" s="644" t="s">
        <v>10</v>
      </c>
      <c r="D12" s="296" t="s">
        <v>603</v>
      </c>
      <c r="E12" s="293" t="s">
        <v>135</v>
      </c>
      <c r="F12" s="288">
        <v>180</v>
      </c>
      <c r="G12" s="82"/>
      <c r="H12" s="86" t="str">
        <f>IF(G12=0," ",F12*G12)</f>
        <v xml:space="preserve"> </v>
      </c>
    </row>
    <row r="13" spans="1:8" ht="27" x14ac:dyDescent="0.2">
      <c r="A13" s="658"/>
      <c r="B13" s="375"/>
      <c r="C13" s="644" t="s">
        <v>23</v>
      </c>
      <c r="D13" s="296" t="s">
        <v>604</v>
      </c>
      <c r="E13" s="293" t="s">
        <v>135</v>
      </c>
      <c r="F13" s="288">
        <v>30</v>
      </c>
      <c r="G13" s="82"/>
      <c r="H13" s="86" t="str">
        <f>IF(G13=0," ",F13*G13)</f>
        <v xml:space="preserve"> </v>
      </c>
    </row>
    <row r="14" spans="1:8" x14ac:dyDescent="0.2">
      <c r="A14" s="658"/>
      <c r="B14" s="375" t="s">
        <v>605</v>
      </c>
      <c r="C14" s="401"/>
      <c r="D14" s="319" t="s">
        <v>606</v>
      </c>
      <c r="E14" s="294"/>
      <c r="F14" s="282"/>
      <c r="G14" s="282"/>
      <c r="H14" s="85"/>
    </row>
    <row r="15" spans="1:8" ht="27" x14ac:dyDescent="0.2">
      <c r="A15" s="658"/>
      <c r="B15" s="375"/>
      <c r="C15" s="644" t="s">
        <v>10</v>
      </c>
      <c r="D15" s="296" t="s">
        <v>603</v>
      </c>
      <c r="E15" s="293" t="s">
        <v>135</v>
      </c>
      <c r="F15" s="288">
        <v>180</v>
      </c>
      <c r="G15" s="82"/>
      <c r="H15" s="86" t="str">
        <f>IF(G15=0," ",F15*G15)</f>
        <v xml:space="preserve"> </v>
      </c>
    </row>
    <row r="16" spans="1:8" ht="27" x14ac:dyDescent="0.2">
      <c r="A16" s="658"/>
      <c r="B16" s="375"/>
      <c r="C16" s="644" t="s">
        <v>23</v>
      </c>
      <c r="D16" s="296" t="s">
        <v>604</v>
      </c>
      <c r="E16" s="293" t="s">
        <v>135</v>
      </c>
      <c r="F16" s="288">
        <v>30</v>
      </c>
      <c r="G16" s="82"/>
      <c r="H16" s="86" t="str">
        <f>IF(G16=0," ",F16*G16)</f>
        <v xml:space="preserve"> </v>
      </c>
    </row>
    <row r="17" spans="1:8" ht="25.5" x14ac:dyDescent="0.2">
      <c r="A17" s="321" t="s">
        <v>607</v>
      </c>
      <c r="B17" s="661"/>
      <c r="C17" s="403"/>
      <c r="D17" s="346" t="s">
        <v>608</v>
      </c>
      <c r="E17" s="309"/>
      <c r="F17" s="277"/>
      <c r="G17" s="277"/>
      <c r="H17" s="84"/>
    </row>
    <row r="18" spans="1:8" ht="27" x14ac:dyDescent="0.2">
      <c r="A18" s="658"/>
      <c r="B18" s="374" t="s">
        <v>609</v>
      </c>
      <c r="C18" s="402"/>
      <c r="D18" s="296" t="s">
        <v>610</v>
      </c>
      <c r="E18" s="293" t="s">
        <v>135</v>
      </c>
      <c r="F18" s="288">
        <v>25</v>
      </c>
      <c r="G18" s="82"/>
      <c r="H18" s="86" t="str">
        <f>IF(G18=0," ",F18*G18)</f>
        <v xml:space="preserve"> </v>
      </c>
    </row>
    <row r="19" spans="1:8" ht="27" x14ac:dyDescent="0.2">
      <c r="A19" s="658"/>
      <c r="B19" s="374" t="s">
        <v>611</v>
      </c>
      <c r="C19" s="402"/>
      <c r="D19" s="296" t="s">
        <v>612</v>
      </c>
      <c r="E19" s="293" t="s">
        <v>135</v>
      </c>
      <c r="F19" s="288">
        <v>15</v>
      </c>
      <c r="G19" s="82"/>
      <c r="H19" s="86" t="str">
        <f>IF(G19=0," ",F19*G19)</f>
        <v xml:space="preserve"> </v>
      </c>
    </row>
    <row r="20" spans="1:8" ht="25.5" x14ac:dyDescent="0.2">
      <c r="A20" s="321" t="s">
        <v>613</v>
      </c>
      <c r="B20" s="661"/>
      <c r="C20" s="403"/>
      <c r="D20" s="346" t="s">
        <v>614</v>
      </c>
      <c r="E20" s="309"/>
      <c r="F20" s="277"/>
      <c r="G20" s="277"/>
      <c r="H20" s="84"/>
    </row>
    <row r="21" spans="1:8" x14ac:dyDescent="0.2">
      <c r="A21" s="658"/>
      <c r="B21" s="375" t="s">
        <v>615</v>
      </c>
      <c r="C21" s="401"/>
      <c r="D21" s="319" t="s">
        <v>616</v>
      </c>
      <c r="E21" s="294"/>
      <c r="F21" s="282"/>
      <c r="G21" s="282"/>
      <c r="H21" s="85"/>
    </row>
    <row r="22" spans="1:8" ht="27" x14ac:dyDescent="0.2">
      <c r="A22" s="658"/>
      <c r="B22" s="375"/>
      <c r="C22" s="644" t="s">
        <v>10</v>
      </c>
      <c r="D22" s="296" t="s">
        <v>603</v>
      </c>
      <c r="E22" s="293" t="s">
        <v>135</v>
      </c>
      <c r="F22" s="288">
        <v>90</v>
      </c>
      <c r="G22" s="82"/>
      <c r="H22" s="86" t="str">
        <f>IF(G22=0," ",F22*G22)</f>
        <v xml:space="preserve"> </v>
      </c>
    </row>
    <row r="23" spans="1:8" ht="27" x14ac:dyDescent="0.2">
      <c r="A23" s="658"/>
      <c r="B23" s="375"/>
      <c r="C23" s="644" t="s">
        <v>23</v>
      </c>
      <c r="D23" s="296" t="s">
        <v>617</v>
      </c>
      <c r="E23" s="293" t="s">
        <v>135</v>
      </c>
      <c r="F23" s="288">
        <v>15</v>
      </c>
      <c r="G23" s="82"/>
      <c r="H23" s="86" t="str">
        <f>IF(G23=0," ",F23*G23)</f>
        <v xml:space="preserve"> </v>
      </c>
    </row>
    <row r="24" spans="1:8" ht="25.5" x14ac:dyDescent="0.2">
      <c r="A24" s="658"/>
      <c r="B24" s="375" t="s">
        <v>618</v>
      </c>
      <c r="C24" s="401"/>
      <c r="D24" s="319" t="s">
        <v>619</v>
      </c>
      <c r="E24" s="294"/>
      <c r="F24" s="282"/>
      <c r="G24" s="282"/>
      <c r="H24" s="85"/>
    </row>
    <row r="25" spans="1:8" ht="27" x14ac:dyDescent="0.2">
      <c r="A25" s="658"/>
      <c r="B25" s="375"/>
      <c r="C25" s="644" t="s">
        <v>10</v>
      </c>
      <c r="D25" s="296" t="s">
        <v>603</v>
      </c>
      <c r="E25" s="293" t="s">
        <v>135</v>
      </c>
      <c r="F25" s="288">
        <v>90</v>
      </c>
      <c r="G25" s="82"/>
      <c r="H25" s="86" t="str">
        <f>IF(G25=0," ",F25*G25)</f>
        <v xml:space="preserve"> </v>
      </c>
    </row>
    <row r="26" spans="1:8" ht="27" x14ac:dyDescent="0.2">
      <c r="A26" s="658"/>
      <c r="B26" s="375"/>
      <c r="C26" s="644" t="s">
        <v>23</v>
      </c>
      <c r="D26" s="296" t="s">
        <v>617</v>
      </c>
      <c r="E26" s="293" t="s">
        <v>135</v>
      </c>
      <c r="F26" s="288">
        <v>15</v>
      </c>
      <c r="G26" s="82"/>
      <c r="H26" s="86" t="str">
        <f>IF(G26=0," ",F26*G26)</f>
        <v xml:space="preserve"> </v>
      </c>
    </row>
    <row r="27" spans="1:8" ht="25.5" x14ac:dyDescent="0.2">
      <c r="A27" s="658"/>
      <c r="B27" s="375" t="s">
        <v>620</v>
      </c>
      <c r="C27" s="401"/>
      <c r="D27" s="319" t="s">
        <v>621</v>
      </c>
      <c r="E27" s="294"/>
      <c r="F27" s="282"/>
      <c r="G27" s="282"/>
      <c r="H27" s="85"/>
    </row>
    <row r="28" spans="1:8" ht="27" x14ac:dyDescent="0.2">
      <c r="A28" s="658"/>
      <c r="B28" s="375"/>
      <c r="C28" s="644" t="s">
        <v>10</v>
      </c>
      <c r="D28" s="296" t="s">
        <v>603</v>
      </c>
      <c r="E28" s="293" t="s">
        <v>135</v>
      </c>
      <c r="F28" s="288">
        <v>90</v>
      </c>
      <c r="G28" s="82"/>
      <c r="H28" s="86" t="str">
        <f>IF(G28=0," ",F28*G28)</f>
        <v xml:space="preserve"> </v>
      </c>
    </row>
    <row r="29" spans="1:8" ht="27" x14ac:dyDescent="0.2">
      <c r="A29" s="658"/>
      <c r="B29" s="375"/>
      <c r="C29" s="644" t="s">
        <v>23</v>
      </c>
      <c r="D29" s="296" t="s">
        <v>617</v>
      </c>
      <c r="E29" s="293" t="s">
        <v>135</v>
      </c>
      <c r="F29" s="288">
        <v>15</v>
      </c>
      <c r="G29" s="82"/>
      <c r="H29" s="86" t="str">
        <f>IF(G29=0," ",F29*G29)</f>
        <v xml:space="preserve"> </v>
      </c>
    </row>
    <row r="30" spans="1:8" ht="25.5" x14ac:dyDescent="0.2">
      <c r="A30" s="658"/>
      <c r="B30" s="375" t="s">
        <v>622</v>
      </c>
      <c r="C30" s="401"/>
      <c r="D30" s="319" t="s">
        <v>623</v>
      </c>
      <c r="E30" s="294"/>
      <c r="F30" s="282"/>
      <c r="G30" s="282"/>
      <c r="H30" s="85"/>
    </row>
    <row r="31" spans="1:8" ht="27" x14ac:dyDescent="0.2">
      <c r="A31" s="658"/>
      <c r="B31" s="375"/>
      <c r="C31" s="644" t="s">
        <v>10</v>
      </c>
      <c r="D31" s="296" t="s">
        <v>603</v>
      </c>
      <c r="E31" s="293" t="s">
        <v>135</v>
      </c>
      <c r="F31" s="288">
        <v>90</v>
      </c>
      <c r="G31" s="82"/>
      <c r="H31" s="86" t="str">
        <f>IF(G31=0," ",F31*G31)</f>
        <v xml:space="preserve"> </v>
      </c>
    </row>
    <row r="32" spans="1:8" ht="27" x14ac:dyDescent="0.2">
      <c r="A32" s="658"/>
      <c r="B32" s="375"/>
      <c r="C32" s="644" t="s">
        <v>23</v>
      </c>
      <c r="D32" s="296" t="s">
        <v>617</v>
      </c>
      <c r="E32" s="293" t="s">
        <v>135</v>
      </c>
      <c r="F32" s="288">
        <v>15</v>
      </c>
      <c r="G32" s="82"/>
      <c r="H32" s="86" t="str">
        <f>IF(G32=0," ",F32*G32)</f>
        <v xml:space="preserve"> </v>
      </c>
    </row>
    <row r="33" spans="1:10" s="128" customFormat="1" x14ac:dyDescent="0.2">
      <c r="A33" s="653"/>
      <c r="B33" s="507"/>
      <c r="C33" s="200"/>
      <c r="D33" s="770" t="s">
        <v>88</v>
      </c>
      <c r="E33" s="771"/>
      <c r="F33" s="771"/>
      <c r="G33" s="772"/>
      <c r="H33" s="201">
        <f>SUM(H3:H32)</f>
        <v>3525000</v>
      </c>
      <c r="I33" s="163"/>
      <c r="J33" s="341"/>
    </row>
    <row r="34" spans="1:10" s="128" customFormat="1" x14ac:dyDescent="0.2">
      <c r="A34" s="224"/>
      <c r="B34" s="224"/>
      <c r="C34" s="222"/>
      <c r="D34" s="224"/>
      <c r="E34" s="224"/>
      <c r="F34" s="224"/>
      <c r="G34" s="224"/>
      <c r="H34" s="203"/>
      <c r="I34" s="163"/>
      <c r="J34" s="341"/>
    </row>
    <row r="35" spans="1:10" s="128" customFormat="1" x14ac:dyDescent="0.2">
      <c r="A35" s="224"/>
      <c r="B35" s="224"/>
      <c r="C35" s="222"/>
      <c r="D35" s="224"/>
      <c r="E35" s="224"/>
      <c r="F35" s="224"/>
      <c r="G35" s="224"/>
      <c r="H35" s="204"/>
      <c r="I35" s="163"/>
      <c r="J35" s="341"/>
    </row>
    <row r="36" spans="1:10" s="128" customFormat="1" ht="13.15" customHeight="1" x14ac:dyDescent="0.2">
      <c r="A36" s="330" t="s">
        <v>229</v>
      </c>
      <c r="B36" s="655" t="s">
        <v>583</v>
      </c>
      <c r="C36" s="379"/>
      <c r="D36" s="776" t="s">
        <v>584</v>
      </c>
      <c r="E36" s="776"/>
      <c r="F36" s="776"/>
      <c r="G36" s="776"/>
      <c r="H36" s="777"/>
      <c r="I36" s="163"/>
      <c r="J36" s="341"/>
    </row>
    <row r="37" spans="1:10" s="128" customFormat="1" x14ac:dyDescent="0.2">
      <c r="A37" s="773" t="s">
        <v>2</v>
      </c>
      <c r="B37" s="774"/>
      <c r="C37" s="775"/>
      <c r="D37" s="656" t="s">
        <v>3</v>
      </c>
      <c r="E37" s="657" t="s">
        <v>4</v>
      </c>
      <c r="F37" s="656" t="s">
        <v>5</v>
      </c>
      <c r="G37" s="656" t="s">
        <v>6</v>
      </c>
      <c r="H37" s="656" t="s">
        <v>7</v>
      </c>
      <c r="I37" s="163"/>
      <c r="J37" s="341"/>
    </row>
    <row r="38" spans="1:10" s="128" customFormat="1" x14ac:dyDescent="0.2">
      <c r="A38" s="653"/>
      <c r="B38" s="507"/>
      <c r="C38" s="200"/>
      <c r="D38" s="770" t="s">
        <v>89</v>
      </c>
      <c r="E38" s="771"/>
      <c r="F38" s="771"/>
      <c r="G38" s="772"/>
      <c r="H38" s="201">
        <f>H33</f>
        <v>3525000</v>
      </c>
      <c r="I38" s="163"/>
      <c r="J38" s="341"/>
    </row>
    <row r="39" spans="1:10" x14ac:dyDescent="0.2">
      <c r="A39" s="317" t="s">
        <v>624</v>
      </c>
      <c r="B39" s="356"/>
      <c r="C39" s="393"/>
      <c r="D39" s="346" t="s">
        <v>625</v>
      </c>
      <c r="E39" s="309"/>
      <c r="F39" s="277"/>
      <c r="G39" s="277"/>
      <c r="H39" s="84"/>
    </row>
    <row r="40" spans="1:10" ht="25.5" x14ac:dyDescent="0.2">
      <c r="A40" s="303"/>
      <c r="B40" s="5" t="s">
        <v>626</v>
      </c>
      <c r="C40" s="328"/>
      <c r="D40" s="319" t="s">
        <v>627</v>
      </c>
      <c r="E40" s="294"/>
      <c r="F40" s="282"/>
      <c r="G40" s="282"/>
      <c r="H40" s="85"/>
    </row>
    <row r="41" spans="1:10" ht="27" x14ac:dyDescent="0.2">
      <c r="A41" s="303"/>
      <c r="B41" s="5"/>
      <c r="C41" s="394" t="s">
        <v>10</v>
      </c>
      <c r="D41" s="296" t="s">
        <v>628</v>
      </c>
      <c r="E41" s="293" t="s">
        <v>135</v>
      </c>
      <c r="F41" s="288">
        <v>120</v>
      </c>
      <c r="G41" s="662"/>
      <c r="H41" s="86" t="str">
        <f>IF(G41=0," ",F41*G41)</f>
        <v xml:space="preserve"> </v>
      </c>
    </row>
    <row r="42" spans="1:10" ht="27" x14ac:dyDescent="0.2">
      <c r="A42" s="303"/>
      <c r="B42" s="5"/>
      <c r="C42" s="394" t="s">
        <v>23</v>
      </c>
      <c r="D42" s="296" t="s">
        <v>629</v>
      </c>
      <c r="E42" s="293" t="s">
        <v>135</v>
      </c>
      <c r="F42" s="288">
        <v>60</v>
      </c>
      <c r="G42" s="662"/>
      <c r="H42" s="86" t="str">
        <f>IF(G42=0," ",F42*G42)</f>
        <v xml:space="preserve"> </v>
      </c>
    </row>
    <row r="43" spans="1:10" ht="27" x14ac:dyDescent="0.2">
      <c r="A43" s="303"/>
      <c r="B43" s="5"/>
      <c r="C43" s="394" t="s">
        <v>40</v>
      </c>
      <c r="D43" s="296" t="s">
        <v>630</v>
      </c>
      <c r="E43" s="293" t="s">
        <v>135</v>
      </c>
      <c r="F43" s="288">
        <v>120</v>
      </c>
      <c r="G43" s="662"/>
      <c r="H43" s="86" t="str">
        <f>IF(G43=0," ",F43*G43)</f>
        <v xml:space="preserve"> </v>
      </c>
    </row>
    <row r="44" spans="1:10" ht="27" x14ac:dyDescent="0.2">
      <c r="A44" s="303"/>
      <c r="B44" s="5"/>
      <c r="C44" s="394" t="s">
        <v>182</v>
      </c>
      <c r="D44" s="296" t="s">
        <v>631</v>
      </c>
      <c r="E44" s="293" t="s">
        <v>135</v>
      </c>
      <c r="F44" s="288">
        <v>60</v>
      </c>
      <c r="G44" s="662"/>
      <c r="H44" s="86" t="str">
        <f>IF(G44=0," ",F44*G44)</f>
        <v xml:space="preserve"> </v>
      </c>
    </row>
    <row r="45" spans="1:10" ht="25.5" x14ac:dyDescent="0.2">
      <c r="A45" s="317" t="s">
        <v>632</v>
      </c>
      <c r="B45" s="356"/>
      <c r="C45" s="393"/>
      <c r="D45" s="346" t="s">
        <v>633</v>
      </c>
      <c r="E45" s="309"/>
      <c r="F45" s="277"/>
      <c r="G45" s="277"/>
      <c r="H45" s="84"/>
    </row>
    <row r="46" spans="1:10" ht="27" x14ac:dyDescent="0.2">
      <c r="A46" s="303"/>
      <c r="B46" s="358" t="s">
        <v>634</v>
      </c>
      <c r="C46" s="327"/>
      <c r="D46" s="296" t="s">
        <v>635</v>
      </c>
      <c r="E46" s="293" t="s">
        <v>135</v>
      </c>
      <c r="F46" s="288">
        <v>240</v>
      </c>
      <c r="G46" s="662"/>
      <c r="H46" s="86" t="str">
        <f>IF(G46=0," ",F46*G46)</f>
        <v xml:space="preserve"> </v>
      </c>
    </row>
    <row r="47" spans="1:10" ht="25.5" customHeight="1" x14ac:dyDescent="0.2">
      <c r="A47" s="317" t="s">
        <v>636</v>
      </c>
      <c r="B47" s="356"/>
      <c r="C47" s="393"/>
      <c r="D47" s="346" t="s">
        <v>637</v>
      </c>
      <c r="E47" s="309"/>
      <c r="F47" s="277"/>
      <c r="G47" s="277"/>
      <c r="H47" s="84"/>
    </row>
    <row r="48" spans="1:10" ht="27" x14ac:dyDescent="0.2">
      <c r="A48" s="303"/>
      <c r="B48" s="358" t="s">
        <v>638</v>
      </c>
      <c r="C48" s="327"/>
      <c r="D48" s="296" t="s">
        <v>639</v>
      </c>
      <c r="E48" s="293" t="s">
        <v>135</v>
      </c>
      <c r="F48" s="288">
        <v>120</v>
      </c>
      <c r="G48" s="662"/>
      <c r="H48" s="86" t="str">
        <f>IF(G48=0," ",F48*G48)</f>
        <v xml:space="preserve"> </v>
      </c>
    </row>
    <row r="49" spans="1:8" ht="25.5" x14ac:dyDescent="0.2">
      <c r="A49" s="317" t="s">
        <v>640</v>
      </c>
      <c r="B49" s="356"/>
      <c r="C49" s="393"/>
      <c r="D49" s="346" t="s">
        <v>641</v>
      </c>
      <c r="E49" s="309"/>
      <c r="F49" s="277"/>
      <c r="G49" s="277"/>
      <c r="H49" s="84"/>
    </row>
    <row r="50" spans="1:8" ht="27" x14ac:dyDescent="0.2">
      <c r="A50" s="303"/>
      <c r="B50" s="358" t="s">
        <v>642</v>
      </c>
      <c r="C50" s="327"/>
      <c r="D50" s="296" t="s">
        <v>643</v>
      </c>
      <c r="E50" s="293" t="s">
        <v>135</v>
      </c>
      <c r="F50" s="288">
        <v>100</v>
      </c>
      <c r="G50" s="662"/>
      <c r="H50" s="86" t="str">
        <f>IF(G50=0," ",F50*G50)</f>
        <v xml:space="preserve"> </v>
      </c>
    </row>
    <row r="51" spans="1:8" x14ac:dyDescent="0.2">
      <c r="A51" s="317" t="s">
        <v>644</v>
      </c>
      <c r="B51" s="356"/>
      <c r="C51" s="393"/>
      <c r="D51" s="346" t="s">
        <v>645</v>
      </c>
      <c r="E51" s="309"/>
      <c r="F51" s="277"/>
      <c r="G51" s="277"/>
      <c r="H51" s="84"/>
    </row>
    <row r="52" spans="1:8" ht="27" x14ac:dyDescent="0.2">
      <c r="A52" s="303"/>
      <c r="B52" s="358" t="s">
        <v>646</v>
      </c>
      <c r="C52" s="327"/>
      <c r="D52" s="296" t="s">
        <v>647</v>
      </c>
      <c r="E52" s="293" t="s">
        <v>253</v>
      </c>
      <c r="F52" s="288">
        <v>35</v>
      </c>
      <c r="G52" s="662"/>
      <c r="H52" s="86" t="str">
        <f>IF(G52=0," ",F52*G52)</f>
        <v xml:space="preserve"> </v>
      </c>
    </row>
    <row r="53" spans="1:8" x14ac:dyDescent="0.2">
      <c r="A53" s="317" t="s">
        <v>648</v>
      </c>
      <c r="B53" s="356"/>
      <c r="C53" s="393"/>
      <c r="D53" s="346" t="s">
        <v>649</v>
      </c>
      <c r="E53" s="309"/>
      <c r="F53" s="277"/>
      <c r="G53" s="277"/>
      <c r="H53" s="84"/>
    </row>
    <row r="54" spans="1:8" ht="12.75" customHeight="1" x14ac:dyDescent="0.2">
      <c r="A54" s="303"/>
      <c r="B54" s="358" t="s">
        <v>650</v>
      </c>
      <c r="C54" s="327"/>
      <c r="D54" s="296" t="s">
        <v>651</v>
      </c>
      <c r="E54" s="293" t="s">
        <v>125</v>
      </c>
      <c r="F54" s="288" t="s">
        <v>126</v>
      </c>
      <c r="G54" s="86" t="s">
        <v>16</v>
      </c>
      <c r="H54" s="82"/>
    </row>
    <row r="55" spans="1:8" ht="12.75" customHeight="1" x14ac:dyDescent="0.2">
      <c r="A55" s="303"/>
      <c r="B55" s="358" t="s">
        <v>652</v>
      </c>
      <c r="C55" s="327"/>
      <c r="D55" s="296" t="s">
        <v>653</v>
      </c>
      <c r="E55" s="293" t="s">
        <v>125</v>
      </c>
      <c r="F55" s="288" t="s">
        <v>126</v>
      </c>
      <c r="G55" s="86" t="s">
        <v>16</v>
      </c>
      <c r="H55" s="82"/>
    </row>
    <row r="56" spans="1:8" x14ac:dyDescent="0.2">
      <c r="A56" s="317" t="s">
        <v>654</v>
      </c>
      <c r="B56" s="356"/>
      <c r="C56" s="393"/>
      <c r="D56" s="346" t="s">
        <v>655</v>
      </c>
      <c r="E56" s="309"/>
      <c r="F56" s="277"/>
      <c r="G56" s="277"/>
      <c r="H56" s="84"/>
    </row>
    <row r="57" spans="1:8" ht="25.5" x14ac:dyDescent="0.2">
      <c r="A57" s="303"/>
      <c r="B57" s="5" t="s">
        <v>656</v>
      </c>
      <c r="C57" s="328"/>
      <c r="D57" s="319" t="s">
        <v>657</v>
      </c>
      <c r="E57" s="294"/>
      <c r="F57" s="282"/>
      <c r="G57" s="282"/>
      <c r="H57" s="85"/>
    </row>
    <row r="58" spans="1:8" ht="27" x14ac:dyDescent="0.2">
      <c r="A58" s="303"/>
      <c r="B58" s="5"/>
      <c r="C58" s="394" t="s">
        <v>10</v>
      </c>
      <c r="D58" s="296" t="s">
        <v>658</v>
      </c>
      <c r="E58" s="293" t="s">
        <v>253</v>
      </c>
      <c r="F58" s="288">
        <v>50</v>
      </c>
      <c r="G58" s="662"/>
      <c r="H58" s="86" t="str">
        <f>IF(G58=0," ",F58*G58)</f>
        <v xml:space="preserve"> </v>
      </c>
    </row>
    <row r="59" spans="1:8" ht="27" x14ac:dyDescent="0.2">
      <c r="A59" s="303"/>
      <c r="B59" s="5"/>
      <c r="C59" s="394" t="s">
        <v>23</v>
      </c>
      <c r="D59" s="296" t="s">
        <v>659</v>
      </c>
      <c r="E59" s="293" t="s">
        <v>253</v>
      </c>
      <c r="F59" s="288">
        <v>25</v>
      </c>
      <c r="G59" s="662"/>
      <c r="H59" s="86" t="str">
        <f>IF(G59=0," ",F59*G59)</f>
        <v xml:space="preserve"> </v>
      </c>
    </row>
    <row r="60" spans="1:8" ht="38.25" x14ac:dyDescent="0.2">
      <c r="A60" s="317" t="s">
        <v>660</v>
      </c>
      <c r="B60" s="356"/>
      <c r="C60" s="393"/>
      <c r="D60" s="346" t="s">
        <v>661</v>
      </c>
      <c r="E60" s="309"/>
      <c r="F60" s="277"/>
      <c r="G60" s="277"/>
      <c r="H60" s="84"/>
    </row>
    <row r="61" spans="1:8" ht="27" x14ac:dyDescent="0.2">
      <c r="A61" s="303"/>
      <c r="B61" s="358" t="s">
        <v>662</v>
      </c>
      <c r="C61" s="327"/>
      <c r="D61" s="296" t="s">
        <v>663</v>
      </c>
      <c r="E61" s="293" t="s">
        <v>135</v>
      </c>
      <c r="F61" s="288">
        <v>5</v>
      </c>
      <c r="G61" s="662"/>
      <c r="H61" s="86" t="str">
        <f>IF(G61=0," ",F61*G61)</f>
        <v xml:space="preserve"> </v>
      </c>
    </row>
    <row r="62" spans="1:8" ht="27" x14ac:dyDescent="0.2">
      <c r="A62" s="303"/>
      <c r="B62" s="358" t="s">
        <v>664</v>
      </c>
      <c r="C62" s="327"/>
      <c r="D62" s="296" t="s">
        <v>665</v>
      </c>
      <c r="E62" s="293" t="s">
        <v>135</v>
      </c>
      <c r="F62" s="288">
        <v>5</v>
      </c>
      <c r="G62" s="662"/>
      <c r="H62" s="86" t="str">
        <f>IF(G62=0," ",F62*G62)</f>
        <v xml:space="preserve"> </v>
      </c>
    </row>
    <row r="63" spans="1:8" x14ac:dyDescent="0.2">
      <c r="A63" s="399" t="str">
        <f>A1</f>
        <v>SECTION</v>
      </c>
      <c r="B63" s="390" t="str">
        <f>B1</f>
        <v>C2.1</v>
      </c>
      <c r="C63" s="390"/>
      <c r="D63" s="766" t="s">
        <v>108</v>
      </c>
      <c r="E63" s="767"/>
      <c r="F63" s="767"/>
      <c r="G63" s="768"/>
      <c r="H63" s="44">
        <f>SUM(H38:H62)</f>
        <v>3525000</v>
      </c>
    </row>
    <row r="65" spans="5:6" x14ac:dyDescent="0.2">
      <c r="F65" s="23"/>
    </row>
    <row r="66" spans="5:6" x14ac:dyDescent="0.2">
      <c r="F66" s="23"/>
    </row>
    <row r="71" spans="5:6" x14ac:dyDescent="0.2">
      <c r="E71" s="46"/>
    </row>
    <row r="72" spans="5:6" x14ac:dyDescent="0.2">
      <c r="E72" s="14"/>
    </row>
    <row r="73" spans="5:6" x14ac:dyDescent="0.2">
      <c r="E73" s="14"/>
    </row>
    <row r="74" spans="5:6" x14ac:dyDescent="0.2">
      <c r="E74" s="14"/>
    </row>
    <row r="75" spans="5:6" x14ac:dyDescent="0.2">
      <c r="E75" s="46"/>
    </row>
    <row r="76" spans="5:6" x14ac:dyDescent="0.2">
      <c r="E76" s="14"/>
    </row>
    <row r="77" spans="5:6" x14ac:dyDescent="0.2">
      <c r="E77" s="14"/>
    </row>
    <row r="78" spans="5:6" x14ac:dyDescent="0.2">
      <c r="E78" s="14"/>
    </row>
    <row r="79" spans="5:6" x14ac:dyDescent="0.2">
      <c r="E79" s="47"/>
    </row>
    <row r="116" spans="1:5" x14ac:dyDescent="0.2">
      <c r="A116" s="15"/>
      <c r="E116" s="15"/>
    </row>
    <row r="117" spans="1:5" x14ac:dyDescent="0.2">
      <c r="A117" s="15"/>
      <c r="E117" s="15"/>
    </row>
    <row r="118" spans="1:5" x14ac:dyDescent="0.2">
      <c r="A118" s="15"/>
      <c r="E118" s="15"/>
    </row>
    <row r="119" spans="1:5" x14ac:dyDescent="0.2">
      <c r="A119" s="15"/>
      <c r="E119" s="15"/>
    </row>
    <row r="120" spans="1:5" x14ac:dyDescent="0.2">
      <c r="A120" s="15"/>
      <c r="E120" s="15"/>
    </row>
    <row r="121" spans="1:5" x14ac:dyDescent="0.2">
      <c r="A121" s="15"/>
      <c r="E121" s="15"/>
    </row>
    <row r="131" spans="1:5" x14ac:dyDescent="0.2">
      <c r="A131" s="15"/>
      <c r="E131" s="15"/>
    </row>
    <row r="132" spans="1:5" x14ac:dyDescent="0.2">
      <c r="A132" s="15"/>
      <c r="E132" s="15"/>
    </row>
    <row r="133" spans="1:5" x14ac:dyDescent="0.2">
      <c r="A133" s="15"/>
      <c r="E133" s="15"/>
    </row>
    <row r="134" spans="1:5" x14ac:dyDescent="0.2">
      <c r="A134" s="15"/>
      <c r="E134" s="15"/>
    </row>
    <row r="135" spans="1:5" x14ac:dyDescent="0.2">
      <c r="A135" s="15"/>
      <c r="E135" s="15"/>
    </row>
    <row r="136" spans="1:5" x14ac:dyDescent="0.2">
      <c r="A136" s="15"/>
      <c r="E136" s="15"/>
    </row>
    <row r="137" spans="1:5" x14ac:dyDescent="0.2">
      <c r="A137" s="15"/>
      <c r="E137" s="15"/>
    </row>
    <row r="138" spans="1:5" x14ac:dyDescent="0.2">
      <c r="A138" s="15"/>
      <c r="E138" s="15"/>
    </row>
    <row r="139" spans="1:5" x14ac:dyDescent="0.2">
      <c r="A139" s="15"/>
      <c r="E139" s="15"/>
    </row>
    <row r="140" spans="1:5" x14ac:dyDescent="0.2">
      <c r="A140" s="15"/>
      <c r="E140" s="15"/>
    </row>
    <row r="141" spans="1:5" x14ac:dyDescent="0.2">
      <c r="A141" s="15"/>
      <c r="E141" s="15"/>
    </row>
    <row r="142" spans="1:5" x14ac:dyDescent="0.2">
      <c r="A142" s="15"/>
      <c r="E142" s="15"/>
    </row>
    <row r="143" spans="1:5" x14ac:dyDescent="0.2">
      <c r="A143" s="15"/>
      <c r="E143" s="15"/>
    </row>
    <row r="144" spans="1:5" x14ac:dyDescent="0.2">
      <c r="A144" s="15"/>
      <c r="E144" s="15"/>
    </row>
    <row r="145" spans="1:5" x14ac:dyDescent="0.2">
      <c r="A145" s="15"/>
      <c r="E145" s="15"/>
    </row>
    <row r="146" spans="1:5" x14ac:dyDescent="0.2">
      <c r="A146" s="15"/>
      <c r="E146" s="15"/>
    </row>
    <row r="147" spans="1:5" x14ac:dyDescent="0.2">
      <c r="A147" s="15"/>
      <c r="E147" s="15"/>
    </row>
    <row r="148" spans="1:5" x14ac:dyDescent="0.2">
      <c r="A148" s="15"/>
      <c r="E148" s="15"/>
    </row>
    <row r="149" spans="1:5" x14ac:dyDescent="0.2">
      <c r="A149" s="15"/>
      <c r="E149" s="15"/>
    </row>
    <row r="150" spans="1:5" x14ac:dyDescent="0.2">
      <c r="A150" s="15"/>
      <c r="E150" s="15"/>
    </row>
    <row r="151" spans="1:5" x14ac:dyDescent="0.2">
      <c r="A151" s="15"/>
      <c r="E151" s="15"/>
    </row>
    <row r="152" spans="1:5" x14ac:dyDescent="0.2">
      <c r="A152" s="15"/>
      <c r="E152" s="15"/>
    </row>
    <row r="153" spans="1:5" x14ac:dyDescent="0.2">
      <c r="A153" s="15"/>
      <c r="E153" s="15"/>
    </row>
    <row r="154" spans="1:5" x14ac:dyDescent="0.2">
      <c r="A154" s="15"/>
      <c r="E154" s="15"/>
    </row>
    <row r="1048322" spans="1:5" x14ac:dyDescent="0.2">
      <c r="A1048322" s="15"/>
      <c r="E1048322" s="15"/>
    </row>
    <row r="1048367" spans="1:5" x14ac:dyDescent="0.2">
      <c r="A1048367" s="15"/>
      <c r="E1048367" s="15"/>
    </row>
    <row r="1048391" spans="1:5" x14ac:dyDescent="0.2">
      <c r="A1048391" s="15"/>
      <c r="E1048391" s="15"/>
    </row>
  </sheetData>
  <sheetProtection algorithmName="SHA-512" hashValue="tgtVWPszeyXnY8gzRhxk77FtynbVgPEbE27xnY+IZ5kNVzZh1X8yYDP/0dM53uGr2esxZo892c0Ir4hcKn4TbQ==" saltValue="30cJU2qGji8f/vT2k8Itow==" spinCount="100000" sheet="1" objects="1" scenarios="1"/>
  <mergeCells count="7">
    <mergeCell ref="A2:C2"/>
    <mergeCell ref="D63:G63"/>
    <mergeCell ref="D1:H1"/>
    <mergeCell ref="D33:G33"/>
    <mergeCell ref="A37:C37"/>
    <mergeCell ref="D38:G38"/>
    <mergeCell ref="D36:H36"/>
  </mergeCells>
  <phoneticPr fontId="9" type="noConversion"/>
  <pageMargins left="0.74803149606299213" right="0.74803149606299213" top="0.98425196850393704" bottom="0.98425196850393704" header="0.51181102362204722" footer="0.51181102362204722"/>
  <pageSetup paperSize="9" scale="61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rowBreaks count="1" manualBreakCount="1">
    <brk id="34" max="7" man="1"/>
  </rowBreaks>
  <ignoredErrors>
    <ignoredError sqref="A63:B63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/>
  <dimension ref="A1:J1048301"/>
  <sheetViews>
    <sheetView view="pageBreakPreview" zoomScale="130" zoomScaleNormal="100" zoomScaleSheetLayoutView="130" workbookViewId="0">
      <selection activeCell="H9" sqref="H9"/>
    </sheetView>
  </sheetViews>
  <sheetFormatPr defaultRowHeight="12.75" x14ac:dyDescent="0.2"/>
  <cols>
    <col min="1" max="1" width="10" style="17" customWidth="1"/>
    <col min="2" max="2" width="8.7109375" style="15" customWidth="1"/>
    <col min="3" max="3" width="6.42578125" style="26" customWidth="1"/>
    <col min="4" max="4" width="42.7109375" style="15" customWidth="1"/>
    <col min="5" max="5" width="10.28515625" style="15" customWidth="1"/>
    <col min="6" max="6" width="19.140625" style="15" customWidth="1"/>
    <col min="7" max="8" width="20.7109375" style="15" customWidth="1"/>
    <col min="9" max="9" width="9.28515625" style="15"/>
    <col min="10" max="10" width="9.28515625" style="340"/>
    <col min="11" max="256" width="9.28515625" style="15"/>
    <col min="257" max="257" width="9.28515625" style="15" customWidth="1"/>
    <col min="258" max="258" width="6.7109375" style="15" customWidth="1"/>
    <col min="259" max="259" width="40.7109375" style="15" customWidth="1"/>
    <col min="260" max="263" width="9.28515625" style="15" customWidth="1"/>
    <col min="264" max="512" width="9.28515625" style="15"/>
    <col min="513" max="513" width="9.28515625" style="15" customWidth="1"/>
    <col min="514" max="514" width="6.7109375" style="15" customWidth="1"/>
    <col min="515" max="515" width="40.7109375" style="15" customWidth="1"/>
    <col min="516" max="519" width="9.28515625" style="15" customWidth="1"/>
    <col min="520" max="768" width="9.28515625" style="15"/>
    <col min="769" max="769" width="9.28515625" style="15" customWidth="1"/>
    <col min="770" max="770" width="6.7109375" style="15" customWidth="1"/>
    <col min="771" max="771" width="40.7109375" style="15" customWidth="1"/>
    <col min="772" max="775" width="9.28515625" style="15" customWidth="1"/>
    <col min="776" max="1024" width="9.28515625" style="15"/>
    <col min="1025" max="1025" width="9.28515625" style="15" customWidth="1"/>
    <col min="1026" max="1026" width="6.7109375" style="15" customWidth="1"/>
    <col min="1027" max="1027" width="40.7109375" style="15" customWidth="1"/>
    <col min="1028" max="1031" width="9.28515625" style="15" customWidth="1"/>
    <col min="1032" max="1280" width="9.28515625" style="15"/>
    <col min="1281" max="1281" width="9.28515625" style="15" customWidth="1"/>
    <col min="1282" max="1282" width="6.7109375" style="15" customWidth="1"/>
    <col min="1283" max="1283" width="40.7109375" style="15" customWidth="1"/>
    <col min="1284" max="1287" width="9.28515625" style="15" customWidth="1"/>
    <col min="1288" max="1536" width="9.28515625" style="15"/>
    <col min="1537" max="1537" width="9.28515625" style="15" customWidth="1"/>
    <col min="1538" max="1538" width="6.7109375" style="15" customWidth="1"/>
    <col min="1539" max="1539" width="40.7109375" style="15" customWidth="1"/>
    <col min="1540" max="1543" width="9.28515625" style="15" customWidth="1"/>
    <col min="1544" max="1792" width="9.28515625" style="15"/>
    <col min="1793" max="1793" width="9.28515625" style="15" customWidth="1"/>
    <col min="1794" max="1794" width="6.7109375" style="15" customWidth="1"/>
    <col min="1795" max="1795" width="40.7109375" style="15" customWidth="1"/>
    <col min="1796" max="1799" width="9.28515625" style="15" customWidth="1"/>
    <col min="1800" max="2048" width="9.28515625" style="15"/>
    <col min="2049" max="2049" width="9.28515625" style="15" customWidth="1"/>
    <col min="2050" max="2050" width="6.7109375" style="15" customWidth="1"/>
    <col min="2051" max="2051" width="40.7109375" style="15" customWidth="1"/>
    <col min="2052" max="2055" width="9.28515625" style="15" customWidth="1"/>
    <col min="2056" max="2304" width="9.28515625" style="15"/>
    <col min="2305" max="2305" width="9.28515625" style="15" customWidth="1"/>
    <col min="2306" max="2306" width="6.7109375" style="15" customWidth="1"/>
    <col min="2307" max="2307" width="40.7109375" style="15" customWidth="1"/>
    <col min="2308" max="2311" width="9.28515625" style="15" customWidth="1"/>
    <col min="2312" max="2560" width="9.28515625" style="15"/>
    <col min="2561" max="2561" width="9.28515625" style="15" customWidth="1"/>
    <col min="2562" max="2562" width="6.7109375" style="15" customWidth="1"/>
    <col min="2563" max="2563" width="40.7109375" style="15" customWidth="1"/>
    <col min="2564" max="2567" width="9.28515625" style="15" customWidth="1"/>
    <col min="2568" max="2816" width="9.28515625" style="15"/>
    <col min="2817" max="2817" width="9.28515625" style="15" customWidth="1"/>
    <col min="2818" max="2818" width="6.7109375" style="15" customWidth="1"/>
    <col min="2819" max="2819" width="40.7109375" style="15" customWidth="1"/>
    <col min="2820" max="2823" width="9.28515625" style="15" customWidth="1"/>
    <col min="2824" max="3072" width="9.28515625" style="15"/>
    <col min="3073" max="3073" width="9.28515625" style="15" customWidth="1"/>
    <col min="3074" max="3074" width="6.7109375" style="15" customWidth="1"/>
    <col min="3075" max="3075" width="40.7109375" style="15" customWidth="1"/>
    <col min="3076" max="3079" width="9.28515625" style="15" customWidth="1"/>
    <col min="3080" max="3328" width="9.28515625" style="15"/>
    <col min="3329" max="3329" width="9.28515625" style="15" customWidth="1"/>
    <col min="3330" max="3330" width="6.7109375" style="15" customWidth="1"/>
    <col min="3331" max="3331" width="40.7109375" style="15" customWidth="1"/>
    <col min="3332" max="3335" width="9.28515625" style="15" customWidth="1"/>
    <col min="3336" max="3584" width="9.28515625" style="15"/>
    <col min="3585" max="3585" width="9.28515625" style="15" customWidth="1"/>
    <col min="3586" max="3586" width="6.7109375" style="15" customWidth="1"/>
    <col min="3587" max="3587" width="40.7109375" style="15" customWidth="1"/>
    <col min="3588" max="3591" width="9.28515625" style="15" customWidth="1"/>
    <col min="3592" max="3840" width="9.28515625" style="15"/>
    <col min="3841" max="3841" width="9.28515625" style="15" customWidth="1"/>
    <col min="3842" max="3842" width="6.7109375" style="15" customWidth="1"/>
    <col min="3843" max="3843" width="40.7109375" style="15" customWidth="1"/>
    <col min="3844" max="3847" width="9.28515625" style="15" customWidth="1"/>
    <col min="3848" max="4096" width="9.28515625" style="15"/>
    <col min="4097" max="4097" width="9.28515625" style="15" customWidth="1"/>
    <col min="4098" max="4098" width="6.7109375" style="15" customWidth="1"/>
    <col min="4099" max="4099" width="40.7109375" style="15" customWidth="1"/>
    <col min="4100" max="4103" width="9.28515625" style="15" customWidth="1"/>
    <col min="4104" max="4352" width="9.28515625" style="15"/>
    <col min="4353" max="4353" width="9.28515625" style="15" customWidth="1"/>
    <col min="4354" max="4354" width="6.7109375" style="15" customWidth="1"/>
    <col min="4355" max="4355" width="40.7109375" style="15" customWidth="1"/>
    <col min="4356" max="4359" width="9.28515625" style="15" customWidth="1"/>
    <col min="4360" max="4608" width="9.28515625" style="15"/>
    <col min="4609" max="4609" width="9.28515625" style="15" customWidth="1"/>
    <col min="4610" max="4610" width="6.7109375" style="15" customWidth="1"/>
    <col min="4611" max="4611" width="40.7109375" style="15" customWidth="1"/>
    <col min="4612" max="4615" width="9.28515625" style="15" customWidth="1"/>
    <col min="4616" max="4864" width="9.28515625" style="15"/>
    <col min="4865" max="4865" width="9.28515625" style="15" customWidth="1"/>
    <col min="4866" max="4866" width="6.7109375" style="15" customWidth="1"/>
    <col min="4867" max="4867" width="40.7109375" style="15" customWidth="1"/>
    <col min="4868" max="4871" width="9.28515625" style="15" customWidth="1"/>
    <col min="4872" max="5120" width="9.28515625" style="15"/>
    <col min="5121" max="5121" width="9.28515625" style="15" customWidth="1"/>
    <col min="5122" max="5122" width="6.7109375" style="15" customWidth="1"/>
    <col min="5123" max="5123" width="40.7109375" style="15" customWidth="1"/>
    <col min="5124" max="5127" width="9.28515625" style="15" customWidth="1"/>
    <col min="5128" max="5376" width="9.28515625" style="15"/>
    <col min="5377" max="5377" width="9.28515625" style="15" customWidth="1"/>
    <col min="5378" max="5378" width="6.7109375" style="15" customWidth="1"/>
    <col min="5379" max="5379" width="40.7109375" style="15" customWidth="1"/>
    <col min="5380" max="5383" width="9.28515625" style="15" customWidth="1"/>
    <col min="5384" max="5632" width="9.28515625" style="15"/>
    <col min="5633" max="5633" width="9.28515625" style="15" customWidth="1"/>
    <col min="5634" max="5634" width="6.7109375" style="15" customWidth="1"/>
    <col min="5635" max="5635" width="40.7109375" style="15" customWidth="1"/>
    <col min="5636" max="5639" width="9.28515625" style="15" customWidth="1"/>
    <col min="5640" max="5888" width="9.28515625" style="15"/>
    <col min="5889" max="5889" width="9.28515625" style="15" customWidth="1"/>
    <col min="5890" max="5890" width="6.7109375" style="15" customWidth="1"/>
    <col min="5891" max="5891" width="40.7109375" style="15" customWidth="1"/>
    <col min="5892" max="5895" width="9.28515625" style="15" customWidth="1"/>
    <col min="5896" max="6144" width="9.28515625" style="15"/>
    <col min="6145" max="6145" width="9.28515625" style="15" customWidth="1"/>
    <col min="6146" max="6146" width="6.7109375" style="15" customWidth="1"/>
    <col min="6147" max="6147" width="40.7109375" style="15" customWidth="1"/>
    <col min="6148" max="6151" width="9.28515625" style="15" customWidth="1"/>
    <col min="6152" max="6400" width="9.28515625" style="15"/>
    <col min="6401" max="6401" width="9.28515625" style="15" customWidth="1"/>
    <col min="6402" max="6402" width="6.7109375" style="15" customWidth="1"/>
    <col min="6403" max="6403" width="40.7109375" style="15" customWidth="1"/>
    <col min="6404" max="6407" width="9.28515625" style="15" customWidth="1"/>
    <col min="6408" max="6656" width="9.28515625" style="15"/>
    <col min="6657" max="6657" width="9.28515625" style="15" customWidth="1"/>
    <col min="6658" max="6658" width="6.7109375" style="15" customWidth="1"/>
    <col min="6659" max="6659" width="40.7109375" style="15" customWidth="1"/>
    <col min="6660" max="6663" width="9.28515625" style="15" customWidth="1"/>
    <col min="6664" max="6912" width="9.28515625" style="15"/>
    <col min="6913" max="6913" width="9.28515625" style="15" customWidth="1"/>
    <col min="6914" max="6914" width="6.7109375" style="15" customWidth="1"/>
    <col min="6915" max="6915" width="40.7109375" style="15" customWidth="1"/>
    <col min="6916" max="6919" width="9.28515625" style="15" customWidth="1"/>
    <col min="6920" max="7168" width="9.28515625" style="15"/>
    <col min="7169" max="7169" width="9.28515625" style="15" customWidth="1"/>
    <col min="7170" max="7170" width="6.7109375" style="15" customWidth="1"/>
    <col min="7171" max="7171" width="40.7109375" style="15" customWidth="1"/>
    <col min="7172" max="7175" width="9.28515625" style="15" customWidth="1"/>
    <col min="7176" max="7424" width="9.28515625" style="15"/>
    <col min="7425" max="7425" width="9.28515625" style="15" customWidth="1"/>
    <col min="7426" max="7426" width="6.7109375" style="15" customWidth="1"/>
    <col min="7427" max="7427" width="40.7109375" style="15" customWidth="1"/>
    <col min="7428" max="7431" width="9.28515625" style="15" customWidth="1"/>
    <col min="7432" max="7680" width="9.28515625" style="15"/>
    <col min="7681" max="7681" width="9.28515625" style="15" customWidth="1"/>
    <col min="7682" max="7682" width="6.7109375" style="15" customWidth="1"/>
    <col min="7683" max="7683" width="40.7109375" style="15" customWidth="1"/>
    <col min="7684" max="7687" width="9.28515625" style="15" customWidth="1"/>
    <col min="7688" max="7936" width="9.28515625" style="15"/>
    <col min="7937" max="7937" width="9.28515625" style="15" customWidth="1"/>
    <col min="7938" max="7938" width="6.7109375" style="15" customWidth="1"/>
    <col min="7939" max="7939" width="40.7109375" style="15" customWidth="1"/>
    <col min="7940" max="7943" width="9.28515625" style="15" customWidth="1"/>
    <col min="7944" max="8192" width="9.28515625" style="15"/>
    <col min="8193" max="8193" width="9.28515625" style="15" customWidth="1"/>
    <col min="8194" max="8194" width="6.7109375" style="15" customWidth="1"/>
    <col min="8195" max="8195" width="40.7109375" style="15" customWidth="1"/>
    <col min="8196" max="8199" width="9.28515625" style="15" customWidth="1"/>
    <col min="8200" max="8448" width="9.28515625" style="15"/>
    <col min="8449" max="8449" width="9.28515625" style="15" customWidth="1"/>
    <col min="8450" max="8450" width="6.7109375" style="15" customWidth="1"/>
    <col min="8451" max="8451" width="40.7109375" style="15" customWidth="1"/>
    <col min="8452" max="8455" width="9.28515625" style="15" customWidth="1"/>
    <col min="8456" max="8704" width="9.28515625" style="15"/>
    <col min="8705" max="8705" width="9.28515625" style="15" customWidth="1"/>
    <col min="8706" max="8706" width="6.7109375" style="15" customWidth="1"/>
    <col min="8707" max="8707" width="40.7109375" style="15" customWidth="1"/>
    <col min="8708" max="8711" width="9.28515625" style="15" customWidth="1"/>
    <col min="8712" max="8960" width="9.28515625" style="15"/>
    <col min="8961" max="8961" width="9.28515625" style="15" customWidth="1"/>
    <col min="8962" max="8962" width="6.7109375" style="15" customWidth="1"/>
    <col min="8963" max="8963" width="40.7109375" style="15" customWidth="1"/>
    <col min="8964" max="8967" width="9.28515625" style="15" customWidth="1"/>
    <col min="8968" max="9216" width="9.28515625" style="15"/>
    <col min="9217" max="9217" width="9.28515625" style="15" customWidth="1"/>
    <col min="9218" max="9218" width="6.7109375" style="15" customWidth="1"/>
    <col min="9219" max="9219" width="40.7109375" style="15" customWidth="1"/>
    <col min="9220" max="9223" width="9.28515625" style="15" customWidth="1"/>
    <col min="9224" max="9472" width="9.28515625" style="15"/>
    <col min="9473" max="9473" width="9.28515625" style="15" customWidth="1"/>
    <col min="9474" max="9474" width="6.7109375" style="15" customWidth="1"/>
    <col min="9475" max="9475" width="40.7109375" style="15" customWidth="1"/>
    <col min="9476" max="9479" width="9.28515625" style="15" customWidth="1"/>
    <col min="9480" max="9728" width="9.28515625" style="15"/>
    <col min="9729" max="9729" width="9.28515625" style="15" customWidth="1"/>
    <col min="9730" max="9730" width="6.7109375" style="15" customWidth="1"/>
    <col min="9731" max="9731" width="40.7109375" style="15" customWidth="1"/>
    <col min="9732" max="9735" width="9.28515625" style="15" customWidth="1"/>
    <col min="9736" max="9984" width="9.28515625" style="15"/>
    <col min="9985" max="9985" width="9.28515625" style="15" customWidth="1"/>
    <col min="9986" max="9986" width="6.7109375" style="15" customWidth="1"/>
    <col min="9987" max="9987" width="40.7109375" style="15" customWidth="1"/>
    <col min="9988" max="9991" width="9.28515625" style="15" customWidth="1"/>
    <col min="9992" max="10240" width="9.28515625" style="15"/>
    <col min="10241" max="10241" width="9.28515625" style="15" customWidth="1"/>
    <col min="10242" max="10242" width="6.7109375" style="15" customWidth="1"/>
    <col min="10243" max="10243" width="40.7109375" style="15" customWidth="1"/>
    <col min="10244" max="10247" width="9.28515625" style="15" customWidth="1"/>
    <col min="10248" max="10496" width="9.28515625" style="15"/>
    <col min="10497" max="10497" width="9.28515625" style="15" customWidth="1"/>
    <col min="10498" max="10498" width="6.7109375" style="15" customWidth="1"/>
    <col min="10499" max="10499" width="40.7109375" style="15" customWidth="1"/>
    <col min="10500" max="10503" width="9.28515625" style="15" customWidth="1"/>
    <col min="10504" max="10752" width="9.28515625" style="15"/>
    <col min="10753" max="10753" width="9.28515625" style="15" customWidth="1"/>
    <col min="10754" max="10754" width="6.7109375" style="15" customWidth="1"/>
    <col min="10755" max="10755" width="40.7109375" style="15" customWidth="1"/>
    <col min="10756" max="10759" width="9.28515625" style="15" customWidth="1"/>
    <col min="10760" max="11008" width="9.28515625" style="15"/>
    <col min="11009" max="11009" width="9.28515625" style="15" customWidth="1"/>
    <col min="11010" max="11010" width="6.7109375" style="15" customWidth="1"/>
    <col min="11011" max="11011" width="40.7109375" style="15" customWidth="1"/>
    <col min="11012" max="11015" width="9.28515625" style="15" customWidth="1"/>
    <col min="11016" max="11264" width="9.28515625" style="15"/>
    <col min="11265" max="11265" width="9.28515625" style="15" customWidth="1"/>
    <col min="11266" max="11266" width="6.7109375" style="15" customWidth="1"/>
    <col min="11267" max="11267" width="40.7109375" style="15" customWidth="1"/>
    <col min="11268" max="11271" width="9.28515625" style="15" customWidth="1"/>
    <col min="11272" max="11520" width="9.28515625" style="15"/>
    <col min="11521" max="11521" width="9.28515625" style="15" customWidth="1"/>
    <col min="11522" max="11522" width="6.7109375" style="15" customWidth="1"/>
    <col min="11523" max="11523" width="40.7109375" style="15" customWidth="1"/>
    <col min="11524" max="11527" width="9.28515625" style="15" customWidth="1"/>
    <col min="11528" max="11776" width="9.28515625" style="15"/>
    <col min="11777" max="11777" width="9.28515625" style="15" customWidth="1"/>
    <col min="11778" max="11778" width="6.7109375" style="15" customWidth="1"/>
    <col min="11779" max="11779" width="40.7109375" style="15" customWidth="1"/>
    <col min="11780" max="11783" width="9.28515625" style="15" customWidth="1"/>
    <col min="11784" max="12032" width="9.28515625" style="15"/>
    <col min="12033" max="12033" width="9.28515625" style="15" customWidth="1"/>
    <col min="12034" max="12034" width="6.7109375" style="15" customWidth="1"/>
    <col min="12035" max="12035" width="40.7109375" style="15" customWidth="1"/>
    <col min="12036" max="12039" width="9.28515625" style="15" customWidth="1"/>
    <col min="12040" max="12288" width="9.28515625" style="15"/>
    <col min="12289" max="12289" width="9.28515625" style="15" customWidth="1"/>
    <col min="12290" max="12290" width="6.7109375" style="15" customWidth="1"/>
    <col min="12291" max="12291" width="40.7109375" style="15" customWidth="1"/>
    <col min="12292" max="12295" width="9.28515625" style="15" customWidth="1"/>
    <col min="12296" max="12544" width="9.28515625" style="15"/>
    <col min="12545" max="12545" width="9.28515625" style="15" customWidth="1"/>
    <col min="12546" max="12546" width="6.7109375" style="15" customWidth="1"/>
    <col min="12547" max="12547" width="40.7109375" style="15" customWidth="1"/>
    <col min="12548" max="12551" width="9.28515625" style="15" customWidth="1"/>
    <col min="12552" max="12800" width="9.28515625" style="15"/>
    <col min="12801" max="12801" width="9.28515625" style="15" customWidth="1"/>
    <col min="12802" max="12802" width="6.7109375" style="15" customWidth="1"/>
    <col min="12803" max="12803" width="40.7109375" style="15" customWidth="1"/>
    <col min="12804" max="12807" width="9.28515625" style="15" customWidth="1"/>
    <col min="12808" max="13056" width="9.28515625" style="15"/>
    <col min="13057" max="13057" width="9.28515625" style="15" customWidth="1"/>
    <col min="13058" max="13058" width="6.7109375" style="15" customWidth="1"/>
    <col min="13059" max="13059" width="40.7109375" style="15" customWidth="1"/>
    <col min="13060" max="13063" width="9.28515625" style="15" customWidth="1"/>
    <col min="13064" max="13312" width="9.28515625" style="15"/>
    <col min="13313" max="13313" width="9.28515625" style="15" customWidth="1"/>
    <col min="13314" max="13314" width="6.7109375" style="15" customWidth="1"/>
    <col min="13315" max="13315" width="40.7109375" style="15" customWidth="1"/>
    <col min="13316" max="13319" width="9.28515625" style="15" customWidth="1"/>
    <col min="13320" max="13568" width="9.28515625" style="15"/>
    <col min="13569" max="13569" width="9.28515625" style="15" customWidth="1"/>
    <col min="13570" max="13570" width="6.7109375" style="15" customWidth="1"/>
    <col min="13571" max="13571" width="40.7109375" style="15" customWidth="1"/>
    <col min="13572" max="13575" width="9.28515625" style="15" customWidth="1"/>
    <col min="13576" max="13824" width="9.28515625" style="15"/>
    <col min="13825" max="13825" width="9.28515625" style="15" customWidth="1"/>
    <col min="13826" max="13826" width="6.7109375" style="15" customWidth="1"/>
    <col min="13827" max="13827" width="40.7109375" style="15" customWidth="1"/>
    <col min="13828" max="13831" width="9.28515625" style="15" customWidth="1"/>
    <col min="13832" max="14080" width="9.28515625" style="15"/>
    <col min="14081" max="14081" width="9.28515625" style="15" customWidth="1"/>
    <col min="14082" max="14082" width="6.7109375" style="15" customWidth="1"/>
    <col min="14083" max="14083" width="40.7109375" style="15" customWidth="1"/>
    <col min="14084" max="14087" width="9.28515625" style="15" customWidth="1"/>
    <col min="14088" max="14336" width="9.28515625" style="15"/>
    <col min="14337" max="14337" width="9.28515625" style="15" customWidth="1"/>
    <col min="14338" max="14338" width="6.7109375" style="15" customWidth="1"/>
    <col min="14339" max="14339" width="40.7109375" style="15" customWidth="1"/>
    <col min="14340" max="14343" width="9.28515625" style="15" customWidth="1"/>
    <col min="14344" max="14592" width="9.28515625" style="15"/>
    <col min="14593" max="14593" width="9.28515625" style="15" customWidth="1"/>
    <col min="14594" max="14594" width="6.7109375" style="15" customWidth="1"/>
    <col min="14595" max="14595" width="40.7109375" style="15" customWidth="1"/>
    <col min="14596" max="14599" width="9.28515625" style="15" customWidth="1"/>
    <col min="14600" max="14848" width="9.28515625" style="15"/>
    <col min="14849" max="14849" width="9.28515625" style="15" customWidth="1"/>
    <col min="14850" max="14850" width="6.7109375" style="15" customWidth="1"/>
    <col min="14851" max="14851" width="40.7109375" style="15" customWidth="1"/>
    <col min="14852" max="14855" width="9.28515625" style="15" customWidth="1"/>
    <col min="14856" max="15104" width="9.28515625" style="15"/>
    <col min="15105" max="15105" width="9.28515625" style="15" customWidth="1"/>
    <col min="15106" max="15106" width="6.7109375" style="15" customWidth="1"/>
    <col min="15107" max="15107" width="40.7109375" style="15" customWidth="1"/>
    <col min="15108" max="15111" width="9.28515625" style="15" customWidth="1"/>
    <col min="15112" max="15360" width="9.28515625" style="15"/>
    <col min="15361" max="15361" width="9.28515625" style="15" customWidth="1"/>
    <col min="15362" max="15362" width="6.7109375" style="15" customWidth="1"/>
    <col min="15363" max="15363" width="40.7109375" style="15" customWidth="1"/>
    <col min="15364" max="15367" width="9.28515625" style="15" customWidth="1"/>
    <col min="15368" max="15616" width="9.28515625" style="15"/>
    <col min="15617" max="15617" width="9.28515625" style="15" customWidth="1"/>
    <col min="15618" max="15618" width="6.7109375" style="15" customWidth="1"/>
    <col min="15619" max="15619" width="40.7109375" style="15" customWidth="1"/>
    <col min="15620" max="15623" width="9.28515625" style="15" customWidth="1"/>
    <col min="15624" max="15872" width="9.28515625" style="15"/>
    <col min="15873" max="15873" width="9.28515625" style="15" customWidth="1"/>
    <col min="15874" max="15874" width="6.7109375" style="15" customWidth="1"/>
    <col min="15875" max="15875" width="40.7109375" style="15" customWidth="1"/>
    <col min="15876" max="15879" width="9.28515625" style="15" customWidth="1"/>
    <col min="15880" max="16128" width="9.28515625" style="15"/>
    <col min="16129" max="16129" width="9.28515625" style="15" customWidth="1"/>
    <col min="16130" max="16130" width="6.7109375" style="15" customWidth="1"/>
    <col min="16131" max="16131" width="40.7109375" style="15" customWidth="1"/>
    <col min="16132" max="16135" width="9.28515625" style="15" customWidth="1"/>
    <col min="16136" max="16383" width="9.28515625" style="15"/>
    <col min="16384" max="16384" width="9.28515625" style="15" customWidth="1"/>
  </cols>
  <sheetData>
    <row r="1" spans="1:8" ht="12.75" customHeight="1" x14ac:dyDescent="0.2">
      <c r="A1" s="304" t="s">
        <v>229</v>
      </c>
      <c r="B1" s="305" t="s">
        <v>666</v>
      </c>
      <c r="C1" s="619"/>
      <c r="D1" s="754" t="s">
        <v>667</v>
      </c>
      <c r="E1" s="754"/>
      <c r="F1" s="754"/>
      <c r="G1" s="754"/>
      <c r="H1" s="755"/>
    </row>
    <row r="2" spans="1:8" ht="24.75" customHeight="1" x14ac:dyDescent="0.2">
      <c r="A2" s="750" t="s">
        <v>2</v>
      </c>
      <c r="B2" s="751"/>
      <c r="C2" s="752"/>
      <c r="D2" s="272" t="s">
        <v>3</v>
      </c>
      <c r="E2" s="272" t="s">
        <v>4</v>
      </c>
      <c r="F2" s="272" t="s">
        <v>5</v>
      </c>
      <c r="G2" s="272" t="s">
        <v>6</v>
      </c>
      <c r="H2" s="272" t="s">
        <v>7</v>
      </c>
    </row>
    <row r="3" spans="1:8" x14ac:dyDescent="0.2">
      <c r="A3" s="302" t="s">
        <v>668</v>
      </c>
      <c r="B3" s="263"/>
      <c r="C3" s="384"/>
      <c r="D3" s="387" t="s">
        <v>669</v>
      </c>
      <c r="E3" s="294"/>
      <c r="F3" s="282"/>
      <c r="G3" s="282"/>
      <c r="H3" s="284"/>
    </row>
    <row r="4" spans="1:8" ht="38.25" x14ac:dyDescent="0.2">
      <c r="A4" s="302"/>
      <c r="B4" s="263" t="s">
        <v>670</v>
      </c>
      <c r="C4" s="384"/>
      <c r="D4" s="319" t="s">
        <v>671</v>
      </c>
      <c r="E4" s="294"/>
      <c r="F4" s="282"/>
      <c r="G4" s="282"/>
      <c r="H4" s="284"/>
    </row>
    <row r="5" spans="1:8" ht="27" x14ac:dyDescent="0.2">
      <c r="A5" s="302"/>
      <c r="B5" s="263"/>
      <c r="C5" s="644" t="s">
        <v>10</v>
      </c>
      <c r="D5" s="296" t="s">
        <v>672</v>
      </c>
      <c r="E5" s="293" t="s">
        <v>135</v>
      </c>
      <c r="F5" s="288">
        <v>260</v>
      </c>
      <c r="G5" s="82"/>
      <c r="H5" s="83" t="str">
        <f t="shared" ref="H5:H10" si="0">IF(G5=0," ",F5*G5)</f>
        <v xml:space="preserve"> </v>
      </c>
    </row>
    <row r="6" spans="1:8" ht="27" x14ac:dyDescent="0.2">
      <c r="A6" s="302"/>
      <c r="B6" s="263"/>
      <c r="C6" s="644" t="s">
        <v>23</v>
      </c>
      <c r="D6" s="296" t="s">
        <v>673</v>
      </c>
      <c r="E6" s="293" t="s">
        <v>135</v>
      </c>
      <c r="F6" s="288">
        <v>30</v>
      </c>
      <c r="G6" s="82"/>
      <c r="H6" s="83" t="str">
        <f t="shared" si="0"/>
        <v xml:space="preserve"> </v>
      </c>
    </row>
    <row r="7" spans="1:8" ht="27" x14ac:dyDescent="0.2">
      <c r="A7" s="302"/>
      <c r="B7" s="350" t="s">
        <v>674</v>
      </c>
      <c r="C7" s="336"/>
      <c r="D7" s="296" t="s">
        <v>675</v>
      </c>
      <c r="E7" s="293" t="s">
        <v>135</v>
      </c>
      <c r="F7" s="288">
        <v>30</v>
      </c>
      <c r="G7" s="82"/>
      <c r="H7" s="83" t="str">
        <f t="shared" si="0"/>
        <v xml:space="preserve"> </v>
      </c>
    </row>
    <row r="8" spans="1:8" ht="38.25" x14ac:dyDescent="0.2">
      <c r="A8" s="302"/>
      <c r="B8" s="350" t="s">
        <v>676</v>
      </c>
      <c r="C8" s="336"/>
      <c r="D8" s="296" t="s">
        <v>677</v>
      </c>
      <c r="E8" s="293" t="s">
        <v>135</v>
      </c>
      <c r="F8" s="288">
        <v>100</v>
      </c>
      <c r="G8" s="82"/>
      <c r="H8" s="83" t="str">
        <f t="shared" si="0"/>
        <v xml:space="preserve"> </v>
      </c>
    </row>
    <row r="9" spans="1:8" ht="38.25" x14ac:dyDescent="0.2">
      <c r="A9" s="302"/>
      <c r="B9" s="350" t="s">
        <v>678</v>
      </c>
      <c r="C9" s="336"/>
      <c r="D9" s="296" t="s">
        <v>679</v>
      </c>
      <c r="E9" s="293" t="s">
        <v>135</v>
      </c>
      <c r="F9" s="288">
        <v>30</v>
      </c>
      <c r="G9" s="82"/>
      <c r="H9" s="83" t="str">
        <f t="shared" si="0"/>
        <v xml:space="preserve"> </v>
      </c>
    </row>
    <row r="10" spans="1:8" ht="52.5" x14ac:dyDescent="0.2">
      <c r="A10" s="299" t="s">
        <v>680</v>
      </c>
      <c r="B10" s="392"/>
      <c r="C10" s="398"/>
      <c r="D10" s="316" t="s">
        <v>681</v>
      </c>
      <c r="E10" s="300" t="s">
        <v>682</v>
      </c>
      <c r="F10" s="301">
        <v>1000</v>
      </c>
      <c r="G10" s="90"/>
      <c r="H10" s="91" t="str">
        <f t="shared" si="0"/>
        <v xml:space="preserve"> </v>
      </c>
    </row>
    <row r="11" spans="1:8" x14ac:dyDescent="0.2">
      <c r="A11" s="399" t="str">
        <f>A1</f>
        <v>SECTION</v>
      </c>
      <c r="B11" s="305" t="str">
        <f>B1</f>
        <v>C3.1</v>
      </c>
      <c r="C11" s="264"/>
      <c r="D11" s="747" t="s">
        <v>108</v>
      </c>
      <c r="E11" s="748"/>
      <c r="F11" s="748"/>
      <c r="G11" s="749"/>
      <c r="H11" s="44">
        <f>SUM(H3:H10)</f>
        <v>0</v>
      </c>
    </row>
    <row r="20" spans="1:1" x14ac:dyDescent="0.2">
      <c r="A20" s="15"/>
    </row>
    <row r="21" spans="1:1" x14ac:dyDescent="0.2">
      <c r="A21" s="15"/>
    </row>
    <row r="22" spans="1:1" x14ac:dyDescent="0.2">
      <c r="A22" s="15"/>
    </row>
    <row r="23" spans="1:1" x14ac:dyDescent="0.2">
      <c r="A23" s="15"/>
    </row>
    <row r="24" spans="1:1" x14ac:dyDescent="0.2">
      <c r="A24" s="15"/>
    </row>
    <row r="25" spans="1:1" x14ac:dyDescent="0.2">
      <c r="A25" s="15"/>
    </row>
    <row r="26" spans="1:1" x14ac:dyDescent="0.2">
      <c r="A26" s="15"/>
    </row>
    <row r="27" spans="1:1" x14ac:dyDescent="0.2">
      <c r="A27" s="15"/>
    </row>
    <row r="28" spans="1:1" x14ac:dyDescent="0.2">
      <c r="A28" s="15"/>
    </row>
    <row r="29" spans="1:1" x14ac:dyDescent="0.2">
      <c r="A29" s="15"/>
    </row>
    <row r="30" spans="1:1" x14ac:dyDescent="0.2">
      <c r="A30" s="15"/>
    </row>
    <row r="31" spans="1:1" x14ac:dyDescent="0.2">
      <c r="A31" s="15"/>
    </row>
    <row r="32" spans="1:1" x14ac:dyDescent="0.2">
      <c r="A32" s="15"/>
    </row>
    <row r="33" spans="1:1" x14ac:dyDescent="0.2">
      <c r="A33" s="15"/>
    </row>
    <row r="34" spans="1:1" x14ac:dyDescent="0.2">
      <c r="A34" s="15"/>
    </row>
    <row r="35" spans="1:1" x14ac:dyDescent="0.2">
      <c r="A35" s="15"/>
    </row>
    <row r="36" spans="1:1" x14ac:dyDescent="0.2">
      <c r="A36" s="15"/>
    </row>
    <row r="37" spans="1:1" x14ac:dyDescent="0.2">
      <c r="A37" s="15"/>
    </row>
    <row r="38" spans="1:1" x14ac:dyDescent="0.2">
      <c r="A38" s="15"/>
    </row>
    <row r="39" spans="1:1" x14ac:dyDescent="0.2">
      <c r="A39" s="15"/>
    </row>
    <row r="40" spans="1:1" x14ac:dyDescent="0.2">
      <c r="A40" s="15"/>
    </row>
    <row r="41" spans="1:1" x14ac:dyDescent="0.2">
      <c r="A41" s="15"/>
    </row>
    <row r="42" spans="1:1" x14ac:dyDescent="0.2">
      <c r="A42" s="15"/>
    </row>
    <row r="43" spans="1:1" x14ac:dyDescent="0.2">
      <c r="A43" s="15"/>
    </row>
    <row r="44" spans="1:1" x14ac:dyDescent="0.2">
      <c r="A44" s="15"/>
    </row>
    <row r="45" spans="1:1" x14ac:dyDescent="0.2">
      <c r="A45" s="15"/>
    </row>
    <row r="46" spans="1:1" x14ac:dyDescent="0.2">
      <c r="A46" s="15"/>
    </row>
    <row r="47" spans="1:1" x14ac:dyDescent="0.2">
      <c r="A47" s="15"/>
    </row>
    <row r="48" spans="1:1" x14ac:dyDescent="0.2">
      <c r="A48" s="15"/>
    </row>
    <row r="49" spans="1:1" x14ac:dyDescent="0.2">
      <c r="A49" s="15"/>
    </row>
    <row r="50" spans="1:1" x14ac:dyDescent="0.2">
      <c r="A50" s="15"/>
    </row>
    <row r="51" spans="1:1" x14ac:dyDescent="0.2">
      <c r="A51" s="15"/>
    </row>
    <row r="52" spans="1:1" x14ac:dyDescent="0.2">
      <c r="A52" s="15"/>
    </row>
    <row r="53" spans="1:1" x14ac:dyDescent="0.2">
      <c r="A53" s="15"/>
    </row>
    <row r="54" spans="1:1" x14ac:dyDescent="0.2">
      <c r="A54" s="15"/>
    </row>
    <row r="55" spans="1:1" x14ac:dyDescent="0.2">
      <c r="A55" s="15"/>
    </row>
    <row r="56" spans="1:1" x14ac:dyDescent="0.2">
      <c r="A56" s="15"/>
    </row>
    <row r="57" spans="1:1" x14ac:dyDescent="0.2">
      <c r="A57" s="15"/>
    </row>
    <row r="58" spans="1:1" x14ac:dyDescent="0.2">
      <c r="A58" s="15"/>
    </row>
    <row r="59" spans="1:1" x14ac:dyDescent="0.2">
      <c r="A59" s="15"/>
    </row>
    <row r="60" spans="1:1" x14ac:dyDescent="0.2">
      <c r="A60" s="15"/>
    </row>
    <row r="61" spans="1:1" x14ac:dyDescent="0.2">
      <c r="A61" s="15"/>
    </row>
    <row r="62" spans="1:1" x14ac:dyDescent="0.2">
      <c r="A62" s="15"/>
    </row>
    <row r="63" spans="1:1" x14ac:dyDescent="0.2">
      <c r="A63" s="15"/>
    </row>
    <row r="64" spans="1:1" x14ac:dyDescent="0.2">
      <c r="A64" s="15"/>
    </row>
    <row r="65" spans="1:1" x14ac:dyDescent="0.2">
      <c r="A65" s="15"/>
    </row>
    <row r="66" spans="1:1" x14ac:dyDescent="0.2">
      <c r="A66" s="15"/>
    </row>
    <row r="67" spans="1:1" x14ac:dyDescent="0.2">
      <c r="A67" s="15"/>
    </row>
    <row r="68" spans="1:1" x14ac:dyDescent="0.2">
      <c r="A68" s="15"/>
    </row>
    <row r="69" spans="1:1" x14ac:dyDescent="0.2">
      <c r="A69" s="15"/>
    </row>
    <row r="70" spans="1:1" x14ac:dyDescent="0.2">
      <c r="A70" s="15"/>
    </row>
    <row r="71" spans="1:1" x14ac:dyDescent="0.2">
      <c r="A71" s="15"/>
    </row>
    <row r="72" spans="1:1" x14ac:dyDescent="0.2">
      <c r="A72" s="15"/>
    </row>
    <row r="73" spans="1:1" x14ac:dyDescent="0.2">
      <c r="A73" s="15"/>
    </row>
    <row r="74" spans="1:1" x14ac:dyDescent="0.2">
      <c r="A74" s="15"/>
    </row>
    <row r="75" spans="1:1" x14ac:dyDescent="0.2">
      <c r="A75" s="15"/>
    </row>
    <row r="76" spans="1:1" x14ac:dyDescent="0.2">
      <c r="A76" s="15"/>
    </row>
    <row r="77" spans="1:1" x14ac:dyDescent="0.2">
      <c r="A77" s="15"/>
    </row>
    <row r="78" spans="1:1" x14ac:dyDescent="0.2">
      <c r="A78" s="15"/>
    </row>
    <row r="79" spans="1:1" x14ac:dyDescent="0.2">
      <c r="A79" s="15"/>
    </row>
    <row r="80" spans="1:1" x14ac:dyDescent="0.2">
      <c r="A80" s="15"/>
    </row>
    <row r="81" spans="1:1" x14ac:dyDescent="0.2">
      <c r="A81" s="15"/>
    </row>
    <row r="82" spans="1:1" x14ac:dyDescent="0.2">
      <c r="A82" s="15"/>
    </row>
    <row r="83" spans="1:1" x14ac:dyDescent="0.2">
      <c r="A83" s="15"/>
    </row>
    <row r="84" spans="1:1" x14ac:dyDescent="0.2">
      <c r="A84" s="15"/>
    </row>
    <row r="85" spans="1:1" x14ac:dyDescent="0.2">
      <c r="A85" s="15"/>
    </row>
    <row r="86" spans="1:1" x14ac:dyDescent="0.2">
      <c r="A86" s="15"/>
    </row>
    <row r="87" spans="1:1" x14ac:dyDescent="0.2">
      <c r="A87" s="15"/>
    </row>
    <row r="88" spans="1:1" x14ac:dyDescent="0.2">
      <c r="A88" s="15"/>
    </row>
    <row r="89" spans="1:1" x14ac:dyDescent="0.2">
      <c r="A89" s="15"/>
    </row>
    <row r="90" spans="1:1" x14ac:dyDescent="0.2">
      <c r="A90" s="15"/>
    </row>
    <row r="91" spans="1:1" x14ac:dyDescent="0.2">
      <c r="A91" s="15"/>
    </row>
    <row r="92" spans="1:1" x14ac:dyDescent="0.2">
      <c r="A92" s="15"/>
    </row>
    <row r="93" spans="1:1" x14ac:dyDescent="0.2">
      <c r="A93" s="15"/>
    </row>
    <row r="94" spans="1:1" x14ac:dyDescent="0.2">
      <c r="A94" s="15"/>
    </row>
    <row r="95" spans="1:1" x14ac:dyDescent="0.2">
      <c r="A95" s="15"/>
    </row>
    <row r="96" spans="1:1" x14ac:dyDescent="0.2">
      <c r="A96" s="15"/>
    </row>
    <row r="97" spans="1:1" x14ac:dyDescent="0.2">
      <c r="A97" s="15"/>
    </row>
    <row r="98" spans="1:1" x14ac:dyDescent="0.2">
      <c r="A98" s="15"/>
    </row>
    <row r="99" spans="1:1" x14ac:dyDescent="0.2">
      <c r="A99" s="15"/>
    </row>
    <row r="100" spans="1:1" x14ac:dyDescent="0.2">
      <c r="A100" s="15"/>
    </row>
    <row r="101" spans="1:1" x14ac:dyDescent="0.2">
      <c r="A101" s="15"/>
    </row>
    <row r="102" spans="1:1" x14ac:dyDescent="0.2">
      <c r="A102" s="15"/>
    </row>
    <row r="103" spans="1:1" x14ac:dyDescent="0.2">
      <c r="A103" s="15"/>
    </row>
    <row r="104" spans="1:1" x14ac:dyDescent="0.2">
      <c r="A104" s="15"/>
    </row>
    <row r="105" spans="1:1" x14ac:dyDescent="0.2">
      <c r="A105" s="15"/>
    </row>
    <row r="106" spans="1:1" x14ac:dyDescent="0.2">
      <c r="A106" s="15"/>
    </row>
    <row r="107" spans="1:1" x14ac:dyDescent="0.2">
      <c r="A107" s="15"/>
    </row>
    <row r="108" spans="1:1" x14ac:dyDescent="0.2">
      <c r="A108" s="15"/>
    </row>
    <row r="109" spans="1:1" x14ac:dyDescent="0.2">
      <c r="A109" s="15"/>
    </row>
    <row r="110" spans="1:1" x14ac:dyDescent="0.2">
      <c r="A110" s="15"/>
    </row>
    <row r="111" spans="1:1" x14ac:dyDescent="0.2">
      <c r="A111" s="15"/>
    </row>
    <row r="112" spans="1:1" x14ac:dyDescent="0.2">
      <c r="A112" s="15"/>
    </row>
    <row r="113" spans="1:1" x14ac:dyDescent="0.2">
      <c r="A113" s="15"/>
    </row>
    <row r="114" spans="1:1" x14ac:dyDescent="0.2">
      <c r="A114" s="15"/>
    </row>
    <row r="115" spans="1:1" x14ac:dyDescent="0.2">
      <c r="A115" s="15"/>
    </row>
    <row r="116" spans="1:1" x14ac:dyDescent="0.2">
      <c r="A116" s="15"/>
    </row>
    <row r="117" spans="1:1" x14ac:dyDescent="0.2">
      <c r="A117" s="15"/>
    </row>
    <row r="118" spans="1:1" x14ac:dyDescent="0.2">
      <c r="A118" s="15"/>
    </row>
    <row r="119" spans="1:1" x14ac:dyDescent="0.2">
      <c r="A119" s="15"/>
    </row>
    <row r="120" spans="1:1" x14ac:dyDescent="0.2">
      <c r="A120" s="15"/>
    </row>
    <row r="121" spans="1:1" x14ac:dyDescent="0.2">
      <c r="A121" s="15"/>
    </row>
    <row r="122" spans="1:1" x14ac:dyDescent="0.2">
      <c r="A122" s="15"/>
    </row>
    <row r="123" spans="1:1" x14ac:dyDescent="0.2">
      <c r="A123" s="15"/>
    </row>
    <row r="124" spans="1:1" x14ac:dyDescent="0.2">
      <c r="A124" s="15"/>
    </row>
    <row r="125" spans="1:1" x14ac:dyDescent="0.2">
      <c r="A125" s="15"/>
    </row>
    <row r="126" spans="1:1" x14ac:dyDescent="0.2">
      <c r="A126" s="15"/>
    </row>
    <row r="127" spans="1:1" x14ac:dyDescent="0.2">
      <c r="A127" s="15"/>
    </row>
    <row r="128" spans="1:1" x14ac:dyDescent="0.2">
      <c r="A128" s="15"/>
    </row>
    <row r="129" spans="1:1" x14ac:dyDescent="0.2">
      <c r="A129" s="15"/>
    </row>
    <row r="130" spans="1:1" x14ac:dyDescent="0.2">
      <c r="A130" s="15"/>
    </row>
    <row r="131" spans="1:1" x14ac:dyDescent="0.2">
      <c r="A131" s="15"/>
    </row>
    <row r="132" spans="1:1" x14ac:dyDescent="0.2">
      <c r="A132" s="15"/>
    </row>
    <row r="133" spans="1:1" x14ac:dyDescent="0.2">
      <c r="A133" s="15"/>
    </row>
    <row r="134" spans="1:1" x14ac:dyDescent="0.2">
      <c r="A134" s="15"/>
    </row>
    <row r="135" spans="1:1" x14ac:dyDescent="0.2">
      <c r="A135" s="15"/>
    </row>
    <row r="136" spans="1:1" x14ac:dyDescent="0.2">
      <c r="A136" s="15"/>
    </row>
    <row r="137" spans="1:1" x14ac:dyDescent="0.2">
      <c r="A137" s="15"/>
    </row>
    <row r="138" spans="1:1" x14ac:dyDescent="0.2">
      <c r="A138" s="15"/>
    </row>
    <row r="139" spans="1:1" x14ac:dyDescent="0.2">
      <c r="A139" s="15"/>
    </row>
    <row r="140" spans="1:1" x14ac:dyDescent="0.2">
      <c r="A140" s="15"/>
    </row>
    <row r="141" spans="1:1" x14ac:dyDescent="0.2">
      <c r="A141" s="15"/>
    </row>
    <row r="142" spans="1:1" x14ac:dyDescent="0.2">
      <c r="A142" s="15"/>
    </row>
    <row r="143" spans="1:1" x14ac:dyDescent="0.2">
      <c r="A143" s="15"/>
    </row>
    <row r="144" spans="1:1" x14ac:dyDescent="0.2">
      <c r="A144" s="15"/>
    </row>
    <row r="145" spans="1:1" x14ac:dyDescent="0.2">
      <c r="A145" s="15"/>
    </row>
    <row r="146" spans="1:1" x14ac:dyDescent="0.2">
      <c r="A146" s="15"/>
    </row>
    <row r="147" spans="1:1" x14ac:dyDescent="0.2">
      <c r="A147" s="15"/>
    </row>
    <row r="148" spans="1:1" x14ac:dyDescent="0.2">
      <c r="A148" s="15"/>
    </row>
    <row r="149" spans="1:1" x14ac:dyDescent="0.2">
      <c r="A149" s="15"/>
    </row>
    <row r="150" spans="1:1" x14ac:dyDescent="0.2">
      <c r="A150" s="15"/>
    </row>
    <row r="151" spans="1:1" x14ac:dyDescent="0.2">
      <c r="A151" s="15"/>
    </row>
    <row r="152" spans="1:1" x14ac:dyDescent="0.2">
      <c r="A152" s="15"/>
    </row>
    <row r="153" spans="1:1" x14ac:dyDescent="0.2">
      <c r="A153" s="15"/>
    </row>
    <row r="154" spans="1:1" x14ac:dyDescent="0.2">
      <c r="A154" s="15"/>
    </row>
    <row r="155" spans="1:1" x14ac:dyDescent="0.2">
      <c r="A155" s="15"/>
    </row>
    <row r="156" spans="1:1" x14ac:dyDescent="0.2">
      <c r="A156" s="15"/>
    </row>
    <row r="157" spans="1:1" x14ac:dyDescent="0.2">
      <c r="A157" s="15"/>
    </row>
    <row r="158" spans="1:1" x14ac:dyDescent="0.2">
      <c r="A158" s="15"/>
    </row>
    <row r="159" spans="1:1" x14ac:dyDescent="0.2">
      <c r="A159" s="15"/>
    </row>
    <row r="160" spans="1:1" x14ac:dyDescent="0.2">
      <c r="A160" s="15"/>
    </row>
    <row r="161" spans="1:1" x14ac:dyDescent="0.2">
      <c r="A161" s="15"/>
    </row>
    <row r="162" spans="1:1" x14ac:dyDescent="0.2">
      <c r="A162" s="15"/>
    </row>
    <row r="163" spans="1:1" x14ac:dyDescent="0.2">
      <c r="A163" s="15"/>
    </row>
    <row r="164" spans="1:1" x14ac:dyDescent="0.2">
      <c r="A164" s="15"/>
    </row>
    <row r="165" spans="1:1" x14ac:dyDescent="0.2">
      <c r="A165" s="15"/>
    </row>
    <row r="166" spans="1:1" x14ac:dyDescent="0.2">
      <c r="A166" s="15"/>
    </row>
    <row r="167" spans="1:1" x14ac:dyDescent="0.2">
      <c r="A167" s="15"/>
    </row>
    <row r="168" spans="1:1" x14ac:dyDescent="0.2">
      <c r="A168" s="15"/>
    </row>
    <row r="169" spans="1:1" x14ac:dyDescent="0.2">
      <c r="A169" s="15"/>
    </row>
    <row r="170" spans="1:1" x14ac:dyDescent="0.2">
      <c r="A170" s="15"/>
    </row>
    <row r="171" spans="1:1" x14ac:dyDescent="0.2">
      <c r="A171" s="15"/>
    </row>
    <row r="172" spans="1:1" x14ac:dyDescent="0.2">
      <c r="A172" s="15"/>
    </row>
    <row r="173" spans="1:1" x14ac:dyDescent="0.2">
      <c r="A173" s="15"/>
    </row>
    <row r="174" spans="1:1" x14ac:dyDescent="0.2">
      <c r="A174" s="15"/>
    </row>
    <row r="175" spans="1:1" x14ac:dyDescent="0.2">
      <c r="A175" s="15"/>
    </row>
    <row r="176" spans="1:1" x14ac:dyDescent="0.2">
      <c r="A176" s="15"/>
    </row>
    <row r="177" spans="1:1" x14ac:dyDescent="0.2">
      <c r="A177" s="15"/>
    </row>
    <row r="178" spans="1:1" x14ac:dyDescent="0.2">
      <c r="A178" s="15"/>
    </row>
    <row r="179" spans="1:1" x14ac:dyDescent="0.2">
      <c r="A179" s="15"/>
    </row>
    <row r="180" spans="1:1" x14ac:dyDescent="0.2">
      <c r="A180" s="15"/>
    </row>
    <row r="181" spans="1:1" x14ac:dyDescent="0.2">
      <c r="A181" s="15"/>
    </row>
    <row r="182" spans="1:1" x14ac:dyDescent="0.2">
      <c r="A182" s="15"/>
    </row>
    <row r="183" spans="1:1" x14ac:dyDescent="0.2">
      <c r="A183" s="15"/>
    </row>
    <row r="184" spans="1:1" x14ac:dyDescent="0.2">
      <c r="A184" s="15"/>
    </row>
    <row r="185" spans="1:1" x14ac:dyDescent="0.2">
      <c r="A185" s="15"/>
    </row>
    <row r="186" spans="1:1" x14ac:dyDescent="0.2">
      <c r="A186" s="15"/>
    </row>
    <row r="187" spans="1:1" x14ac:dyDescent="0.2">
      <c r="A187" s="15"/>
    </row>
    <row r="188" spans="1:1" x14ac:dyDescent="0.2">
      <c r="A188" s="15"/>
    </row>
    <row r="189" spans="1:1" x14ac:dyDescent="0.2">
      <c r="A189" s="15"/>
    </row>
    <row r="190" spans="1:1" x14ac:dyDescent="0.2">
      <c r="A190" s="15"/>
    </row>
    <row r="191" spans="1:1" x14ac:dyDescent="0.2">
      <c r="A191" s="15"/>
    </row>
    <row r="192" spans="1:1" x14ac:dyDescent="0.2">
      <c r="A192" s="15"/>
    </row>
    <row r="193" spans="1:1" x14ac:dyDescent="0.2">
      <c r="A193" s="15"/>
    </row>
    <row r="194" spans="1:1" x14ac:dyDescent="0.2">
      <c r="A194" s="15"/>
    </row>
    <row r="195" spans="1:1" x14ac:dyDescent="0.2">
      <c r="A195" s="15"/>
    </row>
    <row r="196" spans="1:1" x14ac:dyDescent="0.2">
      <c r="A196" s="15"/>
    </row>
    <row r="197" spans="1:1" x14ac:dyDescent="0.2">
      <c r="A197" s="15"/>
    </row>
    <row r="198" spans="1:1" x14ac:dyDescent="0.2">
      <c r="A198" s="15"/>
    </row>
    <row r="199" spans="1:1" x14ac:dyDescent="0.2">
      <c r="A199" s="15"/>
    </row>
    <row r="200" spans="1:1" x14ac:dyDescent="0.2">
      <c r="A200" s="15"/>
    </row>
    <row r="201" spans="1:1" x14ac:dyDescent="0.2">
      <c r="A201" s="15"/>
    </row>
    <row r="202" spans="1:1" x14ac:dyDescent="0.2">
      <c r="A202" s="15"/>
    </row>
    <row r="203" spans="1:1" x14ac:dyDescent="0.2">
      <c r="A203" s="15"/>
    </row>
    <row r="204" spans="1:1" x14ac:dyDescent="0.2">
      <c r="A204" s="15"/>
    </row>
    <row r="205" spans="1:1" x14ac:dyDescent="0.2">
      <c r="A205" s="15"/>
    </row>
    <row r="206" spans="1:1" x14ac:dyDescent="0.2">
      <c r="A206" s="15"/>
    </row>
    <row r="207" spans="1:1" x14ac:dyDescent="0.2">
      <c r="A207" s="15"/>
    </row>
    <row r="208" spans="1:1" x14ac:dyDescent="0.2">
      <c r="A208" s="15"/>
    </row>
    <row r="209" spans="1:1" x14ac:dyDescent="0.2">
      <c r="A209" s="15"/>
    </row>
    <row r="210" spans="1:1" x14ac:dyDescent="0.2">
      <c r="A210" s="15"/>
    </row>
    <row r="211" spans="1:1" x14ac:dyDescent="0.2">
      <c r="A211" s="15"/>
    </row>
    <row r="212" spans="1:1" x14ac:dyDescent="0.2">
      <c r="A212" s="15"/>
    </row>
    <row r="213" spans="1:1" x14ac:dyDescent="0.2">
      <c r="A213" s="15"/>
    </row>
    <row r="214" spans="1:1" x14ac:dyDescent="0.2">
      <c r="A214" s="15"/>
    </row>
    <row r="215" spans="1:1" x14ac:dyDescent="0.2">
      <c r="A215" s="15"/>
    </row>
    <row r="216" spans="1:1" x14ac:dyDescent="0.2">
      <c r="A216" s="15"/>
    </row>
    <row r="217" spans="1:1" x14ac:dyDescent="0.2">
      <c r="A217" s="15"/>
    </row>
    <row r="218" spans="1:1" x14ac:dyDescent="0.2">
      <c r="A218" s="15"/>
    </row>
    <row r="219" spans="1:1" x14ac:dyDescent="0.2">
      <c r="A219" s="15"/>
    </row>
    <row r="220" spans="1:1" x14ac:dyDescent="0.2">
      <c r="A220" s="15"/>
    </row>
    <row r="221" spans="1:1" x14ac:dyDescent="0.2">
      <c r="A221" s="15"/>
    </row>
    <row r="222" spans="1:1" x14ac:dyDescent="0.2">
      <c r="A222" s="15"/>
    </row>
    <row r="223" spans="1:1" x14ac:dyDescent="0.2">
      <c r="A223" s="15"/>
    </row>
    <row r="224" spans="1:1" x14ac:dyDescent="0.2">
      <c r="A224" s="15"/>
    </row>
    <row r="225" spans="1:1" x14ac:dyDescent="0.2">
      <c r="A225" s="15"/>
    </row>
    <row r="226" spans="1:1" x14ac:dyDescent="0.2">
      <c r="A226" s="15"/>
    </row>
    <row r="227" spans="1:1" x14ac:dyDescent="0.2">
      <c r="A227" s="15"/>
    </row>
    <row r="228" spans="1:1" x14ac:dyDescent="0.2">
      <c r="A228" s="15"/>
    </row>
    <row r="229" spans="1:1" x14ac:dyDescent="0.2">
      <c r="A229" s="15"/>
    </row>
    <row r="230" spans="1:1" x14ac:dyDescent="0.2">
      <c r="A230" s="15"/>
    </row>
    <row r="231" spans="1:1" x14ac:dyDescent="0.2">
      <c r="A231" s="15"/>
    </row>
    <row r="232" spans="1:1" x14ac:dyDescent="0.2">
      <c r="A232" s="15"/>
    </row>
    <row r="233" spans="1:1" x14ac:dyDescent="0.2">
      <c r="A233" s="15"/>
    </row>
    <row r="234" spans="1:1" x14ac:dyDescent="0.2">
      <c r="A234" s="15"/>
    </row>
    <row r="235" spans="1:1" x14ac:dyDescent="0.2">
      <c r="A235" s="15"/>
    </row>
    <row r="236" spans="1:1" x14ac:dyDescent="0.2">
      <c r="A236" s="15"/>
    </row>
    <row r="237" spans="1:1" x14ac:dyDescent="0.2">
      <c r="A237" s="15"/>
    </row>
    <row r="238" spans="1:1" x14ac:dyDescent="0.2">
      <c r="A238" s="15"/>
    </row>
    <row r="239" spans="1:1" x14ac:dyDescent="0.2">
      <c r="A239" s="15"/>
    </row>
    <row r="240" spans="1:1" x14ac:dyDescent="0.2">
      <c r="A240" s="15"/>
    </row>
    <row r="241" spans="1:1" x14ac:dyDescent="0.2">
      <c r="A241" s="15"/>
    </row>
    <row r="242" spans="1:1" x14ac:dyDescent="0.2">
      <c r="A242" s="15"/>
    </row>
    <row r="243" spans="1:1" x14ac:dyDescent="0.2">
      <c r="A243" s="15"/>
    </row>
    <row r="244" spans="1:1" x14ac:dyDescent="0.2">
      <c r="A244" s="15"/>
    </row>
    <row r="245" spans="1:1" x14ac:dyDescent="0.2">
      <c r="A245" s="15"/>
    </row>
    <row r="246" spans="1:1" x14ac:dyDescent="0.2">
      <c r="A246" s="15"/>
    </row>
    <row r="247" spans="1:1" x14ac:dyDescent="0.2">
      <c r="A247" s="15"/>
    </row>
    <row r="248" spans="1:1" x14ac:dyDescent="0.2">
      <c r="A248" s="15"/>
    </row>
    <row r="249" spans="1:1" x14ac:dyDescent="0.2">
      <c r="A249" s="15"/>
    </row>
    <row r="250" spans="1:1" x14ac:dyDescent="0.2">
      <c r="A250" s="15"/>
    </row>
    <row r="251" spans="1:1" x14ac:dyDescent="0.2">
      <c r="A251" s="15"/>
    </row>
    <row r="252" spans="1:1" x14ac:dyDescent="0.2">
      <c r="A252" s="15"/>
    </row>
    <row r="253" spans="1:1" x14ac:dyDescent="0.2">
      <c r="A253" s="15"/>
    </row>
    <row r="254" spans="1:1" x14ac:dyDescent="0.2">
      <c r="A254" s="15"/>
    </row>
    <row r="255" spans="1:1" x14ac:dyDescent="0.2">
      <c r="A255" s="15"/>
    </row>
    <row r="256" spans="1:1" x14ac:dyDescent="0.2">
      <c r="A256" s="15"/>
    </row>
    <row r="257" spans="1:1" x14ac:dyDescent="0.2">
      <c r="A257" s="15"/>
    </row>
    <row r="258" spans="1:1" x14ac:dyDescent="0.2">
      <c r="A258" s="15"/>
    </row>
    <row r="259" spans="1:1" x14ac:dyDescent="0.2">
      <c r="A259" s="15"/>
    </row>
    <row r="260" spans="1:1" x14ac:dyDescent="0.2">
      <c r="A260" s="15"/>
    </row>
    <row r="261" spans="1:1" x14ac:dyDescent="0.2">
      <c r="A261" s="15"/>
    </row>
    <row r="262" spans="1:1" x14ac:dyDescent="0.2">
      <c r="A262" s="15"/>
    </row>
    <row r="263" spans="1:1" x14ac:dyDescent="0.2">
      <c r="A263" s="15"/>
    </row>
    <row r="264" spans="1:1" x14ac:dyDescent="0.2">
      <c r="A264" s="15"/>
    </row>
    <row r="265" spans="1:1" x14ac:dyDescent="0.2">
      <c r="A265" s="15"/>
    </row>
    <row r="266" spans="1:1" x14ac:dyDescent="0.2">
      <c r="A266" s="15"/>
    </row>
    <row r="267" spans="1:1" x14ac:dyDescent="0.2">
      <c r="A267" s="15"/>
    </row>
    <row r="268" spans="1:1" x14ac:dyDescent="0.2">
      <c r="A268" s="15"/>
    </row>
    <row r="269" spans="1:1" x14ac:dyDescent="0.2">
      <c r="A269" s="15"/>
    </row>
    <row r="270" spans="1:1" x14ac:dyDescent="0.2">
      <c r="A270" s="15"/>
    </row>
    <row r="271" spans="1:1" x14ac:dyDescent="0.2">
      <c r="A271" s="15"/>
    </row>
    <row r="272" spans="1:1" x14ac:dyDescent="0.2">
      <c r="A272" s="15"/>
    </row>
    <row r="273" spans="1:1" x14ac:dyDescent="0.2">
      <c r="A273" s="15"/>
    </row>
    <row r="274" spans="1:1" x14ac:dyDescent="0.2">
      <c r="A274" s="15"/>
    </row>
    <row r="275" spans="1:1" x14ac:dyDescent="0.2">
      <c r="A275" s="15"/>
    </row>
    <row r="276" spans="1:1" x14ac:dyDescent="0.2">
      <c r="A276" s="15"/>
    </row>
    <row r="277" spans="1:1" x14ac:dyDescent="0.2">
      <c r="A277" s="15"/>
    </row>
    <row r="278" spans="1:1" x14ac:dyDescent="0.2">
      <c r="A278" s="15"/>
    </row>
    <row r="279" spans="1:1" x14ac:dyDescent="0.2">
      <c r="A279" s="15"/>
    </row>
    <row r="280" spans="1:1" x14ac:dyDescent="0.2">
      <c r="A280" s="15"/>
    </row>
    <row r="281" spans="1:1" x14ac:dyDescent="0.2">
      <c r="A281" s="15"/>
    </row>
    <row r="296" spans="1:1" x14ac:dyDescent="0.2">
      <c r="A296" s="15"/>
    </row>
    <row r="297" spans="1:1" x14ac:dyDescent="0.2">
      <c r="A297" s="15"/>
    </row>
    <row r="298" spans="1:1" x14ac:dyDescent="0.2">
      <c r="A298" s="15"/>
    </row>
    <row r="299" spans="1:1" x14ac:dyDescent="0.2">
      <c r="A299" s="15"/>
    </row>
    <row r="300" spans="1:1" x14ac:dyDescent="0.2">
      <c r="A300" s="15"/>
    </row>
    <row r="301" spans="1:1" x14ac:dyDescent="0.2">
      <c r="A301" s="15"/>
    </row>
    <row r="302" spans="1:1" x14ac:dyDescent="0.2">
      <c r="A302" s="15"/>
    </row>
    <row r="303" spans="1:1" x14ac:dyDescent="0.2">
      <c r="A303" s="15"/>
    </row>
    <row r="304" spans="1:1" x14ac:dyDescent="0.2">
      <c r="A304" s="15"/>
    </row>
    <row r="305" spans="1:1" x14ac:dyDescent="0.2">
      <c r="A305" s="15"/>
    </row>
    <row r="306" spans="1:1" x14ac:dyDescent="0.2">
      <c r="A306" s="15"/>
    </row>
    <row r="308" spans="1:1" x14ac:dyDescent="0.2">
      <c r="A308" s="15"/>
    </row>
    <row r="309" spans="1:1" x14ac:dyDescent="0.2">
      <c r="A309" s="15"/>
    </row>
    <row r="310" spans="1:1" x14ac:dyDescent="0.2">
      <c r="A310" s="15"/>
    </row>
    <row r="311" spans="1:1" x14ac:dyDescent="0.2">
      <c r="A311" s="15"/>
    </row>
    <row r="312" spans="1:1" x14ac:dyDescent="0.2">
      <c r="A312" s="15"/>
    </row>
    <row r="313" spans="1:1" x14ac:dyDescent="0.2">
      <c r="A313" s="15"/>
    </row>
    <row r="314" spans="1:1" x14ac:dyDescent="0.2">
      <c r="A314" s="15"/>
    </row>
    <row r="315" spans="1:1" x14ac:dyDescent="0.2">
      <c r="A315" s="15"/>
    </row>
    <row r="316" spans="1:1" x14ac:dyDescent="0.2">
      <c r="A316" s="15"/>
    </row>
    <row r="317" spans="1:1" x14ac:dyDescent="0.2">
      <c r="A317" s="15"/>
    </row>
    <row r="318" spans="1:1" x14ac:dyDescent="0.2">
      <c r="A318" s="15"/>
    </row>
    <row r="319" spans="1:1" x14ac:dyDescent="0.2">
      <c r="A319" s="15"/>
    </row>
    <row r="320" spans="1:1" x14ac:dyDescent="0.2">
      <c r="A320" s="15"/>
    </row>
    <row r="321" spans="1:1" x14ac:dyDescent="0.2">
      <c r="A321" s="15"/>
    </row>
    <row r="322" spans="1:1" x14ac:dyDescent="0.2">
      <c r="A322" s="15"/>
    </row>
    <row r="323" spans="1:1" x14ac:dyDescent="0.2">
      <c r="A323" s="15"/>
    </row>
    <row r="324" spans="1:1" x14ac:dyDescent="0.2">
      <c r="A324" s="15"/>
    </row>
    <row r="325" spans="1:1" x14ac:dyDescent="0.2">
      <c r="A325" s="15"/>
    </row>
    <row r="326" spans="1:1" x14ac:dyDescent="0.2">
      <c r="A326" s="15"/>
    </row>
    <row r="327" spans="1:1" x14ac:dyDescent="0.2">
      <c r="A327" s="15"/>
    </row>
    <row r="328" spans="1:1" x14ac:dyDescent="0.2">
      <c r="A328" s="15"/>
    </row>
    <row r="329" spans="1:1" x14ac:dyDescent="0.2">
      <c r="A329" s="15"/>
    </row>
    <row r="330" spans="1:1" x14ac:dyDescent="0.2">
      <c r="A330" s="15"/>
    </row>
    <row r="331" spans="1:1" x14ac:dyDescent="0.2">
      <c r="A331" s="15"/>
    </row>
    <row r="332" spans="1:1" x14ac:dyDescent="0.2">
      <c r="A332" s="15"/>
    </row>
    <row r="359" spans="1:1" x14ac:dyDescent="0.2">
      <c r="A359" s="15"/>
    </row>
    <row r="360" spans="1:1" x14ac:dyDescent="0.2">
      <c r="A360" s="15"/>
    </row>
    <row r="361" spans="1:1" x14ac:dyDescent="0.2">
      <c r="A361" s="15"/>
    </row>
    <row r="362" spans="1:1" x14ac:dyDescent="0.2">
      <c r="A362" s="15"/>
    </row>
    <row r="363" spans="1:1" x14ac:dyDescent="0.2">
      <c r="A363" s="15"/>
    </row>
    <row r="364" spans="1:1" x14ac:dyDescent="0.2">
      <c r="A364" s="15"/>
    </row>
    <row r="374" spans="1:1" x14ac:dyDescent="0.2">
      <c r="A374" s="15"/>
    </row>
    <row r="375" spans="1:1" x14ac:dyDescent="0.2">
      <c r="A375" s="15"/>
    </row>
    <row r="376" spans="1:1" x14ac:dyDescent="0.2">
      <c r="A376" s="15"/>
    </row>
    <row r="377" spans="1:1" x14ac:dyDescent="0.2">
      <c r="A377" s="15"/>
    </row>
    <row r="378" spans="1:1" x14ac:dyDescent="0.2">
      <c r="A378" s="15"/>
    </row>
    <row r="379" spans="1:1" x14ac:dyDescent="0.2">
      <c r="A379" s="15"/>
    </row>
    <row r="380" spans="1:1" x14ac:dyDescent="0.2">
      <c r="A380" s="15"/>
    </row>
    <row r="381" spans="1:1" x14ac:dyDescent="0.2">
      <c r="A381" s="15"/>
    </row>
    <row r="382" spans="1:1" x14ac:dyDescent="0.2">
      <c r="A382" s="15"/>
    </row>
    <row r="383" spans="1:1" x14ac:dyDescent="0.2">
      <c r="A383" s="15"/>
    </row>
    <row r="384" spans="1:1" x14ac:dyDescent="0.2">
      <c r="A384" s="15"/>
    </row>
    <row r="385" spans="1:1" x14ac:dyDescent="0.2">
      <c r="A385" s="15"/>
    </row>
    <row r="386" spans="1:1" x14ac:dyDescent="0.2">
      <c r="A386" s="15"/>
    </row>
    <row r="387" spans="1:1" x14ac:dyDescent="0.2">
      <c r="A387" s="15"/>
    </row>
    <row r="388" spans="1:1" x14ac:dyDescent="0.2">
      <c r="A388" s="15"/>
    </row>
    <row r="389" spans="1:1" x14ac:dyDescent="0.2">
      <c r="A389" s="15"/>
    </row>
    <row r="390" spans="1:1" x14ac:dyDescent="0.2">
      <c r="A390" s="15"/>
    </row>
    <row r="391" spans="1:1" x14ac:dyDescent="0.2">
      <c r="A391" s="15"/>
    </row>
    <row r="392" spans="1:1" x14ac:dyDescent="0.2">
      <c r="A392" s="15"/>
    </row>
    <row r="393" spans="1:1" x14ac:dyDescent="0.2">
      <c r="A393" s="15"/>
    </row>
    <row r="394" spans="1:1" x14ac:dyDescent="0.2">
      <c r="A394" s="15"/>
    </row>
    <row r="395" spans="1:1" x14ac:dyDescent="0.2">
      <c r="A395" s="15"/>
    </row>
    <row r="396" spans="1:1" x14ac:dyDescent="0.2">
      <c r="A396" s="15"/>
    </row>
    <row r="397" spans="1:1" x14ac:dyDescent="0.2">
      <c r="A397" s="15"/>
    </row>
    <row r="1048253" spans="1:3" x14ac:dyDescent="0.2">
      <c r="A1048253" s="15"/>
      <c r="C1048253" s="15"/>
    </row>
    <row r="1048287" spans="1:5" x14ac:dyDescent="0.2">
      <c r="A1048287" s="15"/>
      <c r="C1048287" s="15"/>
      <c r="E1048287" s="9"/>
    </row>
    <row r="1048301" spans="1:1" x14ac:dyDescent="0.2">
      <c r="A1048301" s="15"/>
    </row>
  </sheetData>
  <sheetProtection algorithmName="SHA-512" hashValue="ilHKQ8vYwGICIf7hjlgm41vf9FAu+WmDIQUyuk8hi1Qs3FEyFd5r+gq57zgd1f7jLtdooTRsgMv3F4Bzvo6rbg==" saltValue="EFmUdDpl8hE5Fa6EVC+pUw==" spinCount="100000" sheet="1" objects="1" scenarios="1"/>
  <mergeCells count="3">
    <mergeCell ref="D1:H1"/>
    <mergeCell ref="A2:C2"/>
    <mergeCell ref="D11:G11"/>
  </mergeCells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11:C11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/>
  <dimension ref="A1:J1048385"/>
  <sheetViews>
    <sheetView view="pageBreakPreview" zoomScale="115" zoomScaleNormal="100" zoomScaleSheetLayoutView="115" workbookViewId="0">
      <selection activeCell="G59" sqref="G59:G60"/>
    </sheetView>
  </sheetViews>
  <sheetFormatPr defaultRowHeight="12.75" x14ac:dyDescent="0.2"/>
  <cols>
    <col min="1" max="1" width="17.7109375" style="17" bestFit="1" customWidth="1"/>
    <col min="2" max="2" width="8.7109375" style="15" customWidth="1"/>
    <col min="3" max="3" width="6.42578125" style="15" customWidth="1"/>
    <col min="4" max="4" width="42.7109375" style="15" customWidth="1"/>
    <col min="5" max="5" width="10.28515625" style="15" customWidth="1"/>
    <col min="6" max="8" width="20.7109375" style="15" customWidth="1"/>
    <col min="9" max="9" width="9.28515625" style="15"/>
    <col min="10" max="10" width="9.28515625" style="340"/>
    <col min="11" max="257" width="9.28515625" style="15"/>
    <col min="258" max="258" width="9.28515625" style="15" customWidth="1"/>
    <col min="259" max="259" width="6.7109375" style="15" customWidth="1"/>
    <col min="260" max="260" width="40.7109375" style="15" customWidth="1"/>
    <col min="261" max="264" width="9.28515625" style="15" customWidth="1"/>
    <col min="265" max="513" width="9.28515625" style="15"/>
    <col min="514" max="514" width="9.28515625" style="15" customWidth="1"/>
    <col min="515" max="515" width="6.7109375" style="15" customWidth="1"/>
    <col min="516" max="516" width="40.7109375" style="15" customWidth="1"/>
    <col min="517" max="520" width="9.28515625" style="15" customWidth="1"/>
    <col min="521" max="769" width="9.28515625" style="15"/>
    <col min="770" max="770" width="9.28515625" style="15" customWidth="1"/>
    <col min="771" max="771" width="6.7109375" style="15" customWidth="1"/>
    <col min="772" max="772" width="40.7109375" style="15" customWidth="1"/>
    <col min="773" max="776" width="9.28515625" style="15" customWidth="1"/>
    <col min="777" max="1025" width="9.28515625" style="15"/>
    <col min="1026" max="1026" width="9.28515625" style="15" customWidth="1"/>
    <col min="1027" max="1027" width="6.7109375" style="15" customWidth="1"/>
    <col min="1028" max="1028" width="40.7109375" style="15" customWidth="1"/>
    <col min="1029" max="1032" width="9.28515625" style="15" customWidth="1"/>
    <col min="1033" max="1281" width="9.28515625" style="15"/>
    <col min="1282" max="1282" width="9.28515625" style="15" customWidth="1"/>
    <col min="1283" max="1283" width="6.7109375" style="15" customWidth="1"/>
    <col min="1284" max="1284" width="40.7109375" style="15" customWidth="1"/>
    <col min="1285" max="1288" width="9.28515625" style="15" customWidth="1"/>
    <col min="1289" max="1537" width="9.28515625" style="15"/>
    <col min="1538" max="1538" width="9.28515625" style="15" customWidth="1"/>
    <col min="1539" max="1539" width="6.7109375" style="15" customWidth="1"/>
    <col min="1540" max="1540" width="40.7109375" style="15" customWidth="1"/>
    <col min="1541" max="1544" width="9.28515625" style="15" customWidth="1"/>
    <col min="1545" max="1793" width="9.28515625" style="15"/>
    <col min="1794" max="1794" width="9.28515625" style="15" customWidth="1"/>
    <col min="1795" max="1795" width="6.7109375" style="15" customWidth="1"/>
    <col min="1796" max="1796" width="40.7109375" style="15" customWidth="1"/>
    <col min="1797" max="1800" width="9.28515625" style="15" customWidth="1"/>
    <col min="1801" max="2049" width="9.28515625" style="15"/>
    <col min="2050" max="2050" width="9.28515625" style="15" customWidth="1"/>
    <col min="2051" max="2051" width="6.7109375" style="15" customWidth="1"/>
    <col min="2052" max="2052" width="40.7109375" style="15" customWidth="1"/>
    <col min="2053" max="2056" width="9.28515625" style="15" customWidth="1"/>
    <col min="2057" max="2305" width="9.28515625" style="15"/>
    <col min="2306" max="2306" width="9.28515625" style="15" customWidth="1"/>
    <col min="2307" max="2307" width="6.7109375" style="15" customWidth="1"/>
    <col min="2308" max="2308" width="40.7109375" style="15" customWidth="1"/>
    <col min="2309" max="2312" width="9.28515625" style="15" customWidth="1"/>
    <col min="2313" max="2561" width="9.28515625" style="15"/>
    <col min="2562" max="2562" width="9.28515625" style="15" customWidth="1"/>
    <col min="2563" max="2563" width="6.7109375" style="15" customWidth="1"/>
    <col min="2564" max="2564" width="40.7109375" style="15" customWidth="1"/>
    <col min="2565" max="2568" width="9.28515625" style="15" customWidth="1"/>
    <col min="2569" max="2817" width="9.28515625" style="15"/>
    <col min="2818" max="2818" width="9.28515625" style="15" customWidth="1"/>
    <col min="2819" max="2819" width="6.7109375" style="15" customWidth="1"/>
    <col min="2820" max="2820" width="40.7109375" style="15" customWidth="1"/>
    <col min="2821" max="2824" width="9.28515625" style="15" customWidth="1"/>
    <col min="2825" max="3073" width="9.28515625" style="15"/>
    <col min="3074" max="3074" width="9.28515625" style="15" customWidth="1"/>
    <col min="3075" max="3075" width="6.7109375" style="15" customWidth="1"/>
    <col min="3076" max="3076" width="40.7109375" style="15" customWidth="1"/>
    <col min="3077" max="3080" width="9.28515625" style="15" customWidth="1"/>
    <col min="3081" max="3329" width="9.28515625" style="15"/>
    <col min="3330" max="3330" width="9.28515625" style="15" customWidth="1"/>
    <col min="3331" max="3331" width="6.7109375" style="15" customWidth="1"/>
    <col min="3332" max="3332" width="40.7109375" style="15" customWidth="1"/>
    <col min="3333" max="3336" width="9.28515625" style="15" customWidth="1"/>
    <col min="3337" max="3585" width="9.28515625" style="15"/>
    <col min="3586" max="3586" width="9.28515625" style="15" customWidth="1"/>
    <col min="3587" max="3587" width="6.7109375" style="15" customWidth="1"/>
    <col min="3588" max="3588" width="40.7109375" style="15" customWidth="1"/>
    <col min="3589" max="3592" width="9.28515625" style="15" customWidth="1"/>
    <col min="3593" max="3841" width="9.28515625" style="15"/>
    <col min="3842" max="3842" width="9.28515625" style="15" customWidth="1"/>
    <col min="3843" max="3843" width="6.7109375" style="15" customWidth="1"/>
    <col min="3844" max="3844" width="40.7109375" style="15" customWidth="1"/>
    <col min="3845" max="3848" width="9.28515625" style="15" customWidth="1"/>
    <col min="3849" max="4097" width="9.28515625" style="15"/>
    <col min="4098" max="4098" width="9.28515625" style="15" customWidth="1"/>
    <col min="4099" max="4099" width="6.7109375" style="15" customWidth="1"/>
    <col min="4100" max="4100" width="40.7109375" style="15" customWidth="1"/>
    <col min="4101" max="4104" width="9.28515625" style="15" customWidth="1"/>
    <col min="4105" max="4353" width="9.28515625" style="15"/>
    <col min="4354" max="4354" width="9.28515625" style="15" customWidth="1"/>
    <col min="4355" max="4355" width="6.7109375" style="15" customWidth="1"/>
    <col min="4356" max="4356" width="40.7109375" style="15" customWidth="1"/>
    <col min="4357" max="4360" width="9.28515625" style="15" customWidth="1"/>
    <col min="4361" max="4609" width="9.28515625" style="15"/>
    <col min="4610" max="4610" width="9.28515625" style="15" customWidth="1"/>
    <col min="4611" max="4611" width="6.7109375" style="15" customWidth="1"/>
    <col min="4612" max="4612" width="40.7109375" style="15" customWidth="1"/>
    <col min="4613" max="4616" width="9.28515625" style="15" customWidth="1"/>
    <col min="4617" max="4865" width="9.28515625" style="15"/>
    <col min="4866" max="4866" width="9.28515625" style="15" customWidth="1"/>
    <col min="4867" max="4867" width="6.7109375" style="15" customWidth="1"/>
    <col min="4868" max="4868" width="40.7109375" style="15" customWidth="1"/>
    <col min="4869" max="4872" width="9.28515625" style="15" customWidth="1"/>
    <col min="4873" max="5121" width="9.28515625" style="15"/>
    <col min="5122" max="5122" width="9.28515625" style="15" customWidth="1"/>
    <col min="5123" max="5123" width="6.7109375" style="15" customWidth="1"/>
    <col min="5124" max="5124" width="40.7109375" style="15" customWidth="1"/>
    <col min="5125" max="5128" width="9.28515625" style="15" customWidth="1"/>
    <col min="5129" max="5377" width="9.28515625" style="15"/>
    <col min="5378" max="5378" width="9.28515625" style="15" customWidth="1"/>
    <col min="5379" max="5379" width="6.7109375" style="15" customWidth="1"/>
    <col min="5380" max="5380" width="40.7109375" style="15" customWidth="1"/>
    <col min="5381" max="5384" width="9.28515625" style="15" customWidth="1"/>
    <col min="5385" max="5633" width="9.28515625" style="15"/>
    <col min="5634" max="5634" width="9.28515625" style="15" customWidth="1"/>
    <col min="5635" max="5635" width="6.7109375" style="15" customWidth="1"/>
    <col min="5636" max="5636" width="40.7109375" style="15" customWidth="1"/>
    <col min="5637" max="5640" width="9.28515625" style="15" customWidth="1"/>
    <col min="5641" max="5889" width="9.28515625" style="15"/>
    <col min="5890" max="5890" width="9.28515625" style="15" customWidth="1"/>
    <col min="5891" max="5891" width="6.7109375" style="15" customWidth="1"/>
    <col min="5892" max="5892" width="40.7109375" style="15" customWidth="1"/>
    <col min="5893" max="5896" width="9.28515625" style="15" customWidth="1"/>
    <col min="5897" max="6145" width="9.28515625" style="15"/>
    <col min="6146" max="6146" width="9.28515625" style="15" customWidth="1"/>
    <col min="6147" max="6147" width="6.7109375" style="15" customWidth="1"/>
    <col min="6148" max="6148" width="40.7109375" style="15" customWidth="1"/>
    <col min="6149" max="6152" width="9.28515625" style="15" customWidth="1"/>
    <col min="6153" max="6401" width="9.28515625" style="15"/>
    <col min="6402" max="6402" width="9.28515625" style="15" customWidth="1"/>
    <col min="6403" max="6403" width="6.7109375" style="15" customWidth="1"/>
    <col min="6404" max="6404" width="40.7109375" style="15" customWidth="1"/>
    <col min="6405" max="6408" width="9.28515625" style="15" customWidth="1"/>
    <col min="6409" max="6657" width="9.28515625" style="15"/>
    <col min="6658" max="6658" width="9.28515625" style="15" customWidth="1"/>
    <col min="6659" max="6659" width="6.7109375" style="15" customWidth="1"/>
    <col min="6660" max="6660" width="40.7109375" style="15" customWidth="1"/>
    <col min="6661" max="6664" width="9.28515625" style="15" customWidth="1"/>
    <col min="6665" max="6913" width="9.28515625" style="15"/>
    <col min="6914" max="6914" width="9.28515625" style="15" customWidth="1"/>
    <col min="6915" max="6915" width="6.7109375" style="15" customWidth="1"/>
    <col min="6916" max="6916" width="40.7109375" style="15" customWidth="1"/>
    <col min="6917" max="6920" width="9.28515625" style="15" customWidth="1"/>
    <col min="6921" max="7169" width="9.28515625" style="15"/>
    <col min="7170" max="7170" width="9.28515625" style="15" customWidth="1"/>
    <col min="7171" max="7171" width="6.7109375" style="15" customWidth="1"/>
    <col min="7172" max="7172" width="40.7109375" style="15" customWidth="1"/>
    <col min="7173" max="7176" width="9.28515625" style="15" customWidth="1"/>
    <col min="7177" max="7425" width="9.28515625" style="15"/>
    <col min="7426" max="7426" width="9.28515625" style="15" customWidth="1"/>
    <col min="7427" max="7427" width="6.7109375" style="15" customWidth="1"/>
    <col min="7428" max="7428" width="40.7109375" style="15" customWidth="1"/>
    <col min="7429" max="7432" width="9.28515625" style="15" customWidth="1"/>
    <col min="7433" max="7681" width="9.28515625" style="15"/>
    <col min="7682" max="7682" width="9.28515625" style="15" customWidth="1"/>
    <col min="7683" max="7683" width="6.7109375" style="15" customWidth="1"/>
    <col min="7684" max="7684" width="40.7109375" style="15" customWidth="1"/>
    <col min="7685" max="7688" width="9.28515625" style="15" customWidth="1"/>
    <col min="7689" max="7937" width="9.28515625" style="15"/>
    <col min="7938" max="7938" width="9.28515625" style="15" customWidth="1"/>
    <col min="7939" max="7939" width="6.7109375" style="15" customWidth="1"/>
    <col min="7940" max="7940" width="40.7109375" style="15" customWidth="1"/>
    <col min="7941" max="7944" width="9.28515625" style="15" customWidth="1"/>
    <col min="7945" max="8193" width="9.28515625" style="15"/>
    <col min="8194" max="8194" width="9.28515625" style="15" customWidth="1"/>
    <col min="8195" max="8195" width="6.7109375" style="15" customWidth="1"/>
    <col min="8196" max="8196" width="40.7109375" style="15" customWidth="1"/>
    <col min="8197" max="8200" width="9.28515625" style="15" customWidth="1"/>
    <col min="8201" max="8449" width="9.28515625" style="15"/>
    <col min="8450" max="8450" width="9.28515625" style="15" customWidth="1"/>
    <col min="8451" max="8451" width="6.7109375" style="15" customWidth="1"/>
    <col min="8452" max="8452" width="40.7109375" style="15" customWidth="1"/>
    <col min="8453" max="8456" width="9.28515625" style="15" customWidth="1"/>
    <col min="8457" max="8705" width="9.28515625" style="15"/>
    <col min="8706" max="8706" width="9.28515625" style="15" customWidth="1"/>
    <col min="8707" max="8707" width="6.7109375" style="15" customWidth="1"/>
    <col min="8708" max="8708" width="40.7109375" style="15" customWidth="1"/>
    <col min="8709" max="8712" width="9.28515625" style="15" customWidth="1"/>
    <col min="8713" max="8961" width="9.28515625" style="15"/>
    <col min="8962" max="8962" width="9.28515625" style="15" customWidth="1"/>
    <col min="8963" max="8963" width="6.7109375" style="15" customWidth="1"/>
    <col min="8964" max="8964" width="40.7109375" style="15" customWidth="1"/>
    <col min="8965" max="8968" width="9.28515625" style="15" customWidth="1"/>
    <col min="8969" max="9217" width="9.28515625" style="15"/>
    <col min="9218" max="9218" width="9.28515625" style="15" customWidth="1"/>
    <col min="9219" max="9219" width="6.7109375" style="15" customWidth="1"/>
    <col min="9220" max="9220" width="40.7109375" style="15" customWidth="1"/>
    <col min="9221" max="9224" width="9.28515625" style="15" customWidth="1"/>
    <col min="9225" max="9473" width="9.28515625" style="15"/>
    <col min="9474" max="9474" width="9.28515625" style="15" customWidth="1"/>
    <col min="9475" max="9475" width="6.7109375" style="15" customWidth="1"/>
    <col min="9476" max="9476" width="40.7109375" style="15" customWidth="1"/>
    <col min="9477" max="9480" width="9.28515625" style="15" customWidth="1"/>
    <col min="9481" max="9729" width="9.28515625" style="15"/>
    <col min="9730" max="9730" width="9.28515625" style="15" customWidth="1"/>
    <col min="9731" max="9731" width="6.7109375" style="15" customWidth="1"/>
    <col min="9732" max="9732" width="40.7109375" style="15" customWidth="1"/>
    <col min="9733" max="9736" width="9.28515625" style="15" customWidth="1"/>
    <col min="9737" max="9985" width="9.28515625" style="15"/>
    <col min="9986" max="9986" width="9.28515625" style="15" customWidth="1"/>
    <col min="9987" max="9987" width="6.7109375" style="15" customWidth="1"/>
    <col min="9988" max="9988" width="40.7109375" style="15" customWidth="1"/>
    <col min="9989" max="9992" width="9.28515625" style="15" customWidth="1"/>
    <col min="9993" max="10241" width="9.28515625" style="15"/>
    <col min="10242" max="10242" width="9.28515625" style="15" customWidth="1"/>
    <col min="10243" max="10243" width="6.7109375" style="15" customWidth="1"/>
    <col min="10244" max="10244" width="40.7109375" style="15" customWidth="1"/>
    <col min="10245" max="10248" width="9.28515625" style="15" customWidth="1"/>
    <col min="10249" max="10497" width="9.28515625" style="15"/>
    <col min="10498" max="10498" width="9.28515625" style="15" customWidth="1"/>
    <col min="10499" max="10499" width="6.7109375" style="15" customWidth="1"/>
    <col min="10500" max="10500" width="40.7109375" style="15" customWidth="1"/>
    <col min="10501" max="10504" width="9.28515625" style="15" customWidth="1"/>
    <col min="10505" max="10753" width="9.28515625" style="15"/>
    <col min="10754" max="10754" width="9.28515625" style="15" customWidth="1"/>
    <col min="10755" max="10755" width="6.7109375" style="15" customWidth="1"/>
    <col min="10756" max="10756" width="40.7109375" style="15" customWidth="1"/>
    <col min="10757" max="10760" width="9.28515625" style="15" customWidth="1"/>
    <col min="10761" max="11009" width="9.28515625" style="15"/>
    <col min="11010" max="11010" width="9.28515625" style="15" customWidth="1"/>
    <col min="11011" max="11011" width="6.7109375" style="15" customWidth="1"/>
    <col min="11012" max="11012" width="40.7109375" style="15" customWidth="1"/>
    <col min="11013" max="11016" width="9.28515625" style="15" customWidth="1"/>
    <col min="11017" max="11265" width="9.28515625" style="15"/>
    <col min="11266" max="11266" width="9.28515625" style="15" customWidth="1"/>
    <col min="11267" max="11267" width="6.7109375" style="15" customWidth="1"/>
    <col min="11268" max="11268" width="40.7109375" style="15" customWidth="1"/>
    <col min="11269" max="11272" width="9.28515625" style="15" customWidth="1"/>
    <col min="11273" max="11521" width="9.28515625" style="15"/>
    <col min="11522" max="11522" width="9.28515625" style="15" customWidth="1"/>
    <col min="11523" max="11523" width="6.7109375" style="15" customWidth="1"/>
    <col min="11524" max="11524" width="40.7109375" style="15" customWidth="1"/>
    <col min="11525" max="11528" width="9.28515625" style="15" customWidth="1"/>
    <col min="11529" max="11777" width="9.28515625" style="15"/>
    <col min="11778" max="11778" width="9.28515625" style="15" customWidth="1"/>
    <col min="11779" max="11779" width="6.7109375" style="15" customWidth="1"/>
    <col min="11780" max="11780" width="40.7109375" style="15" customWidth="1"/>
    <col min="11781" max="11784" width="9.28515625" style="15" customWidth="1"/>
    <col min="11785" max="12033" width="9.28515625" style="15"/>
    <col min="12034" max="12034" width="9.28515625" style="15" customWidth="1"/>
    <col min="12035" max="12035" width="6.7109375" style="15" customWidth="1"/>
    <col min="12036" max="12036" width="40.7109375" style="15" customWidth="1"/>
    <col min="12037" max="12040" width="9.28515625" style="15" customWidth="1"/>
    <col min="12041" max="12289" width="9.28515625" style="15"/>
    <col min="12290" max="12290" width="9.28515625" style="15" customWidth="1"/>
    <col min="12291" max="12291" width="6.7109375" style="15" customWidth="1"/>
    <col min="12292" max="12292" width="40.7109375" style="15" customWidth="1"/>
    <col min="12293" max="12296" width="9.28515625" style="15" customWidth="1"/>
    <col min="12297" max="12545" width="9.28515625" style="15"/>
    <col min="12546" max="12546" width="9.28515625" style="15" customWidth="1"/>
    <col min="12547" max="12547" width="6.7109375" style="15" customWidth="1"/>
    <col min="12548" max="12548" width="40.7109375" style="15" customWidth="1"/>
    <col min="12549" max="12552" width="9.28515625" style="15" customWidth="1"/>
    <col min="12553" max="12801" width="9.28515625" style="15"/>
    <col min="12802" max="12802" width="9.28515625" style="15" customWidth="1"/>
    <col min="12803" max="12803" width="6.7109375" style="15" customWidth="1"/>
    <col min="12804" max="12804" width="40.7109375" style="15" customWidth="1"/>
    <col min="12805" max="12808" width="9.28515625" style="15" customWidth="1"/>
    <col min="12809" max="13057" width="9.28515625" style="15"/>
    <col min="13058" max="13058" width="9.28515625" style="15" customWidth="1"/>
    <col min="13059" max="13059" width="6.7109375" style="15" customWidth="1"/>
    <col min="13060" max="13060" width="40.7109375" style="15" customWidth="1"/>
    <col min="13061" max="13064" width="9.28515625" style="15" customWidth="1"/>
    <col min="13065" max="13313" width="9.28515625" style="15"/>
    <col min="13314" max="13314" width="9.28515625" style="15" customWidth="1"/>
    <col min="13315" max="13315" width="6.7109375" style="15" customWidth="1"/>
    <col min="13316" max="13316" width="40.7109375" style="15" customWidth="1"/>
    <col min="13317" max="13320" width="9.28515625" style="15" customWidth="1"/>
    <col min="13321" max="13569" width="9.28515625" style="15"/>
    <col min="13570" max="13570" width="9.28515625" style="15" customWidth="1"/>
    <col min="13571" max="13571" width="6.7109375" style="15" customWidth="1"/>
    <col min="13572" max="13572" width="40.7109375" style="15" customWidth="1"/>
    <col min="13573" max="13576" width="9.28515625" style="15" customWidth="1"/>
    <col min="13577" max="13825" width="9.28515625" style="15"/>
    <col min="13826" max="13826" width="9.28515625" style="15" customWidth="1"/>
    <col min="13827" max="13827" width="6.7109375" style="15" customWidth="1"/>
    <col min="13828" max="13828" width="40.7109375" style="15" customWidth="1"/>
    <col min="13829" max="13832" width="9.28515625" style="15" customWidth="1"/>
    <col min="13833" max="14081" width="9.28515625" style="15"/>
    <col min="14082" max="14082" width="9.28515625" style="15" customWidth="1"/>
    <col min="14083" max="14083" width="6.7109375" style="15" customWidth="1"/>
    <col min="14084" max="14084" width="40.7109375" style="15" customWidth="1"/>
    <col min="14085" max="14088" width="9.28515625" style="15" customWidth="1"/>
    <col min="14089" max="14337" width="9.28515625" style="15"/>
    <col min="14338" max="14338" width="9.28515625" style="15" customWidth="1"/>
    <col min="14339" max="14339" width="6.7109375" style="15" customWidth="1"/>
    <col min="14340" max="14340" width="40.7109375" style="15" customWidth="1"/>
    <col min="14341" max="14344" width="9.28515625" style="15" customWidth="1"/>
    <col min="14345" max="14593" width="9.28515625" style="15"/>
    <col min="14594" max="14594" width="9.28515625" style="15" customWidth="1"/>
    <col min="14595" max="14595" width="6.7109375" style="15" customWidth="1"/>
    <col min="14596" max="14596" width="40.7109375" style="15" customWidth="1"/>
    <col min="14597" max="14600" width="9.28515625" style="15" customWidth="1"/>
    <col min="14601" max="14849" width="9.28515625" style="15"/>
    <col min="14850" max="14850" width="9.28515625" style="15" customWidth="1"/>
    <col min="14851" max="14851" width="6.7109375" style="15" customWidth="1"/>
    <col min="14852" max="14852" width="40.7109375" style="15" customWidth="1"/>
    <col min="14853" max="14856" width="9.28515625" style="15" customWidth="1"/>
    <col min="14857" max="15105" width="9.28515625" style="15"/>
    <col min="15106" max="15106" width="9.28515625" style="15" customWidth="1"/>
    <col min="15107" max="15107" width="6.7109375" style="15" customWidth="1"/>
    <col min="15108" max="15108" width="40.7109375" style="15" customWidth="1"/>
    <col min="15109" max="15112" width="9.28515625" style="15" customWidth="1"/>
    <col min="15113" max="15361" width="9.28515625" style="15"/>
    <col min="15362" max="15362" width="9.28515625" style="15" customWidth="1"/>
    <col min="15363" max="15363" width="6.7109375" style="15" customWidth="1"/>
    <col min="15364" max="15364" width="40.7109375" style="15" customWidth="1"/>
    <col min="15365" max="15368" width="9.28515625" style="15" customWidth="1"/>
    <col min="15369" max="15617" width="9.28515625" style="15"/>
    <col min="15618" max="15618" width="9.28515625" style="15" customWidth="1"/>
    <col min="15619" max="15619" width="6.7109375" style="15" customWidth="1"/>
    <col min="15620" max="15620" width="40.7109375" style="15" customWidth="1"/>
    <col min="15621" max="15624" width="9.28515625" style="15" customWidth="1"/>
    <col min="15625" max="15873" width="9.28515625" style="15"/>
    <col min="15874" max="15874" width="9.28515625" style="15" customWidth="1"/>
    <col min="15875" max="15875" width="6.7109375" style="15" customWidth="1"/>
    <col min="15876" max="15876" width="40.7109375" style="15" customWidth="1"/>
    <col min="15877" max="15880" width="9.28515625" style="15" customWidth="1"/>
    <col min="15881" max="16129" width="9.28515625" style="15"/>
    <col min="16130" max="16130" width="9.28515625" style="15" customWidth="1"/>
    <col min="16131" max="16131" width="6.7109375" style="15" customWidth="1"/>
    <col min="16132" max="16132" width="40.7109375" style="15" customWidth="1"/>
    <col min="16133" max="16136" width="9.28515625" style="15" customWidth="1"/>
    <col min="16137" max="16384" width="9.28515625" style="15"/>
  </cols>
  <sheetData>
    <row r="1" spans="1:9" ht="12.75" customHeight="1" x14ac:dyDescent="0.2">
      <c r="A1" s="304" t="s">
        <v>229</v>
      </c>
      <c r="B1" s="305" t="s">
        <v>683</v>
      </c>
      <c r="C1" s="382"/>
      <c r="D1" s="382"/>
      <c r="E1" s="756" t="s">
        <v>684</v>
      </c>
      <c r="F1" s="756"/>
      <c r="G1" s="756"/>
      <c r="H1" s="757"/>
    </row>
    <row r="2" spans="1:9" ht="24.75" customHeight="1" x14ac:dyDescent="0.2">
      <c r="A2" s="750" t="s">
        <v>2</v>
      </c>
      <c r="B2" s="751"/>
      <c r="C2" s="752"/>
      <c r="D2" s="272" t="s">
        <v>3</v>
      </c>
      <c r="E2" s="272" t="s">
        <v>4</v>
      </c>
      <c r="F2" s="272" t="s">
        <v>5</v>
      </c>
      <c r="G2" s="272" t="s">
        <v>6</v>
      </c>
      <c r="H2" s="272" t="s">
        <v>7</v>
      </c>
      <c r="I2" s="116"/>
    </row>
    <row r="3" spans="1:9" x14ac:dyDescent="0.2">
      <c r="A3" s="302" t="s">
        <v>685</v>
      </c>
      <c r="B3" s="263"/>
      <c r="C3" s="401"/>
      <c r="D3" s="387" t="s">
        <v>686</v>
      </c>
      <c r="E3" s="294"/>
      <c r="F3" s="282"/>
      <c r="G3" s="282"/>
      <c r="H3" s="284"/>
    </row>
    <row r="4" spans="1:9" ht="25.5" x14ac:dyDescent="0.2">
      <c r="A4" s="302"/>
      <c r="B4" s="263" t="s">
        <v>687</v>
      </c>
      <c r="C4" s="401"/>
      <c r="D4" s="319" t="s">
        <v>688</v>
      </c>
      <c r="E4" s="294"/>
      <c r="F4" s="282"/>
      <c r="G4" s="282"/>
      <c r="H4" s="284"/>
    </row>
    <row r="5" spans="1:9" ht="27" x14ac:dyDescent="0.2">
      <c r="A5" s="302"/>
      <c r="B5" s="263"/>
      <c r="C5" s="644" t="s">
        <v>10</v>
      </c>
      <c r="D5" s="296" t="s">
        <v>672</v>
      </c>
      <c r="E5" s="293" t="s">
        <v>135</v>
      </c>
      <c r="F5" s="288">
        <v>180</v>
      </c>
      <c r="G5" s="82"/>
      <c r="H5" s="83" t="str">
        <f>IF(G5=0," ",F5*G5)</f>
        <v xml:space="preserve"> </v>
      </c>
    </row>
    <row r="6" spans="1:9" ht="27" x14ac:dyDescent="0.2">
      <c r="A6" s="302"/>
      <c r="B6" s="263"/>
      <c r="C6" s="644" t="s">
        <v>23</v>
      </c>
      <c r="D6" s="296" t="s">
        <v>673</v>
      </c>
      <c r="E6" s="293" t="s">
        <v>135</v>
      </c>
      <c r="F6" s="288">
        <v>20</v>
      </c>
      <c r="G6" s="82"/>
      <c r="H6" s="83" t="str">
        <f>IF(G6=0," ",F6*G6)</f>
        <v xml:space="preserve"> </v>
      </c>
    </row>
    <row r="7" spans="1:9" ht="51" x14ac:dyDescent="0.2">
      <c r="A7" s="302"/>
      <c r="B7" s="350" t="s">
        <v>689</v>
      </c>
      <c r="C7" s="402"/>
      <c r="D7" s="313" t="s">
        <v>690</v>
      </c>
      <c r="E7" s="293" t="s">
        <v>135</v>
      </c>
      <c r="F7" s="288">
        <v>35</v>
      </c>
      <c r="G7" s="82"/>
      <c r="H7" s="83" t="str">
        <f>IF(G7=0," ",F7*G7)</f>
        <v xml:space="preserve"> </v>
      </c>
    </row>
    <row r="8" spans="1:9" ht="51" x14ac:dyDescent="0.2">
      <c r="A8" s="302"/>
      <c r="B8" s="350" t="s">
        <v>691</v>
      </c>
      <c r="C8" s="402"/>
      <c r="D8" s="296" t="s">
        <v>692</v>
      </c>
      <c r="E8" s="293" t="s">
        <v>135</v>
      </c>
      <c r="F8" s="288">
        <v>35</v>
      </c>
      <c r="G8" s="82"/>
      <c r="H8" s="83" t="str">
        <f>IF(G8=0," ",F8*G8)</f>
        <v xml:space="preserve"> </v>
      </c>
    </row>
    <row r="9" spans="1:9" ht="27" x14ac:dyDescent="0.2">
      <c r="A9" s="302"/>
      <c r="B9" s="350" t="s">
        <v>693</v>
      </c>
      <c r="C9" s="402"/>
      <c r="D9" s="313" t="s">
        <v>694</v>
      </c>
      <c r="E9" s="293" t="s">
        <v>135</v>
      </c>
      <c r="F9" s="288">
        <v>20</v>
      </c>
      <c r="G9" s="82"/>
      <c r="H9" s="83" t="str">
        <f>IF(G9=0," ",F9*G9)</f>
        <v xml:space="preserve"> </v>
      </c>
    </row>
    <row r="10" spans="1:9" x14ac:dyDescent="0.2">
      <c r="A10" s="273" t="s">
        <v>695</v>
      </c>
      <c r="B10" s="344"/>
      <c r="C10" s="403"/>
      <c r="D10" s="346" t="s">
        <v>696</v>
      </c>
      <c r="E10" s="309"/>
      <c r="F10" s="277"/>
      <c r="G10" s="277"/>
      <c r="H10" s="279"/>
    </row>
    <row r="11" spans="1:9" ht="27" x14ac:dyDescent="0.2">
      <c r="A11" s="302"/>
      <c r="B11" s="350" t="s">
        <v>697</v>
      </c>
      <c r="C11" s="402"/>
      <c r="D11" s="296" t="s">
        <v>698</v>
      </c>
      <c r="E11" s="293" t="s">
        <v>135</v>
      </c>
      <c r="F11" s="288">
        <v>110</v>
      </c>
      <c r="G11" s="82"/>
      <c r="H11" s="83" t="str">
        <f>IF(G11=0," ",F11*G11)</f>
        <v xml:space="preserve"> </v>
      </c>
    </row>
    <row r="12" spans="1:9" x14ac:dyDescent="0.2">
      <c r="A12" s="302"/>
      <c r="B12" s="263" t="s">
        <v>699</v>
      </c>
      <c r="C12" s="401"/>
      <c r="D12" s="319" t="s">
        <v>700</v>
      </c>
      <c r="E12" s="294"/>
      <c r="F12" s="282"/>
      <c r="G12" s="282"/>
      <c r="H12" s="284"/>
    </row>
    <row r="13" spans="1:9" ht="27" x14ac:dyDescent="0.2">
      <c r="A13" s="302"/>
      <c r="B13" s="263"/>
      <c r="C13" s="644" t="s">
        <v>10</v>
      </c>
      <c r="D13" s="296" t="s">
        <v>701</v>
      </c>
      <c r="E13" s="293" t="s">
        <v>135</v>
      </c>
      <c r="F13" s="288">
        <v>110</v>
      </c>
      <c r="G13" s="82"/>
      <c r="H13" s="83" t="str">
        <f>IF(G13=0," ",F13*G13)</f>
        <v xml:space="preserve"> </v>
      </c>
      <c r="I13" s="23"/>
    </row>
    <row r="14" spans="1:9" ht="25.5" x14ac:dyDescent="0.2">
      <c r="A14" s="302"/>
      <c r="B14" s="263" t="s">
        <v>702</v>
      </c>
      <c r="C14" s="401"/>
      <c r="D14" s="314" t="s">
        <v>703</v>
      </c>
      <c r="E14" s="294"/>
      <c r="F14" s="282"/>
      <c r="G14" s="282"/>
      <c r="H14" s="284"/>
    </row>
    <row r="15" spans="1:9" ht="27" x14ac:dyDescent="0.2">
      <c r="A15" s="302"/>
      <c r="B15" s="263"/>
      <c r="C15" s="644" t="s">
        <v>10</v>
      </c>
      <c r="D15" s="380" t="s">
        <v>704</v>
      </c>
      <c r="E15" s="293" t="s">
        <v>135</v>
      </c>
      <c r="F15" s="288">
        <v>55</v>
      </c>
      <c r="G15" s="82"/>
      <c r="H15" s="83" t="str">
        <f>IF(G15=0," ",F15*G15)</f>
        <v xml:space="preserve"> </v>
      </c>
      <c r="I15" s="23"/>
    </row>
    <row r="16" spans="1:9" x14ac:dyDescent="0.2">
      <c r="A16" s="273" t="s">
        <v>705</v>
      </c>
      <c r="B16" s="344"/>
      <c r="C16" s="403"/>
      <c r="D16" s="386" t="s">
        <v>706</v>
      </c>
      <c r="E16" s="309"/>
      <c r="F16" s="277"/>
      <c r="G16" s="277"/>
      <c r="H16" s="279"/>
    </row>
    <row r="17" spans="1:10" ht="12.75" customHeight="1" x14ac:dyDescent="0.2">
      <c r="A17" s="302"/>
      <c r="B17" s="350" t="s">
        <v>707</v>
      </c>
      <c r="C17" s="402"/>
      <c r="D17" s="296" t="s">
        <v>708</v>
      </c>
      <c r="E17" s="293" t="s">
        <v>254</v>
      </c>
      <c r="F17" s="288"/>
      <c r="G17" s="86"/>
      <c r="H17" s="83" t="str">
        <f>IF(G17=0," ",F17*G17)</f>
        <v xml:space="preserve"> </v>
      </c>
      <c r="I17" s="23"/>
    </row>
    <row r="18" spans="1:10" ht="12.75" customHeight="1" x14ac:dyDescent="0.2">
      <c r="A18" s="302"/>
      <c r="B18" s="404"/>
      <c r="C18" s="402" t="s">
        <v>10</v>
      </c>
      <c r="D18" s="296" t="s">
        <v>709</v>
      </c>
      <c r="E18" s="293" t="s">
        <v>254</v>
      </c>
      <c r="F18" s="288">
        <v>60</v>
      </c>
      <c r="G18" s="82"/>
      <c r="H18" s="83" t="str">
        <f t="shared" ref="H18:H24" si="0">IF(G18=0," ",F18*G18)</f>
        <v xml:space="preserve"> </v>
      </c>
      <c r="I18" s="23"/>
    </row>
    <row r="19" spans="1:10" ht="12.75" customHeight="1" x14ac:dyDescent="0.2">
      <c r="A19" s="302"/>
      <c r="B19" s="404"/>
      <c r="C19" s="402" t="s">
        <v>23</v>
      </c>
      <c r="D19" s="296" t="s">
        <v>710</v>
      </c>
      <c r="E19" s="293" t="s">
        <v>254</v>
      </c>
      <c r="F19" s="288">
        <v>60</v>
      </c>
      <c r="G19" s="82"/>
      <c r="H19" s="83" t="str">
        <f t="shared" si="0"/>
        <v xml:space="preserve"> </v>
      </c>
      <c r="I19" s="23"/>
    </row>
    <row r="20" spans="1:10" ht="12.75" customHeight="1" x14ac:dyDescent="0.2">
      <c r="A20" s="302"/>
      <c r="B20" s="404"/>
      <c r="C20" s="402" t="s">
        <v>179</v>
      </c>
      <c r="D20" s="296" t="s">
        <v>711</v>
      </c>
      <c r="E20" s="293" t="s">
        <v>254</v>
      </c>
      <c r="F20" s="288">
        <v>180</v>
      </c>
      <c r="G20" s="82"/>
      <c r="H20" s="83" t="str">
        <f t="shared" si="0"/>
        <v xml:space="preserve"> </v>
      </c>
      <c r="I20" s="23"/>
    </row>
    <row r="21" spans="1:10" ht="12.75" customHeight="1" x14ac:dyDescent="0.2">
      <c r="A21" s="302"/>
      <c r="B21" s="350" t="s">
        <v>712</v>
      </c>
      <c r="C21" s="402"/>
      <c r="D21" s="296" t="s">
        <v>713</v>
      </c>
      <c r="E21" s="293" t="s">
        <v>254</v>
      </c>
      <c r="F21" s="288"/>
      <c r="G21" s="405"/>
      <c r="H21" s="83" t="str">
        <f>IF(G21=0," ",F21*G21)</f>
        <v xml:space="preserve"> </v>
      </c>
      <c r="I21" s="23"/>
    </row>
    <row r="22" spans="1:10" ht="12.75" customHeight="1" x14ac:dyDescent="0.2">
      <c r="A22" s="302"/>
      <c r="B22" s="404"/>
      <c r="C22" s="402" t="s">
        <v>10</v>
      </c>
      <c r="D22" s="296" t="s">
        <v>709</v>
      </c>
      <c r="E22" s="293" t="s">
        <v>254</v>
      </c>
      <c r="F22" s="288">
        <v>30</v>
      </c>
      <c r="G22" s="82"/>
      <c r="H22" s="83" t="str">
        <f t="shared" si="0"/>
        <v xml:space="preserve"> </v>
      </c>
      <c r="I22" s="23"/>
    </row>
    <row r="23" spans="1:10" ht="12.75" customHeight="1" x14ac:dyDescent="0.2">
      <c r="A23" s="302"/>
      <c r="B23" s="404"/>
      <c r="C23" s="402" t="s">
        <v>23</v>
      </c>
      <c r="D23" s="296" t="s">
        <v>710</v>
      </c>
      <c r="E23" s="293" t="s">
        <v>254</v>
      </c>
      <c r="F23" s="288">
        <v>50</v>
      </c>
      <c r="G23" s="82"/>
      <c r="H23" s="83" t="str">
        <f t="shared" si="0"/>
        <v xml:space="preserve"> </v>
      </c>
      <c r="I23" s="23"/>
    </row>
    <row r="24" spans="1:10" ht="12.75" customHeight="1" x14ac:dyDescent="0.2">
      <c r="A24" s="302"/>
      <c r="B24" s="404"/>
      <c r="C24" s="402" t="s">
        <v>179</v>
      </c>
      <c r="D24" s="296" t="s">
        <v>711</v>
      </c>
      <c r="E24" s="293" t="s">
        <v>254</v>
      </c>
      <c r="F24" s="288">
        <v>35</v>
      </c>
      <c r="G24" s="82"/>
      <c r="H24" s="83" t="str">
        <f t="shared" si="0"/>
        <v xml:space="preserve"> </v>
      </c>
      <c r="I24" s="23"/>
    </row>
    <row r="25" spans="1:10" ht="12.75" customHeight="1" x14ac:dyDescent="0.2">
      <c r="A25" s="302"/>
      <c r="B25" s="263" t="s">
        <v>715</v>
      </c>
      <c r="C25" s="401"/>
      <c r="D25" s="319" t="s">
        <v>716</v>
      </c>
      <c r="E25" s="294" t="s">
        <v>254</v>
      </c>
      <c r="F25" s="282"/>
      <c r="G25" s="85"/>
      <c r="H25" s="80" t="str">
        <f>IF(G25=0," ",F25*G25)</f>
        <v xml:space="preserve"> </v>
      </c>
      <c r="I25" s="23"/>
    </row>
    <row r="26" spans="1:10" ht="12.75" customHeight="1" x14ac:dyDescent="0.2">
      <c r="A26" s="302"/>
      <c r="B26" s="404"/>
      <c r="C26" s="402" t="s">
        <v>10</v>
      </c>
      <c r="D26" s="296" t="s">
        <v>709</v>
      </c>
      <c r="E26" s="293" t="s">
        <v>254</v>
      </c>
      <c r="F26" s="288">
        <v>60</v>
      </c>
      <c r="G26" s="82"/>
      <c r="H26" s="83" t="str">
        <f>IF(G26=0," ",F26*G26)</f>
        <v xml:space="preserve"> </v>
      </c>
      <c r="I26" s="23"/>
    </row>
    <row r="27" spans="1:10" ht="12.75" customHeight="1" x14ac:dyDescent="0.2">
      <c r="A27" s="302"/>
      <c r="B27" s="404"/>
      <c r="C27" s="402" t="s">
        <v>23</v>
      </c>
      <c r="D27" s="296" t="s">
        <v>710</v>
      </c>
      <c r="E27" s="293" t="s">
        <v>254</v>
      </c>
      <c r="F27" s="288">
        <v>100</v>
      </c>
      <c r="G27" s="82"/>
      <c r="H27" s="83" t="str">
        <f>IF(G27=0," ",F27*G27)</f>
        <v xml:space="preserve"> </v>
      </c>
      <c r="I27" s="23"/>
    </row>
    <row r="28" spans="1:10" ht="12.75" customHeight="1" x14ac:dyDescent="0.2">
      <c r="A28" s="302"/>
      <c r="B28" s="404"/>
      <c r="C28" s="402" t="s">
        <v>179</v>
      </c>
      <c r="D28" s="296" t="s">
        <v>711</v>
      </c>
      <c r="E28" s="293" t="s">
        <v>254</v>
      </c>
      <c r="F28" s="288">
        <v>75</v>
      </c>
      <c r="G28" s="82"/>
      <c r="H28" s="83" t="str">
        <f>IF(G28=0," ",F28*G28)</f>
        <v xml:space="preserve"> </v>
      </c>
      <c r="I28" s="23"/>
    </row>
    <row r="29" spans="1:10" x14ac:dyDescent="0.2">
      <c r="A29" s="273" t="s">
        <v>717</v>
      </c>
      <c r="B29" s="344"/>
      <c r="C29" s="403"/>
      <c r="D29" s="386" t="s">
        <v>718</v>
      </c>
      <c r="E29" s="309"/>
      <c r="F29" s="277"/>
      <c r="G29" s="277"/>
      <c r="H29" s="279"/>
      <c r="J29" s="778"/>
    </row>
    <row r="30" spans="1:10" ht="38.25" x14ac:dyDescent="0.2">
      <c r="A30" s="302"/>
      <c r="B30" s="350" t="s">
        <v>719</v>
      </c>
      <c r="C30" s="402"/>
      <c r="D30" s="380" t="s">
        <v>720</v>
      </c>
      <c r="E30" s="293" t="s">
        <v>135</v>
      </c>
      <c r="F30" s="288">
        <v>85</v>
      </c>
      <c r="G30" s="82"/>
      <c r="H30" s="83" t="str">
        <f>IF(G30=0," ",F30*G30)</f>
        <v xml:space="preserve"> </v>
      </c>
      <c r="I30" s="23"/>
      <c r="J30" s="778"/>
    </row>
    <row r="31" spans="1:10" ht="63.75" x14ac:dyDescent="0.2">
      <c r="A31" s="302"/>
      <c r="B31" s="350" t="s">
        <v>721</v>
      </c>
      <c r="C31" s="402"/>
      <c r="D31" s="296" t="s">
        <v>722</v>
      </c>
      <c r="E31" s="293" t="s">
        <v>135</v>
      </c>
      <c r="F31" s="288">
        <v>50</v>
      </c>
      <c r="G31" s="82"/>
      <c r="H31" s="83" t="str">
        <f>IF(G31=0," ",F31*G31)</f>
        <v xml:space="preserve"> </v>
      </c>
      <c r="I31" s="23"/>
      <c r="J31" s="400"/>
    </row>
    <row r="32" spans="1:10" ht="25.5" x14ac:dyDescent="0.2">
      <c r="A32" s="302"/>
      <c r="B32" s="263" t="s">
        <v>723</v>
      </c>
      <c r="C32" s="401"/>
      <c r="D32" s="319" t="s">
        <v>724</v>
      </c>
      <c r="E32" s="2"/>
      <c r="F32" s="282"/>
      <c r="G32" s="85"/>
      <c r="H32" s="80" t="str">
        <f>IF(G32=0," ",F32*G32)</f>
        <v xml:space="preserve"> </v>
      </c>
      <c r="I32" s="23"/>
      <c r="J32" s="400"/>
    </row>
    <row r="33" spans="1:10" ht="27" x14ac:dyDescent="0.2">
      <c r="A33" s="302"/>
      <c r="B33" s="404"/>
      <c r="C33" s="402" t="s">
        <v>10</v>
      </c>
      <c r="D33" s="408" t="s">
        <v>725</v>
      </c>
      <c r="E33" s="293" t="s">
        <v>253</v>
      </c>
      <c r="F33" s="288">
        <v>315</v>
      </c>
      <c r="G33" s="82"/>
      <c r="H33" s="83" t="str">
        <f>IF(G33=0," ",F33*G33)</f>
        <v xml:space="preserve"> </v>
      </c>
      <c r="I33" s="23"/>
      <c r="J33" s="400"/>
    </row>
    <row r="34" spans="1:10" ht="27" x14ac:dyDescent="0.2">
      <c r="A34" s="302"/>
      <c r="B34" s="404"/>
      <c r="C34" s="402" t="s">
        <v>23</v>
      </c>
      <c r="D34" s="408" t="s">
        <v>726</v>
      </c>
      <c r="E34" s="293" t="s">
        <v>253</v>
      </c>
      <c r="F34" s="288">
        <v>160</v>
      </c>
      <c r="G34" s="82"/>
      <c r="H34" s="83" t="str">
        <f>IF(G34=0," ",F34*G34)</f>
        <v xml:space="preserve"> </v>
      </c>
      <c r="I34" s="23"/>
      <c r="J34" s="400"/>
    </row>
    <row r="35" spans="1:10" x14ac:dyDescent="0.2">
      <c r="A35" s="273" t="s">
        <v>727</v>
      </c>
      <c r="B35" s="344"/>
      <c r="C35" s="403"/>
      <c r="D35" s="386" t="s">
        <v>728</v>
      </c>
      <c r="E35" s="309"/>
      <c r="F35" s="277"/>
      <c r="G35" s="277"/>
      <c r="H35" s="279"/>
    </row>
    <row r="36" spans="1:10" ht="12.75" customHeight="1" x14ac:dyDescent="0.2">
      <c r="A36" s="302"/>
      <c r="B36" s="350" t="s">
        <v>729</v>
      </c>
      <c r="C36" s="402"/>
      <c r="D36" s="296" t="s">
        <v>730</v>
      </c>
      <c r="E36" s="293" t="s">
        <v>138</v>
      </c>
      <c r="F36" s="288">
        <v>1</v>
      </c>
      <c r="G36" s="82"/>
      <c r="H36" s="83" t="str">
        <f>IF(G36=0," ",F36*G36)</f>
        <v xml:space="preserve"> </v>
      </c>
    </row>
    <row r="37" spans="1:10" ht="12.75" customHeight="1" x14ac:dyDescent="0.2">
      <c r="A37" s="302"/>
      <c r="B37" s="350" t="s">
        <v>731</v>
      </c>
      <c r="C37" s="402"/>
      <c r="D37" s="296" t="s">
        <v>732</v>
      </c>
      <c r="E37" s="293" t="s">
        <v>138</v>
      </c>
      <c r="F37" s="288">
        <v>2</v>
      </c>
      <c r="G37" s="82"/>
      <c r="H37" s="83" t="str">
        <f>IF(G37=0," ",F37*G37)</f>
        <v xml:space="preserve"> </v>
      </c>
    </row>
    <row r="38" spans="1:10" ht="25.5" x14ac:dyDescent="0.2">
      <c r="A38" s="302"/>
      <c r="B38" s="350" t="s">
        <v>733</v>
      </c>
      <c r="C38" s="402"/>
      <c r="D38" s="296" t="s">
        <v>734</v>
      </c>
      <c r="E38" s="293" t="s">
        <v>735</v>
      </c>
      <c r="F38" s="288">
        <v>350</v>
      </c>
      <c r="G38" s="82"/>
      <c r="H38" s="83" t="str">
        <f>IF(G38=0," ",F38*G38)</f>
        <v xml:space="preserve"> </v>
      </c>
    </row>
    <row r="39" spans="1:10" ht="25.5" x14ac:dyDescent="0.2">
      <c r="A39" s="273" t="s">
        <v>736</v>
      </c>
      <c r="B39" s="344"/>
      <c r="C39" s="403"/>
      <c r="D39" s="346" t="s">
        <v>737</v>
      </c>
      <c r="E39" s="309"/>
      <c r="F39" s="277"/>
      <c r="G39" s="277"/>
      <c r="H39" s="279"/>
    </row>
    <row r="40" spans="1:10" ht="27" x14ac:dyDescent="0.2">
      <c r="A40" s="302"/>
      <c r="B40" s="350" t="s">
        <v>738</v>
      </c>
      <c r="C40" s="402"/>
      <c r="D40" s="296" t="s">
        <v>739</v>
      </c>
      <c r="E40" s="293" t="s">
        <v>135</v>
      </c>
      <c r="F40" s="288">
        <v>15</v>
      </c>
      <c r="G40" s="82"/>
      <c r="H40" s="83" t="str">
        <f>IF(G40=0," ",F40*G40)</f>
        <v xml:space="preserve"> </v>
      </c>
      <c r="I40" s="23"/>
    </row>
    <row r="41" spans="1:10" s="128" customFormat="1" x14ac:dyDescent="0.2">
      <c r="A41" s="653"/>
      <c r="B41" s="199"/>
      <c r="C41" s="200"/>
      <c r="D41" s="731" t="s">
        <v>88</v>
      </c>
      <c r="E41" s="732"/>
      <c r="F41" s="732"/>
      <c r="G41" s="733"/>
      <c r="H41" s="201">
        <f>SUM(H3:H40)</f>
        <v>0</v>
      </c>
      <c r="I41" s="163"/>
      <c r="J41" s="341"/>
    </row>
    <row r="42" spans="1:10" s="128" customFormat="1" x14ac:dyDescent="0.2">
      <c r="A42" s="650"/>
      <c r="B42" s="202"/>
      <c r="C42" s="143"/>
      <c r="D42" s="202"/>
      <c r="E42" s="202"/>
      <c r="F42" s="202"/>
      <c r="G42" s="202"/>
      <c r="H42" s="651"/>
      <c r="I42" s="163"/>
      <c r="J42" s="341"/>
    </row>
    <row r="43" spans="1:10" s="128" customFormat="1" x14ac:dyDescent="0.2">
      <c r="A43" s="650"/>
      <c r="B43" s="202"/>
      <c r="C43" s="143"/>
      <c r="D43" s="202"/>
      <c r="E43" s="202"/>
      <c r="F43" s="202"/>
      <c r="G43" s="202"/>
      <c r="H43" s="652"/>
      <c r="I43" s="163"/>
      <c r="J43" s="341"/>
    </row>
    <row r="44" spans="1:10" s="128" customFormat="1" ht="13.15" customHeight="1" x14ac:dyDescent="0.2">
      <c r="A44" s="269" t="s">
        <v>229</v>
      </c>
      <c r="B44" s="270" t="s">
        <v>683</v>
      </c>
      <c r="C44" s="379"/>
      <c r="D44" s="379"/>
      <c r="E44" s="781" t="s">
        <v>684</v>
      </c>
      <c r="F44" s="781"/>
      <c r="G44" s="781"/>
      <c r="H44" s="782"/>
      <c r="I44" s="163"/>
      <c r="J44" s="341"/>
    </row>
    <row r="45" spans="1:10" s="128" customFormat="1" x14ac:dyDescent="0.2">
      <c r="A45" s="728" t="s">
        <v>2</v>
      </c>
      <c r="B45" s="729"/>
      <c r="C45" s="730"/>
      <c r="D45" s="133" t="s">
        <v>3</v>
      </c>
      <c r="E45" s="134" t="s">
        <v>4</v>
      </c>
      <c r="F45" s="133" t="s">
        <v>5</v>
      </c>
      <c r="G45" s="133" t="s">
        <v>6</v>
      </c>
      <c r="H45" s="133" t="s">
        <v>7</v>
      </c>
      <c r="I45" s="163"/>
      <c r="J45" s="341"/>
    </row>
    <row r="46" spans="1:10" s="128" customFormat="1" x14ac:dyDescent="0.2">
      <c r="A46" s="653"/>
      <c r="B46" s="199"/>
      <c r="C46" s="200"/>
      <c r="D46" s="731" t="s">
        <v>89</v>
      </c>
      <c r="E46" s="732"/>
      <c r="F46" s="732"/>
      <c r="G46" s="733"/>
      <c r="H46" s="201">
        <f>H41</f>
        <v>0</v>
      </c>
      <c r="I46" s="163"/>
      <c r="J46" s="341"/>
    </row>
    <row r="47" spans="1:10" ht="25.5" x14ac:dyDescent="0.2">
      <c r="A47" s="273" t="s">
        <v>740</v>
      </c>
      <c r="B47" s="344"/>
      <c r="C47" s="403"/>
      <c r="D47" s="386" t="s">
        <v>741</v>
      </c>
      <c r="E47" s="309"/>
      <c r="F47" s="277"/>
      <c r="G47" s="277"/>
      <c r="H47" s="279"/>
    </row>
    <row r="48" spans="1:10" ht="25.15" customHeight="1" x14ac:dyDescent="0.2">
      <c r="A48" s="302"/>
      <c r="B48" s="779" t="s">
        <v>742</v>
      </c>
      <c r="C48" s="780"/>
      <c r="D48" s="409" t="s">
        <v>743</v>
      </c>
      <c r="E48" s="410" t="s">
        <v>157</v>
      </c>
      <c r="F48" s="411">
        <v>15</v>
      </c>
      <c r="G48" s="82"/>
      <c r="H48" s="83" t="str">
        <f>IF(G48=0," ",F48*G48)</f>
        <v xml:space="preserve"> </v>
      </c>
      <c r="J48" s="400"/>
    </row>
    <row r="49" spans="1:9" x14ac:dyDescent="0.2">
      <c r="A49" s="273" t="s">
        <v>744</v>
      </c>
      <c r="B49" s="344"/>
      <c r="C49" s="403"/>
      <c r="D49" s="386" t="s">
        <v>745</v>
      </c>
      <c r="E49" s="309"/>
      <c r="F49" s="277"/>
      <c r="G49" s="277"/>
      <c r="H49" s="279"/>
    </row>
    <row r="50" spans="1:9" ht="27" x14ac:dyDescent="0.2">
      <c r="A50" s="302"/>
      <c r="B50" s="350" t="s">
        <v>746</v>
      </c>
      <c r="C50" s="402"/>
      <c r="D50" s="313" t="s">
        <v>747</v>
      </c>
      <c r="E50" s="293" t="s">
        <v>253</v>
      </c>
      <c r="F50" s="288">
        <v>60</v>
      </c>
      <c r="G50" s="82"/>
      <c r="H50" s="83" t="str">
        <f>IF(G50=0," ",F50*G50)</f>
        <v xml:space="preserve"> </v>
      </c>
    </row>
    <row r="51" spans="1:9" ht="25.5" x14ac:dyDescent="0.2">
      <c r="A51" s="317" t="s">
        <v>748</v>
      </c>
      <c r="B51" s="356"/>
      <c r="C51" s="403"/>
      <c r="D51" s="386" t="s">
        <v>749</v>
      </c>
      <c r="E51" s="309"/>
      <c r="F51" s="277"/>
      <c r="G51" s="277"/>
      <c r="H51" s="279"/>
    </row>
    <row r="52" spans="1:9" ht="27" x14ac:dyDescent="0.2">
      <c r="A52" s="303"/>
      <c r="B52" s="358" t="s">
        <v>750</v>
      </c>
      <c r="C52" s="402"/>
      <c r="D52" s="313" t="s">
        <v>751</v>
      </c>
      <c r="E52" s="293" t="s">
        <v>135</v>
      </c>
      <c r="F52" s="288">
        <v>60</v>
      </c>
      <c r="G52" s="82"/>
      <c r="H52" s="83" t="str">
        <f>IF(G52=0," ",F52*G52)</f>
        <v xml:space="preserve"> </v>
      </c>
      <c r="I52" s="23"/>
    </row>
    <row r="53" spans="1:9" ht="27" x14ac:dyDescent="0.2">
      <c r="A53" s="303"/>
      <c r="B53" s="358" t="s">
        <v>752</v>
      </c>
      <c r="C53" s="402"/>
      <c r="D53" s="380" t="s">
        <v>753</v>
      </c>
      <c r="E53" s="293" t="s">
        <v>135</v>
      </c>
      <c r="F53" s="288">
        <v>60</v>
      </c>
      <c r="G53" s="82"/>
      <c r="H53" s="83" t="str">
        <f>IF(G53=0," ",F53*G53)</f>
        <v xml:space="preserve"> </v>
      </c>
      <c r="I53" s="23"/>
    </row>
    <row r="54" spans="1:9" x14ac:dyDescent="0.2">
      <c r="A54" s="317" t="s">
        <v>754</v>
      </c>
      <c r="B54" s="356"/>
      <c r="C54" s="403"/>
      <c r="D54" s="346" t="s">
        <v>755</v>
      </c>
      <c r="E54" s="309"/>
      <c r="F54" s="277"/>
      <c r="G54" s="84"/>
      <c r="H54" s="79"/>
    </row>
    <row r="55" spans="1:9" x14ac:dyDescent="0.2">
      <c r="A55" s="303"/>
      <c r="B55" s="5" t="s">
        <v>756</v>
      </c>
      <c r="C55" s="375"/>
      <c r="D55" s="283" t="s">
        <v>757</v>
      </c>
      <c r="E55" s="294"/>
      <c r="F55" s="282"/>
      <c r="G55" s="85"/>
      <c r="H55" s="80"/>
    </row>
    <row r="56" spans="1:9" x14ac:dyDescent="0.2">
      <c r="A56" s="303"/>
      <c r="B56" s="5"/>
      <c r="C56" s="374" t="s">
        <v>10</v>
      </c>
      <c r="D56" s="287" t="s">
        <v>758</v>
      </c>
      <c r="E56" s="293" t="s">
        <v>254</v>
      </c>
      <c r="F56" s="288">
        <v>800</v>
      </c>
      <c r="G56" s="82"/>
      <c r="H56" s="118" t="str">
        <f>IF(G56=0," ",F56*G56)</f>
        <v xml:space="preserve"> </v>
      </c>
    </row>
    <row r="57" spans="1:9" ht="25.5" x14ac:dyDescent="0.2">
      <c r="A57" s="273" t="s">
        <v>759</v>
      </c>
      <c r="B57" s="356"/>
      <c r="C57" s="403"/>
      <c r="D57" s="346" t="s">
        <v>760</v>
      </c>
      <c r="E57" s="309"/>
      <c r="F57" s="277"/>
      <c r="G57" s="277"/>
      <c r="H57" s="79"/>
    </row>
    <row r="58" spans="1:9" ht="38.25" x14ac:dyDescent="0.2">
      <c r="A58" s="302"/>
      <c r="B58" s="358" t="s">
        <v>761</v>
      </c>
      <c r="C58" s="402"/>
      <c r="D58" s="296" t="s">
        <v>762</v>
      </c>
      <c r="E58" s="293" t="s">
        <v>135</v>
      </c>
      <c r="F58" s="288">
        <v>75</v>
      </c>
      <c r="G58" s="82"/>
      <c r="H58" s="83" t="str">
        <f>IF(G58=0," ",F58*G58)</f>
        <v xml:space="preserve"> </v>
      </c>
      <c r="I58" s="23"/>
    </row>
    <row r="59" spans="1:9" ht="38.25" x14ac:dyDescent="0.2">
      <c r="A59" s="302"/>
      <c r="B59" s="358" t="s">
        <v>763</v>
      </c>
      <c r="C59" s="402"/>
      <c r="D59" s="296" t="s">
        <v>764</v>
      </c>
      <c r="E59" s="293" t="s">
        <v>135</v>
      </c>
      <c r="F59" s="288">
        <v>75</v>
      </c>
      <c r="G59" s="82"/>
      <c r="H59" s="83" t="str">
        <f>IF(G59=0," ",F59*G59)</f>
        <v xml:space="preserve"> </v>
      </c>
      <c r="I59" s="23"/>
    </row>
    <row r="60" spans="1:9" ht="51" x14ac:dyDescent="0.2">
      <c r="A60" s="302"/>
      <c r="B60" s="358" t="s">
        <v>765</v>
      </c>
      <c r="C60" s="402"/>
      <c r="D60" s="296" t="s">
        <v>766</v>
      </c>
      <c r="E60" s="293" t="s">
        <v>135</v>
      </c>
      <c r="F60" s="288">
        <v>75</v>
      </c>
      <c r="G60" s="82"/>
      <c r="H60" s="83" t="str">
        <f>IF(G60=0," ",F60*G60)</f>
        <v xml:space="preserve"> </v>
      </c>
      <c r="I60" s="23"/>
    </row>
    <row r="61" spans="1:9" x14ac:dyDescent="0.2">
      <c r="A61" s="304" t="str">
        <f>A1</f>
        <v>SECTION</v>
      </c>
      <c r="B61" s="305" t="str">
        <f>B1</f>
        <v>C3.2</v>
      </c>
      <c r="C61" s="626"/>
      <c r="D61" s="747" t="s">
        <v>108</v>
      </c>
      <c r="E61" s="748"/>
      <c r="F61" s="748"/>
      <c r="G61" s="749"/>
      <c r="H61" s="44">
        <f>SUM(H46:H60)</f>
        <v>0</v>
      </c>
    </row>
    <row r="62" spans="1:9" x14ac:dyDescent="0.2">
      <c r="C62" s="23"/>
    </row>
    <row r="72" spans="1:1" x14ac:dyDescent="0.2">
      <c r="A72" s="15"/>
    </row>
    <row r="73" spans="1:1" x14ac:dyDescent="0.2">
      <c r="A73" s="15"/>
    </row>
    <row r="74" spans="1:1" x14ac:dyDescent="0.2">
      <c r="A74" s="15"/>
    </row>
    <row r="75" spans="1:1" x14ac:dyDescent="0.2">
      <c r="A75" s="15"/>
    </row>
    <row r="76" spans="1:1" x14ac:dyDescent="0.2">
      <c r="A76" s="15"/>
    </row>
    <row r="77" spans="1:1" x14ac:dyDescent="0.2">
      <c r="A77" s="15"/>
    </row>
    <row r="78" spans="1:1" x14ac:dyDescent="0.2">
      <c r="A78" s="15"/>
    </row>
    <row r="79" spans="1:1" x14ac:dyDescent="0.2">
      <c r="A79" s="15"/>
    </row>
    <row r="80" spans="1:1" x14ac:dyDescent="0.2">
      <c r="A80" s="15"/>
    </row>
    <row r="81" spans="1:1" x14ac:dyDescent="0.2">
      <c r="A81" s="15"/>
    </row>
    <row r="82" spans="1:1" x14ac:dyDescent="0.2">
      <c r="A82" s="15"/>
    </row>
    <row r="83" spans="1:1" x14ac:dyDescent="0.2">
      <c r="A83" s="15"/>
    </row>
    <row r="84" spans="1:1" x14ac:dyDescent="0.2">
      <c r="A84" s="15"/>
    </row>
    <row r="85" spans="1:1" x14ac:dyDescent="0.2">
      <c r="A85" s="15"/>
    </row>
    <row r="86" spans="1:1" x14ac:dyDescent="0.2">
      <c r="A86" s="15"/>
    </row>
    <row r="87" spans="1:1" x14ac:dyDescent="0.2">
      <c r="A87" s="15"/>
    </row>
    <row r="88" spans="1:1" x14ac:dyDescent="0.2">
      <c r="A88" s="15"/>
    </row>
    <row r="89" spans="1:1" x14ac:dyDescent="0.2">
      <c r="A89" s="15"/>
    </row>
    <row r="90" spans="1:1" x14ac:dyDescent="0.2">
      <c r="A90" s="15"/>
    </row>
    <row r="91" spans="1:1" x14ac:dyDescent="0.2">
      <c r="A91" s="15"/>
    </row>
    <row r="92" spans="1:1" x14ac:dyDescent="0.2">
      <c r="A92" s="15"/>
    </row>
    <row r="93" spans="1:1" x14ac:dyDescent="0.2">
      <c r="A93" s="15"/>
    </row>
    <row r="94" spans="1:1" x14ac:dyDescent="0.2">
      <c r="A94" s="15"/>
    </row>
    <row r="95" spans="1:1" x14ac:dyDescent="0.2">
      <c r="A95" s="15"/>
    </row>
    <row r="102" spans="1:1" x14ac:dyDescent="0.2">
      <c r="A102" s="15"/>
    </row>
    <row r="103" spans="1:1" x14ac:dyDescent="0.2">
      <c r="A103" s="15"/>
    </row>
    <row r="104" spans="1:1" x14ac:dyDescent="0.2">
      <c r="A104" s="15"/>
    </row>
    <row r="105" spans="1:1" x14ac:dyDescent="0.2">
      <c r="A105" s="15"/>
    </row>
    <row r="106" spans="1:1" x14ac:dyDescent="0.2">
      <c r="A106" s="15"/>
    </row>
    <row r="107" spans="1:1" x14ac:dyDescent="0.2">
      <c r="A107" s="15"/>
    </row>
    <row r="108" spans="1:1" x14ac:dyDescent="0.2">
      <c r="A108" s="15"/>
    </row>
    <row r="109" spans="1:1" x14ac:dyDescent="0.2">
      <c r="A109" s="15"/>
    </row>
    <row r="110" spans="1:1" x14ac:dyDescent="0.2">
      <c r="A110" s="15"/>
    </row>
    <row r="111" spans="1:1" x14ac:dyDescent="0.2">
      <c r="A111" s="15"/>
    </row>
    <row r="112" spans="1:1" x14ac:dyDescent="0.2">
      <c r="A112" s="15"/>
    </row>
    <row r="113" spans="1:1" x14ac:dyDescent="0.2">
      <c r="A113" s="15"/>
    </row>
    <row r="114" spans="1:1" x14ac:dyDescent="0.2">
      <c r="A114" s="15"/>
    </row>
    <row r="115" spans="1:1" x14ac:dyDescent="0.2">
      <c r="A115" s="15"/>
    </row>
    <row r="116" spans="1:1" x14ac:dyDescent="0.2">
      <c r="A116" s="15"/>
    </row>
    <row r="117" spans="1:1" x14ac:dyDescent="0.2">
      <c r="A117" s="15"/>
    </row>
    <row r="118" spans="1:1" x14ac:dyDescent="0.2">
      <c r="A118" s="15"/>
    </row>
    <row r="119" spans="1:1" x14ac:dyDescent="0.2">
      <c r="A119" s="15"/>
    </row>
    <row r="120" spans="1:1" x14ac:dyDescent="0.2">
      <c r="A120" s="15"/>
    </row>
    <row r="121" spans="1:1" x14ac:dyDescent="0.2">
      <c r="A121" s="15"/>
    </row>
    <row r="122" spans="1:1" x14ac:dyDescent="0.2">
      <c r="A122" s="15"/>
    </row>
    <row r="123" spans="1:1" x14ac:dyDescent="0.2">
      <c r="A123" s="15"/>
    </row>
    <row r="124" spans="1:1" x14ac:dyDescent="0.2">
      <c r="A124" s="15"/>
    </row>
    <row r="125" spans="1:1" x14ac:dyDescent="0.2">
      <c r="A125" s="15"/>
    </row>
    <row r="126" spans="1:1" x14ac:dyDescent="0.2">
      <c r="A126" s="15"/>
    </row>
    <row r="127" spans="1:1" x14ac:dyDescent="0.2">
      <c r="A127" s="15"/>
    </row>
    <row r="128" spans="1:1" x14ac:dyDescent="0.2">
      <c r="A128" s="15"/>
    </row>
    <row r="129" spans="1:1" x14ac:dyDescent="0.2">
      <c r="A129" s="15"/>
    </row>
    <row r="130" spans="1:1" x14ac:dyDescent="0.2">
      <c r="A130" s="15"/>
    </row>
    <row r="131" spans="1:1" x14ac:dyDescent="0.2">
      <c r="A131" s="15"/>
    </row>
    <row r="132" spans="1:1" x14ac:dyDescent="0.2">
      <c r="A132" s="15"/>
    </row>
    <row r="133" spans="1:1" x14ac:dyDescent="0.2">
      <c r="A133" s="15"/>
    </row>
    <row r="134" spans="1:1" x14ac:dyDescent="0.2">
      <c r="A134" s="15"/>
    </row>
    <row r="135" spans="1:1" x14ac:dyDescent="0.2">
      <c r="A135" s="15"/>
    </row>
    <row r="136" spans="1:1" x14ac:dyDescent="0.2">
      <c r="A136" s="15"/>
    </row>
    <row r="137" spans="1:1" x14ac:dyDescent="0.2">
      <c r="A137" s="15"/>
    </row>
    <row r="138" spans="1:1" x14ac:dyDescent="0.2">
      <c r="A138" s="15"/>
    </row>
    <row r="139" spans="1:1" x14ac:dyDescent="0.2">
      <c r="A139" s="15"/>
    </row>
    <row r="140" spans="1:1" x14ac:dyDescent="0.2">
      <c r="A140" s="15"/>
    </row>
    <row r="141" spans="1:1" x14ac:dyDescent="0.2">
      <c r="A141" s="15"/>
    </row>
    <row r="142" spans="1:1" x14ac:dyDescent="0.2">
      <c r="A142" s="15"/>
    </row>
    <row r="143" spans="1:1" x14ac:dyDescent="0.2">
      <c r="A143" s="15"/>
    </row>
    <row r="144" spans="1:1" x14ac:dyDescent="0.2">
      <c r="A144" s="15"/>
    </row>
    <row r="145" spans="1:1" x14ac:dyDescent="0.2">
      <c r="A145" s="15"/>
    </row>
    <row r="146" spans="1:1" x14ac:dyDescent="0.2">
      <c r="A146" s="15"/>
    </row>
    <row r="147" spans="1:1" x14ac:dyDescent="0.2">
      <c r="A147" s="15"/>
    </row>
    <row r="148" spans="1:1" x14ac:dyDescent="0.2">
      <c r="A148" s="15"/>
    </row>
    <row r="149" spans="1:1" x14ac:dyDescent="0.2">
      <c r="A149" s="15"/>
    </row>
    <row r="150" spans="1:1" x14ac:dyDescent="0.2">
      <c r="A150" s="15"/>
    </row>
    <row r="151" spans="1:1" x14ac:dyDescent="0.2">
      <c r="A151" s="15"/>
    </row>
    <row r="152" spans="1:1" x14ac:dyDescent="0.2">
      <c r="A152" s="15"/>
    </row>
    <row r="153" spans="1:1" x14ac:dyDescent="0.2">
      <c r="A153" s="15"/>
    </row>
    <row r="154" spans="1:1" x14ac:dyDescent="0.2">
      <c r="A154" s="15"/>
    </row>
    <row r="155" spans="1:1" x14ac:dyDescent="0.2">
      <c r="A155" s="15"/>
    </row>
    <row r="156" spans="1:1" x14ac:dyDescent="0.2">
      <c r="A156" s="15"/>
    </row>
    <row r="157" spans="1:1" x14ac:dyDescent="0.2">
      <c r="A157" s="15"/>
    </row>
    <row r="158" spans="1:1" x14ac:dyDescent="0.2">
      <c r="A158" s="15"/>
    </row>
    <row r="159" spans="1:1" x14ac:dyDescent="0.2">
      <c r="A159" s="15"/>
    </row>
    <row r="160" spans="1:1" x14ac:dyDescent="0.2">
      <c r="A160" s="15"/>
    </row>
    <row r="161" spans="1:1" x14ac:dyDescent="0.2">
      <c r="A161" s="15"/>
    </row>
    <row r="162" spans="1:1" x14ac:dyDescent="0.2">
      <c r="A162" s="15"/>
    </row>
    <row r="163" spans="1:1" x14ac:dyDescent="0.2">
      <c r="A163" s="15"/>
    </row>
    <row r="164" spans="1:1" x14ac:dyDescent="0.2">
      <c r="A164" s="15"/>
    </row>
    <row r="165" spans="1:1" x14ac:dyDescent="0.2">
      <c r="A165" s="15"/>
    </row>
    <row r="166" spans="1:1" x14ac:dyDescent="0.2">
      <c r="A166" s="15"/>
    </row>
    <row r="167" spans="1:1" x14ac:dyDescent="0.2">
      <c r="A167" s="15"/>
    </row>
    <row r="168" spans="1:1" x14ac:dyDescent="0.2">
      <c r="A168" s="15"/>
    </row>
    <row r="169" spans="1:1" x14ac:dyDescent="0.2">
      <c r="A169" s="15"/>
    </row>
    <row r="170" spans="1:1" x14ac:dyDescent="0.2">
      <c r="A170" s="15"/>
    </row>
    <row r="171" spans="1:1" x14ac:dyDescent="0.2">
      <c r="A171" s="15"/>
    </row>
    <row r="172" spans="1:1" x14ac:dyDescent="0.2">
      <c r="A172" s="15"/>
    </row>
    <row r="173" spans="1:1" x14ac:dyDescent="0.2">
      <c r="A173" s="15"/>
    </row>
    <row r="174" spans="1:1" x14ac:dyDescent="0.2">
      <c r="A174" s="15"/>
    </row>
    <row r="175" spans="1:1" x14ac:dyDescent="0.2">
      <c r="A175" s="15"/>
    </row>
    <row r="176" spans="1:1" x14ac:dyDescent="0.2">
      <c r="A176" s="15"/>
    </row>
    <row r="177" spans="1:1" x14ac:dyDescent="0.2">
      <c r="A177" s="15"/>
    </row>
    <row r="178" spans="1:1" x14ac:dyDescent="0.2">
      <c r="A178" s="15"/>
    </row>
    <row r="179" spans="1:1" x14ac:dyDescent="0.2">
      <c r="A179" s="15"/>
    </row>
    <row r="180" spans="1:1" x14ac:dyDescent="0.2">
      <c r="A180" s="15"/>
    </row>
    <row r="181" spans="1:1" x14ac:dyDescent="0.2">
      <c r="A181" s="15"/>
    </row>
    <row r="182" spans="1:1" x14ac:dyDescent="0.2">
      <c r="A182" s="15"/>
    </row>
    <row r="183" spans="1:1" x14ac:dyDescent="0.2">
      <c r="A183" s="15"/>
    </row>
    <row r="184" spans="1:1" x14ac:dyDescent="0.2">
      <c r="A184" s="15"/>
    </row>
    <row r="185" spans="1:1" x14ac:dyDescent="0.2">
      <c r="A185" s="15"/>
    </row>
    <row r="186" spans="1:1" x14ac:dyDescent="0.2">
      <c r="A186" s="15"/>
    </row>
    <row r="187" spans="1:1" x14ac:dyDescent="0.2">
      <c r="A187" s="15"/>
    </row>
    <row r="188" spans="1:1" x14ac:dyDescent="0.2">
      <c r="A188" s="15"/>
    </row>
    <row r="189" spans="1:1" x14ac:dyDescent="0.2">
      <c r="A189" s="15"/>
    </row>
    <row r="190" spans="1:1" x14ac:dyDescent="0.2">
      <c r="A190" s="15"/>
    </row>
    <row r="191" spans="1:1" x14ac:dyDescent="0.2">
      <c r="A191" s="15"/>
    </row>
    <row r="192" spans="1:1" x14ac:dyDescent="0.2">
      <c r="A192" s="15"/>
    </row>
    <row r="193" spans="1:1" x14ac:dyDescent="0.2">
      <c r="A193" s="15"/>
    </row>
    <row r="194" spans="1:1" x14ac:dyDescent="0.2">
      <c r="A194" s="15"/>
    </row>
    <row r="195" spans="1:1" x14ac:dyDescent="0.2">
      <c r="A195" s="15"/>
    </row>
    <row r="196" spans="1:1" x14ac:dyDescent="0.2">
      <c r="A196" s="15"/>
    </row>
    <row r="197" spans="1:1" x14ac:dyDescent="0.2">
      <c r="A197" s="15"/>
    </row>
    <row r="198" spans="1:1" x14ac:dyDescent="0.2">
      <c r="A198" s="15"/>
    </row>
    <row r="199" spans="1:1" x14ac:dyDescent="0.2">
      <c r="A199" s="15"/>
    </row>
    <row r="200" spans="1:1" x14ac:dyDescent="0.2">
      <c r="A200" s="15"/>
    </row>
    <row r="201" spans="1:1" x14ac:dyDescent="0.2">
      <c r="A201" s="15"/>
    </row>
    <row r="202" spans="1:1" x14ac:dyDescent="0.2">
      <c r="A202" s="15"/>
    </row>
    <row r="203" spans="1:1" x14ac:dyDescent="0.2">
      <c r="A203" s="15"/>
    </row>
    <row r="204" spans="1:1" x14ac:dyDescent="0.2">
      <c r="A204" s="15"/>
    </row>
    <row r="205" spans="1:1" x14ac:dyDescent="0.2">
      <c r="A205" s="15"/>
    </row>
    <row r="206" spans="1:1" x14ac:dyDescent="0.2">
      <c r="A206" s="15"/>
    </row>
    <row r="207" spans="1:1" x14ac:dyDescent="0.2">
      <c r="A207" s="15"/>
    </row>
    <row r="208" spans="1:1" x14ac:dyDescent="0.2">
      <c r="A208" s="15"/>
    </row>
    <row r="209" spans="1:1" x14ac:dyDescent="0.2">
      <c r="A209" s="15"/>
    </row>
    <row r="210" spans="1:1" x14ac:dyDescent="0.2">
      <c r="A210" s="15"/>
    </row>
    <row r="211" spans="1:1" x14ac:dyDescent="0.2">
      <c r="A211" s="15"/>
    </row>
    <row r="212" spans="1:1" x14ac:dyDescent="0.2">
      <c r="A212" s="15"/>
    </row>
    <row r="213" spans="1:1" x14ac:dyDescent="0.2">
      <c r="A213" s="15"/>
    </row>
    <row r="214" spans="1:1" x14ac:dyDescent="0.2">
      <c r="A214" s="15"/>
    </row>
    <row r="215" spans="1:1" x14ac:dyDescent="0.2">
      <c r="A215" s="15"/>
    </row>
    <row r="216" spans="1:1" x14ac:dyDescent="0.2">
      <c r="A216" s="15"/>
    </row>
    <row r="217" spans="1:1" x14ac:dyDescent="0.2">
      <c r="A217" s="15"/>
    </row>
    <row r="218" spans="1:1" x14ac:dyDescent="0.2">
      <c r="A218" s="15"/>
    </row>
    <row r="219" spans="1:1" x14ac:dyDescent="0.2">
      <c r="A219" s="15"/>
    </row>
    <row r="220" spans="1:1" x14ac:dyDescent="0.2">
      <c r="A220" s="15"/>
    </row>
    <row r="221" spans="1:1" x14ac:dyDescent="0.2">
      <c r="A221" s="15"/>
    </row>
    <row r="222" spans="1:1" x14ac:dyDescent="0.2">
      <c r="A222" s="15"/>
    </row>
    <row r="223" spans="1:1" x14ac:dyDescent="0.2">
      <c r="A223" s="15"/>
    </row>
    <row r="224" spans="1:1" x14ac:dyDescent="0.2">
      <c r="A224" s="15"/>
    </row>
    <row r="225" spans="1:1" x14ac:dyDescent="0.2">
      <c r="A225" s="15"/>
    </row>
    <row r="226" spans="1:1" x14ac:dyDescent="0.2">
      <c r="A226" s="15"/>
    </row>
    <row r="227" spans="1:1" x14ac:dyDescent="0.2">
      <c r="A227" s="15"/>
    </row>
    <row r="228" spans="1:1" x14ac:dyDescent="0.2">
      <c r="A228" s="15"/>
    </row>
    <row r="229" spans="1:1" x14ac:dyDescent="0.2">
      <c r="A229" s="15"/>
    </row>
    <row r="230" spans="1:1" x14ac:dyDescent="0.2">
      <c r="A230" s="15"/>
    </row>
    <row r="231" spans="1:1" x14ac:dyDescent="0.2">
      <c r="A231" s="15"/>
    </row>
    <row r="232" spans="1:1" x14ac:dyDescent="0.2">
      <c r="A232" s="15"/>
    </row>
    <row r="233" spans="1:1" x14ac:dyDescent="0.2">
      <c r="A233" s="15"/>
    </row>
    <row r="234" spans="1:1" x14ac:dyDescent="0.2">
      <c r="A234" s="15"/>
    </row>
    <row r="235" spans="1:1" x14ac:dyDescent="0.2">
      <c r="A235" s="15"/>
    </row>
    <row r="236" spans="1:1" x14ac:dyDescent="0.2">
      <c r="A236" s="15"/>
    </row>
    <row r="237" spans="1:1" x14ac:dyDescent="0.2">
      <c r="A237" s="15"/>
    </row>
    <row r="238" spans="1:1" x14ac:dyDescent="0.2">
      <c r="A238" s="15"/>
    </row>
    <row r="239" spans="1:1" x14ac:dyDescent="0.2">
      <c r="A239" s="15"/>
    </row>
    <row r="240" spans="1:1" x14ac:dyDescent="0.2">
      <c r="A240" s="15"/>
    </row>
    <row r="241" spans="1:1" x14ac:dyDescent="0.2">
      <c r="A241" s="15"/>
    </row>
    <row r="242" spans="1:1" x14ac:dyDescent="0.2">
      <c r="A242" s="15"/>
    </row>
    <row r="243" spans="1:1" x14ac:dyDescent="0.2">
      <c r="A243" s="15"/>
    </row>
    <row r="244" spans="1:1" x14ac:dyDescent="0.2">
      <c r="A244" s="15"/>
    </row>
    <row r="245" spans="1:1" x14ac:dyDescent="0.2">
      <c r="A245" s="15"/>
    </row>
    <row r="246" spans="1:1" x14ac:dyDescent="0.2">
      <c r="A246" s="15"/>
    </row>
    <row r="247" spans="1:1" x14ac:dyDescent="0.2">
      <c r="A247" s="15"/>
    </row>
    <row r="248" spans="1:1" x14ac:dyDescent="0.2">
      <c r="A248" s="15"/>
    </row>
    <row r="249" spans="1:1" x14ac:dyDescent="0.2">
      <c r="A249" s="15"/>
    </row>
    <row r="250" spans="1:1" x14ac:dyDescent="0.2">
      <c r="A250" s="15"/>
    </row>
    <row r="251" spans="1:1" x14ac:dyDescent="0.2">
      <c r="A251" s="15"/>
    </row>
    <row r="252" spans="1:1" x14ac:dyDescent="0.2">
      <c r="A252" s="15"/>
    </row>
    <row r="253" spans="1:1" x14ac:dyDescent="0.2">
      <c r="A253" s="15"/>
    </row>
    <row r="254" spans="1:1" x14ac:dyDescent="0.2">
      <c r="A254" s="15"/>
    </row>
    <row r="255" spans="1:1" x14ac:dyDescent="0.2">
      <c r="A255" s="15"/>
    </row>
    <row r="256" spans="1:1" x14ac:dyDescent="0.2">
      <c r="A256" s="15"/>
    </row>
    <row r="257" spans="1:1" x14ac:dyDescent="0.2">
      <c r="A257" s="15"/>
    </row>
    <row r="258" spans="1:1" x14ac:dyDescent="0.2">
      <c r="A258" s="15"/>
    </row>
    <row r="259" spans="1:1" x14ac:dyDescent="0.2">
      <c r="A259" s="15"/>
    </row>
    <row r="260" spans="1:1" x14ac:dyDescent="0.2">
      <c r="A260" s="15"/>
    </row>
    <row r="261" spans="1:1" x14ac:dyDescent="0.2">
      <c r="A261" s="15"/>
    </row>
    <row r="262" spans="1:1" x14ac:dyDescent="0.2">
      <c r="A262" s="15"/>
    </row>
    <row r="263" spans="1:1" x14ac:dyDescent="0.2">
      <c r="A263" s="15"/>
    </row>
    <row r="264" spans="1:1" x14ac:dyDescent="0.2">
      <c r="A264" s="15"/>
    </row>
    <row r="265" spans="1:1" x14ac:dyDescent="0.2">
      <c r="A265" s="15"/>
    </row>
    <row r="266" spans="1:1" x14ac:dyDescent="0.2">
      <c r="A266" s="15"/>
    </row>
    <row r="267" spans="1:1" x14ac:dyDescent="0.2">
      <c r="A267" s="15"/>
    </row>
    <row r="268" spans="1:1" x14ac:dyDescent="0.2">
      <c r="A268" s="15"/>
    </row>
    <row r="269" spans="1:1" x14ac:dyDescent="0.2">
      <c r="A269" s="15"/>
    </row>
    <row r="270" spans="1:1" x14ac:dyDescent="0.2">
      <c r="A270" s="15"/>
    </row>
    <row r="271" spans="1:1" x14ac:dyDescent="0.2">
      <c r="A271" s="15"/>
    </row>
    <row r="272" spans="1:1" x14ac:dyDescent="0.2">
      <c r="A272" s="15"/>
    </row>
    <row r="273" spans="1:1" x14ac:dyDescent="0.2">
      <c r="A273" s="15"/>
    </row>
    <row r="274" spans="1:1" x14ac:dyDescent="0.2">
      <c r="A274" s="15"/>
    </row>
    <row r="275" spans="1:1" x14ac:dyDescent="0.2">
      <c r="A275" s="15"/>
    </row>
    <row r="276" spans="1:1" x14ac:dyDescent="0.2">
      <c r="A276" s="15"/>
    </row>
    <row r="277" spans="1:1" x14ac:dyDescent="0.2">
      <c r="A277" s="15"/>
    </row>
    <row r="278" spans="1:1" x14ac:dyDescent="0.2">
      <c r="A278" s="15"/>
    </row>
    <row r="279" spans="1:1" x14ac:dyDescent="0.2">
      <c r="A279" s="15"/>
    </row>
    <row r="280" spans="1:1" x14ac:dyDescent="0.2">
      <c r="A280" s="15"/>
    </row>
    <row r="281" spans="1:1" x14ac:dyDescent="0.2">
      <c r="A281" s="15"/>
    </row>
    <row r="282" spans="1:1" x14ac:dyDescent="0.2">
      <c r="A282" s="15"/>
    </row>
    <row r="283" spans="1:1" x14ac:dyDescent="0.2">
      <c r="A283" s="15"/>
    </row>
    <row r="284" spans="1:1" x14ac:dyDescent="0.2">
      <c r="A284" s="15"/>
    </row>
    <row r="285" spans="1:1" x14ac:dyDescent="0.2">
      <c r="A285" s="15"/>
    </row>
    <row r="286" spans="1:1" x14ac:dyDescent="0.2">
      <c r="A286" s="15"/>
    </row>
    <row r="287" spans="1:1" x14ac:dyDescent="0.2">
      <c r="A287" s="15"/>
    </row>
    <row r="288" spans="1:1" x14ac:dyDescent="0.2">
      <c r="A288" s="15"/>
    </row>
    <row r="289" spans="1:1" x14ac:dyDescent="0.2">
      <c r="A289" s="15"/>
    </row>
    <row r="290" spans="1:1" x14ac:dyDescent="0.2">
      <c r="A290" s="15"/>
    </row>
    <row r="291" spans="1:1" x14ac:dyDescent="0.2">
      <c r="A291" s="15"/>
    </row>
    <row r="292" spans="1:1" x14ac:dyDescent="0.2">
      <c r="A292" s="15"/>
    </row>
    <row r="293" spans="1:1" x14ac:dyDescent="0.2">
      <c r="A293" s="15"/>
    </row>
    <row r="294" spans="1:1" x14ac:dyDescent="0.2">
      <c r="A294" s="15"/>
    </row>
    <row r="295" spans="1:1" x14ac:dyDescent="0.2">
      <c r="A295" s="15"/>
    </row>
    <row r="296" spans="1:1" x14ac:dyDescent="0.2">
      <c r="A296" s="15"/>
    </row>
    <row r="297" spans="1:1" x14ac:dyDescent="0.2">
      <c r="A297" s="15"/>
    </row>
    <row r="298" spans="1:1" x14ac:dyDescent="0.2">
      <c r="A298" s="15"/>
    </row>
    <row r="299" spans="1:1" x14ac:dyDescent="0.2">
      <c r="A299" s="15"/>
    </row>
    <row r="300" spans="1:1" x14ac:dyDescent="0.2">
      <c r="A300" s="15"/>
    </row>
    <row r="301" spans="1:1" x14ac:dyDescent="0.2">
      <c r="A301" s="15"/>
    </row>
    <row r="302" spans="1:1" x14ac:dyDescent="0.2">
      <c r="A302" s="15"/>
    </row>
    <row r="303" spans="1:1" x14ac:dyDescent="0.2">
      <c r="A303" s="15"/>
    </row>
    <row r="304" spans="1:1" x14ac:dyDescent="0.2">
      <c r="A304" s="15"/>
    </row>
    <row r="305" spans="1:1" x14ac:dyDescent="0.2">
      <c r="A305" s="15"/>
    </row>
    <row r="306" spans="1:1" x14ac:dyDescent="0.2">
      <c r="A306" s="15"/>
    </row>
    <row r="307" spans="1:1" x14ac:dyDescent="0.2">
      <c r="A307" s="15"/>
    </row>
    <row r="308" spans="1:1" x14ac:dyDescent="0.2">
      <c r="A308" s="15"/>
    </row>
    <row r="309" spans="1:1" x14ac:dyDescent="0.2">
      <c r="A309" s="15"/>
    </row>
    <row r="310" spans="1:1" x14ac:dyDescent="0.2">
      <c r="A310" s="15"/>
    </row>
    <row r="311" spans="1:1" x14ac:dyDescent="0.2">
      <c r="A311" s="15"/>
    </row>
    <row r="312" spans="1:1" x14ac:dyDescent="0.2">
      <c r="A312" s="15"/>
    </row>
    <row r="313" spans="1:1" x14ac:dyDescent="0.2">
      <c r="A313" s="15"/>
    </row>
    <row r="314" spans="1:1" x14ac:dyDescent="0.2">
      <c r="A314" s="15"/>
    </row>
    <row r="315" spans="1:1" x14ac:dyDescent="0.2">
      <c r="A315" s="15"/>
    </row>
    <row r="316" spans="1:1" x14ac:dyDescent="0.2">
      <c r="A316" s="15"/>
    </row>
    <row r="317" spans="1:1" x14ac:dyDescent="0.2">
      <c r="A317" s="15"/>
    </row>
    <row r="318" spans="1:1" x14ac:dyDescent="0.2">
      <c r="A318" s="15"/>
    </row>
    <row r="319" spans="1:1" x14ac:dyDescent="0.2">
      <c r="A319" s="15"/>
    </row>
    <row r="320" spans="1:1" x14ac:dyDescent="0.2">
      <c r="A320" s="15"/>
    </row>
    <row r="321" spans="1:1" x14ac:dyDescent="0.2">
      <c r="A321" s="15"/>
    </row>
    <row r="322" spans="1:1" x14ac:dyDescent="0.2">
      <c r="A322" s="15"/>
    </row>
    <row r="323" spans="1:1" x14ac:dyDescent="0.2">
      <c r="A323" s="15"/>
    </row>
    <row r="324" spans="1:1" x14ac:dyDescent="0.2">
      <c r="A324" s="15"/>
    </row>
    <row r="325" spans="1:1" x14ac:dyDescent="0.2">
      <c r="A325" s="15"/>
    </row>
    <row r="326" spans="1:1" x14ac:dyDescent="0.2">
      <c r="A326" s="15"/>
    </row>
    <row r="327" spans="1:1" x14ac:dyDescent="0.2">
      <c r="A327" s="15"/>
    </row>
    <row r="328" spans="1:1" x14ac:dyDescent="0.2">
      <c r="A328" s="15"/>
    </row>
    <row r="329" spans="1:1" x14ac:dyDescent="0.2">
      <c r="A329" s="15"/>
    </row>
    <row r="330" spans="1:1" x14ac:dyDescent="0.2">
      <c r="A330" s="15"/>
    </row>
    <row r="331" spans="1:1" x14ac:dyDescent="0.2">
      <c r="A331" s="15"/>
    </row>
    <row r="332" spans="1:1" x14ac:dyDescent="0.2">
      <c r="A332" s="15"/>
    </row>
    <row r="333" spans="1:1" x14ac:dyDescent="0.2">
      <c r="A333" s="15"/>
    </row>
    <row r="334" spans="1:1" x14ac:dyDescent="0.2">
      <c r="A334" s="15"/>
    </row>
    <row r="335" spans="1:1" x14ac:dyDescent="0.2">
      <c r="A335" s="15"/>
    </row>
    <row r="336" spans="1:1" x14ac:dyDescent="0.2">
      <c r="A336" s="15"/>
    </row>
    <row r="337" spans="1:1" x14ac:dyDescent="0.2">
      <c r="A337" s="15"/>
    </row>
    <row r="338" spans="1:1" x14ac:dyDescent="0.2">
      <c r="A338" s="15"/>
    </row>
    <row r="339" spans="1:1" x14ac:dyDescent="0.2">
      <c r="A339" s="15"/>
    </row>
    <row r="340" spans="1:1" x14ac:dyDescent="0.2">
      <c r="A340" s="15"/>
    </row>
    <row r="341" spans="1:1" x14ac:dyDescent="0.2">
      <c r="A341" s="15"/>
    </row>
    <row r="342" spans="1:1" x14ac:dyDescent="0.2">
      <c r="A342" s="15"/>
    </row>
    <row r="343" spans="1:1" x14ac:dyDescent="0.2">
      <c r="A343" s="15"/>
    </row>
    <row r="344" spans="1:1" x14ac:dyDescent="0.2">
      <c r="A344" s="15"/>
    </row>
    <row r="345" spans="1:1" x14ac:dyDescent="0.2">
      <c r="A345" s="15"/>
    </row>
    <row r="346" spans="1:1" x14ac:dyDescent="0.2">
      <c r="A346" s="15"/>
    </row>
    <row r="347" spans="1:1" x14ac:dyDescent="0.2">
      <c r="A347" s="15"/>
    </row>
    <row r="348" spans="1:1" x14ac:dyDescent="0.2">
      <c r="A348" s="15"/>
    </row>
    <row r="349" spans="1:1" x14ac:dyDescent="0.2">
      <c r="A349" s="15"/>
    </row>
    <row r="350" spans="1:1" x14ac:dyDescent="0.2">
      <c r="A350" s="15"/>
    </row>
    <row r="351" spans="1:1" x14ac:dyDescent="0.2">
      <c r="A351" s="15"/>
    </row>
    <row r="352" spans="1:1" x14ac:dyDescent="0.2">
      <c r="A352" s="15"/>
    </row>
    <row r="353" spans="1:1" x14ac:dyDescent="0.2">
      <c r="A353" s="15"/>
    </row>
    <row r="354" spans="1:1" x14ac:dyDescent="0.2">
      <c r="A354" s="15"/>
    </row>
    <row r="355" spans="1:1" x14ac:dyDescent="0.2">
      <c r="A355" s="15"/>
    </row>
    <row r="356" spans="1:1" x14ac:dyDescent="0.2">
      <c r="A356" s="15"/>
    </row>
    <row r="357" spans="1:1" x14ac:dyDescent="0.2">
      <c r="A357" s="15"/>
    </row>
    <row r="358" spans="1:1" x14ac:dyDescent="0.2">
      <c r="A358" s="15"/>
    </row>
    <row r="359" spans="1:1" x14ac:dyDescent="0.2">
      <c r="A359" s="15"/>
    </row>
    <row r="360" spans="1:1" x14ac:dyDescent="0.2">
      <c r="A360" s="15"/>
    </row>
    <row r="361" spans="1:1" x14ac:dyDescent="0.2">
      <c r="A361" s="15"/>
    </row>
    <row r="362" spans="1:1" x14ac:dyDescent="0.2">
      <c r="A362" s="15"/>
    </row>
    <row r="363" spans="1:1" x14ac:dyDescent="0.2">
      <c r="A363" s="15"/>
    </row>
    <row r="364" spans="1:1" x14ac:dyDescent="0.2">
      <c r="A364" s="15"/>
    </row>
    <row r="365" spans="1:1" x14ac:dyDescent="0.2">
      <c r="A365" s="15"/>
    </row>
    <row r="380" spans="1:1" x14ac:dyDescent="0.2">
      <c r="A380" s="15"/>
    </row>
    <row r="381" spans="1:1" x14ac:dyDescent="0.2">
      <c r="A381" s="15"/>
    </row>
    <row r="382" spans="1:1" x14ac:dyDescent="0.2">
      <c r="A382" s="15"/>
    </row>
    <row r="383" spans="1:1" x14ac:dyDescent="0.2">
      <c r="A383" s="15"/>
    </row>
    <row r="384" spans="1:1" x14ac:dyDescent="0.2">
      <c r="A384" s="15"/>
    </row>
    <row r="385" spans="1:1" x14ac:dyDescent="0.2">
      <c r="A385" s="15"/>
    </row>
    <row r="386" spans="1:1" x14ac:dyDescent="0.2">
      <c r="A386" s="15"/>
    </row>
    <row r="387" spans="1:1" x14ac:dyDescent="0.2">
      <c r="A387" s="15"/>
    </row>
    <row r="388" spans="1:1" x14ac:dyDescent="0.2">
      <c r="A388" s="15"/>
    </row>
    <row r="389" spans="1:1" x14ac:dyDescent="0.2">
      <c r="A389" s="15"/>
    </row>
    <row r="390" spans="1:1" x14ac:dyDescent="0.2">
      <c r="A390" s="15"/>
    </row>
    <row r="392" spans="1:1" x14ac:dyDescent="0.2">
      <c r="A392" s="15"/>
    </row>
    <row r="393" spans="1:1" x14ac:dyDescent="0.2">
      <c r="A393" s="15"/>
    </row>
    <row r="394" spans="1:1" x14ac:dyDescent="0.2">
      <c r="A394" s="15"/>
    </row>
    <row r="395" spans="1:1" x14ac:dyDescent="0.2">
      <c r="A395" s="15"/>
    </row>
    <row r="396" spans="1:1" x14ac:dyDescent="0.2">
      <c r="A396" s="15"/>
    </row>
    <row r="397" spans="1:1" x14ac:dyDescent="0.2">
      <c r="A397" s="15"/>
    </row>
    <row r="398" spans="1:1" x14ac:dyDescent="0.2">
      <c r="A398" s="15"/>
    </row>
    <row r="399" spans="1:1" x14ac:dyDescent="0.2">
      <c r="A399" s="15"/>
    </row>
    <row r="400" spans="1:1" x14ac:dyDescent="0.2">
      <c r="A400" s="15"/>
    </row>
    <row r="401" spans="1:1" x14ac:dyDescent="0.2">
      <c r="A401" s="15"/>
    </row>
    <row r="402" spans="1:1" x14ac:dyDescent="0.2">
      <c r="A402" s="15"/>
    </row>
    <row r="403" spans="1:1" x14ac:dyDescent="0.2">
      <c r="A403" s="15"/>
    </row>
    <row r="404" spans="1:1" x14ac:dyDescent="0.2">
      <c r="A404" s="15"/>
    </row>
    <row r="405" spans="1:1" x14ac:dyDescent="0.2">
      <c r="A405" s="15"/>
    </row>
    <row r="406" spans="1:1" x14ac:dyDescent="0.2">
      <c r="A406" s="15"/>
    </row>
    <row r="407" spans="1:1" x14ac:dyDescent="0.2">
      <c r="A407" s="15"/>
    </row>
    <row r="408" spans="1:1" x14ac:dyDescent="0.2">
      <c r="A408" s="15"/>
    </row>
    <row r="409" spans="1:1" x14ac:dyDescent="0.2">
      <c r="A409" s="15"/>
    </row>
    <row r="410" spans="1:1" x14ac:dyDescent="0.2">
      <c r="A410" s="15"/>
    </row>
    <row r="411" spans="1:1" x14ac:dyDescent="0.2">
      <c r="A411" s="15"/>
    </row>
    <row r="412" spans="1:1" x14ac:dyDescent="0.2">
      <c r="A412" s="15"/>
    </row>
    <row r="413" spans="1:1" x14ac:dyDescent="0.2">
      <c r="A413" s="15"/>
    </row>
    <row r="414" spans="1:1" x14ac:dyDescent="0.2">
      <c r="A414" s="15"/>
    </row>
    <row r="415" spans="1:1" x14ac:dyDescent="0.2">
      <c r="A415" s="15"/>
    </row>
    <row r="416" spans="1:1" x14ac:dyDescent="0.2">
      <c r="A416" s="15"/>
    </row>
    <row r="443" spans="1:1" x14ac:dyDescent="0.2">
      <c r="A443" s="15"/>
    </row>
    <row r="444" spans="1:1" x14ac:dyDescent="0.2">
      <c r="A444" s="15"/>
    </row>
    <row r="445" spans="1:1" x14ac:dyDescent="0.2">
      <c r="A445" s="15"/>
    </row>
    <row r="446" spans="1:1" x14ac:dyDescent="0.2">
      <c r="A446" s="15"/>
    </row>
    <row r="447" spans="1:1" x14ac:dyDescent="0.2">
      <c r="A447" s="15"/>
    </row>
    <row r="448" spans="1:1" x14ac:dyDescent="0.2">
      <c r="A448" s="15"/>
    </row>
    <row r="458" spans="1:1" x14ac:dyDescent="0.2">
      <c r="A458" s="15"/>
    </row>
    <row r="459" spans="1:1" x14ac:dyDescent="0.2">
      <c r="A459" s="15"/>
    </row>
    <row r="460" spans="1:1" x14ac:dyDescent="0.2">
      <c r="A460" s="15"/>
    </row>
    <row r="461" spans="1:1" x14ac:dyDescent="0.2">
      <c r="A461" s="15"/>
    </row>
    <row r="462" spans="1:1" x14ac:dyDescent="0.2">
      <c r="A462" s="15"/>
    </row>
    <row r="463" spans="1:1" x14ac:dyDescent="0.2">
      <c r="A463" s="15"/>
    </row>
    <row r="464" spans="1:1" x14ac:dyDescent="0.2">
      <c r="A464" s="15"/>
    </row>
    <row r="465" spans="1:1" x14ac:dyDescent="0.2">
      <c r="A465" s="15"/>
    </row>
    <row r="466" spans="1:1" x14ac:dyDescent="0.2">
      <c r="A466" s="15"/>
    </row>
    <row r="467" spans="1:1" x14ac:dyDescent="0.2">
      <c r="A467" s="15"/>
    </row>
    <row r="468" spans="1:1" x14ac:dyDescent="0.2">
      <c r="A468" s="15"/>
    </row>
    <row r="469" spans="1:1" x14ac:dyDescent="0.2">
      <c r="A469" s="15"/>
    </row>
    <row r="470" spans="1:1" x14ac:dyDescent="0.2">
      <c r="A470" s="15"/>
    </row>
    <row r="471" spans="1:1" x14ac:dyDescent="0.2">
      <c r="A471" s="15"/>
    </row>
    <row r="472" spans="1:1" x14ac:dyDescent="0.2">
      <c r="A472" s="15"/>
    </row>
    <row r="473" spans="1:1" x14ac:dyDescent="0.2">
      <c r="A473" s="15"/>
    </row>
    <row r="474" spans="1:1" x14ac:dyDescent="0.2">
      <c r="A474" s="15"/>
    </row>
    <row r="475" spans="1:1" x14ac:dyDescent="0.2">
      <c r="A475" s="15"/>
    </row>
    <row r="476" spans="1:1" x14ac:dyDescent="0.2">
      <c r="A476" s="15"/>
    </row>
    <row r="477" spans="1:1" x14ac:dyDescent="0.2">
      <c r="A477" s="15"/>
    </row>
    <row r="478" spans="1:1" x14ac:dyDescent="0.2">
      <c r="A478" s="15"/>
    </row>
    <row r="479" spans="1:1" x14ac:dyDescent="0.2">
      <c r="A479" s="15"/>
    </row>
    <row r="480" spans="1:1" x14ac:dyDescent="0.2">
      <c r="A480" s="15"/>
    </row>
    <row r="481" spans="1:1" x14ac:dyDescent="0.2">
      <c r="A481" s="15"/>
    </row>
    <row r="1048248" spans="1:1" x14ac:dyDescent="0.2">
      <c r="A1048248" s="15"/>
    </row>
    <row r="1048337" spans="1:5" x14ac:dyDescent="0.2">
      <c r="A1048337" s="15"/>
      <c r="E1048337" s="9"/>
    </row>
    <row r="1048371" spans="1:1" x14ac:dyDescent="0.2">
      <c r="A1048371" s="15"/>
    </row>
    <row r="1048385" spans="1:1" x14ac:dyDescent="0.2">
      <c r="A1048385" s="15"/>
    </row>
  </sheetData>
  <sheetProtection algorithmName="SHA-512" hashValue="0NprGpT+qfFy2vWv7H/90O6eCSU0Hekp/CpB8w69C5aobY9baNcATsI8mebSzzKwUgBi2YT3vD+8lJ4KGTHsow==" saltValue="Gy47x4jC8KwQ4Hnjt8OAqQ==" spinCount="100000" sheet="1" objects="1" scenarios="1"/>
  <mergeCells count="9">
    <mergeCell ref="A2:C2"/>
    <mergeCell ref="D61:G61"/>
    <mergeCell ref="E1:H1"/>
    <mergeCell ref="J29:J30"/>
    <mergeCell ref="B48:C48"/>
    <mergeCell ref="D41:G41"/>
    <mergeCell ref="A45:C45"/>
    <mergeCell ref="D46:G46"/>
    <mergeCell ref="E44:H44"/>
  </mergeCells>
  <phoneticPr fontId="9" type="noConversion"/>
  <pageMargins left="0.74803149606299213" right="0.74803149606299213" top="0.98425196850393704" bottom="0.98425196850393704" header="0.51181102362204722" footer="0.51181102362204722"/>
  <pageSetup paperSize="9" scale="59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rowBreaks count="1" manualBreakCount="1">
    <brk id="42" max="7" man="1"/>
  </rowBreaks>
  <ignoredErrors>
    <ignoredError sqref="A61:C61" unlockedFormula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4"/>
  <dimension ref="A1:J1048433"/>
  <sheetViews>
    <sheetView view="pageBreakPreview" zoomScale="130" zoomScaleNormal="100" zoomScaleSheetLayoutView="130" workbookViewId="0">
      <selection activeCell="G19" sqref="G19"/>
    </sheetView>
  </sheetViews>
  <sheetFormatPr defaultRowHeight="12.75" x14ac:dyDescent="0.2"/>
  <cols>
    <col min="1" max="1" width="9.85546875" style="17" customWidth="1"/>
    <col min="2" max="2" width="8.7109375" style="15" customWidth="1"/>
    <col min="3" max="3" width="6.42578125" style="15" customWidth="1"/>
    <col min="4" max="4" width="42.7109375" style="15" customWidth="1"/>
    <col min="5" max="5" width="10.28515625" style="15" customWidth="1"/>
    <col min="6" max="6" width="18.7109375" style="15" customWidth="1"/>
    <col min="7" max="8" width="20.7109375" style="15" customWidth="1"/>
    <col min="9" max="9" width="9.28515625" style="15"/>
    <col min="10" max="10" width="9.28515625" style="340"/>
    <col min="11" max="256" width="9.28515625" style="15"/>
    <col min="257" max="257" width="9.28515625" style="15" customWidth="1"/>
    <col min="258" max="258" width="6.7109375" style="15" customWidth="1"/>
    <col min="259" max="259" width="40.7109375" style="15" customWidth="1"/>
    <col min="260" max="263" width="9.28515625" style="15" customWidth="1"/>
    <col min="264" max="512" width="9.28515625" style="15"/>
    <col min="513" max="513" width="9.28515625" style="15" customWidth="1"/>
    <col min="514" max="514" width="6.7109375" style="15" customWidth="1"/>
    <col min="515" max="515" width="40.7109375" style="15" customWidth="1"/>
    <col min="516" max="519" width="9.28515625" style="15" customWidth="1"/>
    <col min="520" max="768" width="9.28515625" style="15"/>
    <col min="769" max="769" width="9.28515625" style="15" customWidth="1"/>
    <col min="770" max="770" width="6.7109375" style="15" customWidth="1"/>
    <col min="771" max="771" width="40.7109375" style="15" customWidth="1"/>
    <col min="772" max="775" width="9.28515625" style="15" customWidth="1"/>
    <col min="776" max="1024" width="9.28515625" style="15"/>
    <col min="1025" max="1025" width="9.28515625" style="15" customWidth="1"/>
    <col min="1026" max="1026" width="6.7109375" style="15" customWidth="1"/>
    <col min="1027" max="1027" width="40.7109375" style="15" customWidth="1"/>
    <col min="1028" max="1031" width="9.28515625" style="15" customWidth="1"/>
    <col min="1032" max="1280" width="9.28515625" style="15"/>
    <col min="1281" max="1281" width="9.28515625" style="15" customWidth="1"/>
    <col min="1282" max="1282" width="6.7109375" style="15" customWidth="1"/>
    <col min="1283" max="1283" width="40.7109375" style="15" customWidth="1"/>
    <col min="1284" max="1287" width="9.28515625" style="15" customWidth="1"/>
    <col min="1288" max="1536" width="9.28515625" style="15"/>
    <col min="1537" max="1537" width="9.28515625" style="15" customWidth="1"/>
    <col min="1538" max="1538" width="6.7109375" style="15" customWidth="1"/>
    <col min="1539" max="1539" width="40.7109375" style="15" customWidth="1"/>
    <col min="1540" max="1543" width="9.28515625" style="15" customWidth="1"/>
    <col min="1544" max="1792" width="9.28515625" style="15"/>
    <col min="1793" max="1793" width="9.28515625" style="15" customWidth="1"/>
    <col min="1794" max="1794" width="6.7109375" style="15" customWidth="1"/>
    <col min="1795" max="1795" width="40.7109375" style="15" customWidth="1"/>
    <col min="1796" max="1799" width="9.28515625" style="15" customWidth="1"/>
    <col min="1800" max="2048" width="9.28515625" style="15"/>
    <col min="2049" max="2049" width="9.28515625" style="15" customWidth="1"/>
    <col min="2050" max="2050" width="6.7109375" style="15" customWidth="1"/>
    <col min="2051" max="2051" width="40.7109375" style="15" customWidth="1"/>
    <col min="2052" max="2055" width="9.28515625" style="15" customWidth="1"/>
    <col min="2056" max="2304" width="9.28515625" style="15"/>
    <col min="2305" max="2305" width="9.28515625" style="15" customWidth="1"/>
    <col min="2306" max="2306" width="6.7109375" style="15" customWidth="1"/>
    <col min="2307" max="2307" width="40.7109375" style="15" customWidth="1"/>
    <col min="2308" max="2311" width="9.28515625" style="15" customWidth="1"/>
    <col min="2312" max="2560" width="9.28515625" style="15"/>
    <col min="2561" max="2561" width="9.28515625" style="15" customWidth="1"/>
    <col min="2562" max="2562" width="6.7109375" style="15" customWidth="1"/>
    <col min="2563" max="2563" width="40.7109375" style="15" customWidth="1"/>
    <col min="2564" max="2567" width="9.28515625" style="15" customWidth="1"/>
    <col min="2568" max="2816" width="9.28515625" style="15"/>
    <col min="2817" max="2817" width="9.28515625" style="15" customWidth="1"/>
    <col min="2818" max="2818" width="6.7109375" style="15" customWidth="1"/>
    <col min="2819" max="2819" width="40.7109375" style="15" customWidth="1"/>
    <col min="2820" max="2823" width="9.28515625" style="15" customWidth="1"/>
    <col min="2824" max="3072" width="9.28515625" style="15"/>
    <col min="3073" max="3073" width="9.28515625" style="15" customWidth="1"/>
    <col min="3074" max="3074" width="6.7109375" style="15" customWidth="1"/>
    <col min="3075" max="3075" width="40.7109375" style="15" customWidth="1"/>
    <col min="3076" max="3079" width="9.28515625" style="15" customWidth="1"/>
    <col min="3080" max="3328" width="9.28515625" style="15"/>
    <col min="3329" max="3329" width="9.28515625" style="15" customWidth="1"/>
    <col min="3330" max="3330" width="6.7109375" style="15" customWidth="1"/>
    <col min="3331" max="3331" width="40.7109375" style="15" customWidth="1"/>
    <col min="3332" max="3335" width="9.28515625" style="15" customWidth="1"/>
    <col min="3336" max="3584" width="9.28515625" style="15"/>
    <col min="3585" max="3585" width="9.28515625" style="15" customWidth="1"/>
    <col min="3586" max="3586" width="6.7109375" style="15" customWidth="1"/>
    <col min="3587" max="3587" width="40.7109375" style="15" customWidth="1"/>
    <col min="3588" max="3591" width="9.28515625" style="15" customWidth="1"/>
    <col min="3592" max="3840" width="9.28515625" style="15"/>
    <col min="3841" max="3841" width="9.28515625" style="15" customWidth="1"/>
    <col min="3842" max="3842" width="6.7109375" style="15" customWidth="1"/>
    <col min="3843" max="3843" width="40.7109375" style="15" customWidth="1"/>
    <col min="3844" max="3847" width="9.28515625" style="15" customWidth="1"/>
    <col min="3848" max="4096" width="9.28515625" style="15"/>
    <col min="4097" max="4097" width="9.28515625" style="15" customWidth="1"/>
    <col min="4098" max="4098" width="6.7109375" style="15" customWidth="1"/>
    <col min="4099" max="4099" width="40.7109375" style="15" customWidth="1"/>
    <col min="4100" max="4103" width="9.28515625" style="15" customWidth="1"/>
    <col min="4104" max="4352" width="9.28515625" style="15"/>
    <col min="4353" max="4353" width="9.28515625" style="15" customWidth="1"/>
    <col min="4354" max="4354" width="6.7109375" style="15" customWidth="1"/>
    <col min="4355" max="4355" width="40.7109375" style="15" customWidth="1"/>
    <col min="4356" max="4359" width="9.28515625" style="15" customWidth="1"/>
    <col min="4360" max="4608" width="9.28515625" style="15"/>
    <col min="4609" max="4609" width="9.28515625" style="15" customWidth="1"/>
    <col min="4610" max="4610" width="6.7109375" style="15" customWidth="1"/>
    <col min="4611" max="4611" width="40.7109375" style="15" customWidth="1"/>
    <col min="4612" max="4615" width="9.28515625" style="15" customWidth="1"/>
    <col min="4616" max="4864" width="9.28515625" style="15"/>
    <col min="4865" max="4865" width="9.28515625" style="15" customWidth="1"/>
    <col min="4866" max="4866" width="6.7109375" style="15" customWidth="1"/>
    <col min="4867" max="4867" width="40.7109375" style="15" customWidth="1"/>
    <col min="4868" max="4871" width="9.28515625" style="15" customWidth="1"/>
    <col min="4872" max="5120" width="9.28515625" style="15"/>
    <col min="5121" max="5121" width="9.28515625" style="15" customWidth="1"/>
    <col min="5122" max="5122" width="6.7109375" style="15" customWidth="1"/>
    <col min="5123" max="5123" width="40.7109375" style="15" customWidth="1"/>
    <col min="5124" max="5127" width="9.28515625" style="15" customWidth="1"/>
    <col min="5128" max="5376" width="9.28515625" style="15"/>
    <col min="5377" max="5377" width="9.28515625" style="15" customWidth="1"/>
    <col min="5378" max="5378" width="6.7109375" style="15" customWidth="1"/>
    <col min="5379" max="5379" width="40.7109375" style="15" customWidth="1"/>
    <col min="5380" max="5383" width="9.28515625" style="15" customWidth="1"/>
    <col min="5384" max="5632" width="9.28515625" style="15"/>
    <col min="5633" max="5633" width="9.28515625" style="15" customWidth="1"/>
    <col min="5634" max="5634" width="6.7109375" style="15" customWidth="1"/>
    <col min="5635" max="5635" width="40.7109375" style="15" customWidth="1"/>
    <col min="5636" max="5639" width="9.28515625" style="15" customWidth="1"/>
    <col min="5640" max="5888" width="9.28515625" style="15"/>
    <col min="5889" max="5889" width="9.28515625" style="15" customWidth="1"/>
    <col min="5890" max="5890" width="6.7109375" style="15" customWidth="1"/>
    <col min="5891" max="5891" width="40.7109375" style="15" customWidth="1"/>
    <col min="5892" max="5895" width="9.28515625" style="15" customWidth="1"/>
    <col min="5896" max="6144" width="9.28515625" style="15"/>
    <col min="6145" max="6145" width="9.28515625" style="15" customWidth="1"/>
    <col min="6146" max="6146" width="6.7109375" style="15" customWidth="1"/>
    <col min="6147" max="6147" width="40.7109375" style="15" customWidth="1"/>
    <col min="6148" max="6151" width="9.28515625" style="15" customWidth="1"/>
    <col min="6152" max="6400" width="9.28515625" style="15"/>
    <col min="6401" max="6401" width="9.28515625" style="15" customWidth="1"/>
    <col min="6402" max="6402" width="6.7109375" style="15" customWidth="1"/>
    <col min="6403" max="6403" width="40.7109375" style="15" customWidth="1"/>
    <col min="6404" max="6407" width="9.28515625" style="15" customWidth="1"/>
    <col min="6408" max="6656" width="9.28515625" style="15"/>
    <col min="6657" max="6657" width="9.28515625" style="15" customWidth="1"/>
    <col min="6658" max="6658" width="6.7109375" style="15" customWidth="1"/>
    <col min="6659" max="6659" width="40.7109375" style="15" customWidth="1"/>
    <col min="6660" max="6663" width="9.28515625" style="15" customWidth="1"/>
    <col min="6664" max="6912" width="9.28515625" style="15"/>
    <col min="6913" max="6913" width="9.28515625" style="15" customWidth="1"/>
    <col min="6914" max="6914" width="6.7109375" style="15" customWidth="1"/>
    <col min="6915" max="6915" width="40.7109375" style="15" customWidth="1"/>
    <col min="6916" max="6919" width="9.28515625" style="15" customWidth="1"/>
    <col min="6920" max="7168" width="9.28515625" style="15"/>
    <col min="7169" max="7169" width="9.28515625" style="15" customWidth="1"/>
    <col min="7170" max="7170" width="6.7109375" style="15" customWidth="1"/>
    <col min="7171" max="7171" width="40.7109375" style="15" customWidth="1"/>
    <col min="7172" max="7175" width="9.28515625" style="15" customWidth="1"/>
    <col min="7176" max="7424" width="9.28515625" style="15"/>
    <col min="7425" max="7425" width="9.28515625" style="15" customWidth="1"/>
    <col min="7426" max="7426" width="6.7109375" style="15" customWidth="1"/>
    <col min="7427" max="7427" width="40.7109375" style="15" customWidth="1"/>
    <col min="7428" max="7431" width="9.28515625" style="15" customWidth="1"/>
    <col min="7432" max="7680" width="9.28515625" style="15"/>
    <col min="7681" max="7681" width="9.28515625" style="15" customWidth="1"/>
    <col min="7682" max="7682" width="6.7109375" style="15" customWidth="1"/>
    <col min="7683" max="7683" width="40.7109375" style="15" customWidth="1"/>
    <col min="7684" max="7687" width="9.28515625" style="15" customWidth="1"/>
    <col min="7688" max="7936" width="9.28515625" style="15"/>
    <col min="7937" max="7937" width="9.28515625" style="15" customWidth="1"/>
    <col min="7938" max="7938" width="6.7109375" style="15" customWidth="1"/>
    <col min="7939" max="7939" width="40.7109375" style="15" customWidth="1"/>
    <col min="7940" max="7943" width="9.28515625" style="15" customWidth="1"/>
    <col min="7944" max="8192" width="9.28515625" style="15"/>
    <col min="8193" max="8193" width="9.28515625" style="15" customWidth="1"/>
    <col min="8194" max="8194" width="6.7109375" style="15" customWidth="1"/>
    <col min="8195" max="8195" width="40.7109375" style="15" customWidth="1"/>
    <col min="8196" max="8199" width="9.28515625" style="15" customWidth="1"/>
    <col min="8200" max="8448" width="9.28515625" style="15"/>
    <col min="8449" max="8449" width="9.28515625" style="15" customWidth="1"/>
    <col min="8450" max="8450" width="6.7109375" style="15" customWidth="1"/>
    <col min="8451" max="8451" width="40.7109375" style="15" customWidth="1"/>
    <col min="8452" max="8455" width="9.28515625" style="15" customWidth="1"/>
    <col min="8456" max="8704" width="9.28515625" style="15"/>
    <col min="8705" max="8705" width="9.28515625" style="15" customWidth="1"/>
    <col min="8706" max="8706" width="6.7109375" style="15" customWidth="1"/>
    <col min="8707" max="8707" width="40.7109375" style="15" customWidth="1"/>
    <col min="8708" max="8711" width="9.28515625" style="15" customWidth="1"/>
    <col min="8712" max="8960" width="9.28515625" style="15"/>
    <col min="8961" max="8961" width="9.28515625" style="15" customWidth="1"/>
    <col min="8962" max="8962" width="6.7109375" style="15" customWidth="1"/>
    <col min="8963" max="8963" width="40.7109375" style="15" customWidth="1"/>
    <col min="8964" max="8967" width="9.28515625" style="15" customWidth="1"/>
    <col min="8968" max="9216" width="9.28515625" style="15"/>
    <col min="9217" max="9217" width="9.28515625" style="15" customWidth="1"/>
    <col min="9218" max="9218" width="6.7109375" style="15" customWidth="1"/>
    <col min="9219" max="9219" width="40.7109375" style="15" customWidth="1"/>
    <col min="9220" max="9223" width="9.28515625" style="15" customWidth="1"/>
    <col min="9224" max="9472" width="9.28515625" style="15"/>
    <col min="9473" max="9473" width="9.28515625" style="15" customWidth="1"/>
    <col min="9474" max="9474" width="6.7109375" style="15" customWidth="1"/>
    <col min="9475" max="9475" width="40.7109375" style="15" customWidth="1"/>
    <col min="9476" max="9479" width="9.28515625" style="15" customWidth="1"/>
    <col min="9480" max="9728" width="9.28515625" style="15"/>
    <col min="9729" max="9729" width="9.28515625" style="15" customWidth="1"/>
    <col min="9730" max="9730" width="6.7109375" style="15" customWidth="1"/>
    <col min="9731" max="9731" width="40.7109375" style="15" customWidth="1"/>
    <col min="9732" max="9735" width="9.28515625" style="15" customWidth="1"/>
    <col min="9736" max="9984" width="9.28515625" style="15"/>
    <col min="9985" max="9985" width="9.28515625" style="15" customWidth="1"/>
    <col min="9986" max="9986" width="6.7109375" style="15" customWidth="1"/>
    <col min="9987" max="9987" width="40.7109375" style="15" customWidth="1"/>
    <col min="9988" max="9991" width="9.28515625" style="15" customWidth="1"/>
    <col min="9992" max="10240" width="9.28515625" style="15"/>
    <col min="10241" max="10241" width="9.28515625" style="15" customWidth="1"/>
    <col min="10242" max="10242" width="6.7109375" style="15" customWidth="1"/>
    <col min="10243" max="10243" width="40.7109375" style="15" customWidth="1"/>
    <col min="10244" max="10247" width="9.28515625" style="15" customWidth="1"/>
    <col min="10248" max="10496" width="9.28515625" style="15"/>
    <col min="10497" max="10497" width="9.28515625" style="15" customWidth="1"/>
    <col min="10498" max="10498" width="6.7109375" style="15" customWidth="1"/>
    <col min="10499" max="10499" width="40.7109375" style="15" customWidth="1"/>
    <col min="10500" max="10503" width="9.28515625" style="15" customWidth="1"/>
    <col min="10504" max="10752" width="9.28515625" style="15"/>
    <col min="10753" max="10753" width="9.28515625" style="15" customWidth="1"/>
    <col min="10754" max="10754" width="6.7109375" style="15" customWidth="1"/>
    <col min="10755" max="10755" width="40.7109375" style="15" customWidth="1"/>
    <col min="10756" max="10759" width="9.28515625" style="15" customWidth="1"/>
    <col min="10760" max="11008" width="9.28515625" style="15"/>
    <col min="11009" max="11009" width="9.28515625" style="15" customWidth="1"/>
    <col min="11010" max="11010" width="6.7109375" style="15" customWidth="1"/>
    <col min="11011" max="11011" width="40.7109375" style="15" customWidth="1"/>
    <col min="11012" max="11015" width="9.28515625" style="15" customWidth="1"/>
    <col min="11016" max="11264" width="9.28515625" style="15"/>
    <col min="11265" max="11265" width="9.28515625" style="15" customWidth="1"/>
    <col min="11266" max="11266" width="6.7109375" style="15" customWidth="1"/>
    <col min="11267" max="11267" width="40.7109375" style="15" customWidth="1"/>
    <col min="11268" max="11271" width="9.28515625" style="15" customWidth="1"/>
    <col min="11272" max="11520" width="9.28515625" style="15"/>
    <col min="11521" max="11521" width="9.28515625" style="15" customWidth="1"/>
    <col min="11522" max="11522" width="6.7109375" style="15" customWidth="1"/>
    <col min="11523" max="11523" width="40.7109375" style="15" customWidth="1"/>
    <col min="11524" max="11527" width="9.28515625" style="15" customWidth="1"/>
    <col min="11528" max="11776" width="9.28515625" style="15"/>
    <col min="11777" max="11777" width="9.28515625" style="15" customWidth="1"/>
    <col min="11778" max="11778" width="6.7109375" style="15" customWidth="1"/>
    <col min="11779" max="11779" width="40.7109375" style="15" customWidth="1"/>
    <col min="11780" max="11783" width="9.28515625" style="15" customWidth="1"/>
    <col min="11784" max="12032" width="9.28515625" style="15"/>
    <col min="12033" max="12033" width="9.28515625" style="15" customWidth="1"/>
    <col min="12034" max="12034" width="6.7109375" style="15" customWidth="1"/>
    <col min="12035" max="12035" width="40.7109375" style="15" customWidth="1"/>
    <col min="12036" max="12039" width="9.28515625" style="15" customWidth="1"/>
    <col min="12040" max="12288" width="9.28515625" style="15"/>
    <col min="12289" max="12289" width="9.28515625" style="15" customWidth="1"/>
    <col min="12290" max="12290" width="6.7109375" style="15" customWidth="1"/>
    <col min="12291" max="12291" width="40.7109375" style="15" customWidth="1"/>
    <col min="12292" max="12295" width="9.28515625" style="15" customWidth="1"/>
    <col min="12296" max="12544" width="9.28515625" style="15"/>
    <col min="12545" max="12545" width="9.28515625" style="15" customWidth="1"/>
    <col min="12546" max="12546" width="6.7109375" style="15" customWidth="1"/>
    <col min="12547" max="12547" width="40.7109375" style="15" customWidth="1"/>
    <col min="12548" max="12551" width="9.28515625" style="15" customWidth="1"/>
    <col min="12552" max="12800" width="9.28515625" style="15"/>
    <col min="12801" max="12801" width="9.28515625" style="15" customWidth="1"/>
    <col min="12802" max="12802" width="6.7109375" style="15" customWidth="1"/>
    <col min="12803" max="12803" width="40.7109375" style="15" customWidth="1"/>
    <col min="12804" max="12807" width="9.28515625" style="15" customWidth="1"/>
    <col min="12808" max="13056" width="9.28515625" style="15"/>
    <col min="13057" max="13057" width="9.28515625" style="15" customWidth="1"/>
    <col min="13058" max="13058" width="6.7109375" style="15" customWidth="1"/>
    <col min="13059" max="13059" width="40.7109375" style="15" customWidth="1"/>
    <col min="13060" max="13063" width="9.28515625" style="15" customWidth="1"/>
    <col min="13064" max="13312" width="9.28515625" style="15"/>
    <col min="13313" max="13313" width="9.28515625" style="15" customWidth="1"/>
    <col min="13314" max="13314" width="6.7109375" style="15" customWidth="1"/>
    <col min="13315" max="13315" width="40.7109375" style="15" customWidth="1"/>
    <col min="13316" max="13319" width="9.28515625" style="15" customWidth="1"/>
    <col min="13320" max="13568" width="9.28515625" style="15"/>
    <col min="13569" max="13569" width="9.28515625" style="15" customWidth="1"/>
    <col min="13570" max="13570" width="6.7109375" style="15" customWidth="1"/>
    <col min="13571" max="13571" width="40.7109375" style="15" customWidth="1"/>
    <col min="13572" max="13575" width="9.28515625" style="15" customWidth="1"/>
    <col min="13576" max="13824" width="9.28515625" style="15"/>
    <col min="13825" max="13825" width="9.28515625" style="15" customWidth="1"/>
    <col min="13826" max="13826" width="6.7109375" style="15" customWidth="1"/>
    <col min="13827" max="13827" width="40.7109375" style="15" customWidth="1"/>
    <col min="13828" max="13831" width="9.28515625" style="15" customWidth="1"/>
    <col min="13832" max="14080" width="9.28515625" style="15"/>
    <col min="14081" max="14081" width="9.28515625" style="15" customWidth="1"/>
    <col min="14082" max="14082" width="6.7109375" style="15" customWidth="1"/>
    <col min="14083" max="14083" width="40.7109375" style="15" customWidth="1"/>
    <col min="14084" max="14087" width="9.28515625" style="15" customWidth="1"/>
    <col min="14088" max="14336" width="9.28515625" style="15"/>
    <col min="14337" max="14337" width="9.28515625" style="15" customWidth="1"/>
    <col min="14338" max="14338" width="6.7109375" style="15" customWidth="1"/>
    <col min="14339" max="14339" width="40.7109375" style="15" customWidth="1"/>
    <col min="14340" max="14343" width="9.28515625" style="15" customWidth="1"/>
    <col min="14344" max="14592" width="9.28515625" style="15"/>
    <col min="14593" max="14593" width="9.28515625" style="15" customWidth="1"/>
    <col min="14594" max="14594" width="6.7109375" style="15" customWidth="1"/>
    <col min="14595" max="14595" width="40.7109375" style="15" customWidth="1"/>
    <col min="14596" max="14599" width="9.28515625" style="15" customWidth="1"/>
    <col min="14600" max="14848" width="9.28515625" style="15"/>
    <col min="14849" max="14849" width="9.28515625" style="15" customWidth="1"/>
    <col min="14850" max="14850" width="6.7109375" style="15" customWidth="1"/>
    <col min="14851" max="14851" width="40.7109375" style="15" customWidth="1"/>
    <col min="14852" max="14855" width="9.28515625" style="15" customWidth="1"/>
    <col min="14856" max="15104" width="9.28515625" style="15"/>
    <col min="15105" max="15105" width="9.28515625" style="15" customWidth="1"/>
    <col min="15106" max="15106" width="6.7109375" style="15" customWidth="1"/>
    <col min="15107" max="15107" width="40.7109375" style="15" customWidth="1"/>
    <col min="15108" max="15111" width="9.28515625" style="15" customWidth="1"/>
    <col min="15112" max="15360" width="9.28515625" style="15"/>
    <col min="15361" max="15361" width="9.28515625" style="15" customWidth="1"/>
    <col min="15362" max="15362" width="6.7109375" style="15" customWidth="1"/>
    <col min="15363" max="15363" width="40.7109375" style="15" customWidth="1"/>
    <col min="15364" max="15367" width="9.28515625" style="15" customWidth="1"/>
    <col min="15368" max="15616" width="9.28515625" style="15"/>
    <col min="15617" max="15617" width="9.28515625" style="15" customWidth="1"/>
    <col min="15618" max="15618" width="6.7109375" style="15" customWidth="1"/>
    <col min="15619" max="15619" width="40.7109375" style="15" customWidth="1"/>
    <col min="15620" max="15623" width="9.28515625" style="15" customWidth="1"/>
    <col min="15624" max="15872" width="9.28515625" style="15"/>
    <col min="15873" max="15873" width="9.28515625" style="15" customWidth="1"/>
    <col min="15874" max="15874" width="6.7109375" style="15" customWidth="1"/>
    <col min="15875" max="15875" width="40.7109375" style="15" customWidth="1"/>
    <col min="15876" max="15879" width="9.28515625" style="15" customWidth="1"/>
    <col min="15880" max="16128" width="9.28515625" style="15"/>
    <col min="16129" max="16129" width="9.28515625" style="15" customWidth="1"/>
    <col min="16130" max="16130" width="6.7109375" style="15" customWidth="1"/>
    <col min="16131" max="16131" width="40.7109375" style="15" customWidth="1"/>
    <col min="16132" max="16135" width="9.28515625" style="15" customWidth="1"/>
    <col min="16136" max="16383" width="9.28515625" style="15"/>
    <col min="16384" max="16384" width="9.28515625" style="15" customWidth="1"/>
  </cols>
  <sheetData>
    <row r="1" spans="1:8" ht="25.5" customHeight="1" x14ac:dyDescent="0.2">
      <c r="A1" s="304" t="s">
        <v>229</v>
      </c>
      <c r="B1" s="305" t="s">
        <v>767</v>
      </c>
      <c r="C1" s="382"/>
      <c r="D1" s="754" t="s">
        <v>768</v>
      </c>
      <c r="E1" s="754"/>
      <c r="F1" s="754"/>
      <c r="G1" s="754"/>
      <c r="H1" s="755"/>
    </row>
    <row r="2" spans="1:8" ht="24.75" customHeight="1" x14ac:dyDescent="0.2">
      <c r="A2" s="750" t="s">
        <v>2</v>
      </c>
      <c r="B2" s="751"/>
      <c r="C2" s="752"/>
      <c r="D2" s="272" t="s">
        <v>3</v>
      </c>
      <c r="E2" s="272" t="s">
        <v>4</v>
      </c>
      <c r="F2" s="272" t="s">
        <v>5</v>
      </c>
      <c r="G2" s="272" t="s">
        <v>6</v>
      </c>
      <c r="H2" s="272" t="s">
        <v>7</v>
      </c>
    </row>
    <row r="3" spans="1:8" x14ac:dyDescent="0.2">
      <c r="A3" s="273" t="s">
        <v>769</v>
      </c>
      <c r="B3" s="344"/>
      <c r="C3" s="403"/>
      <c r="D3" s="386" t="s">
        <v>770</v>
      </c>
      <c r="E3" s="309"/>
      <c r="F3" s="277"/>
      <c r="G3" s="278"/>
      <c r="H3" s="279"/>
    </row>
    <row r="4" spans="1:8" x14ac:dyDescent="0.2">
      <c r="A4" s="302"/>
      <c r="B4" s="263" t="s">
        <v>771</v>
      </c>
      <c r="C4" s="401"/>
      <c r="D4" s="319" t="s">
        <v>772</v>
      </c>
      <c r="E4" s="294"/>
      <c r="F4" s="282"/>
      <c r="G4" s="80"/>
      <c r="H4" s="80"/>
    </row>
    <row r="5" spans="1:8" x14ac:dyDescent="0.2">
      <c r="A5" s="302"/>
      <c r="B5" s="263"/>
      <c r="C5" s="414" t="s">
        <v>10</v>
      </c>
      <c r="D5" s="415" t="s">
        <v>773</v>
      </c>
      <c r="E5" s="293" t="s">
        <v>254</v>
      </c>
      <c r="F5" s="288">
        <v>1350</v>
      </c>
      <c r="G5" s="82"/>
      <c r="H5" s="83" t="str">
        <f>IF(G5=0," ",F5*G5)</f>
        <v xml:space="preserve"> </v>
      </c>
    </row>
    <row r="6" spans="1:8" x14ac:dyDescent="0.2">
      <c r="A6" s="302"/>
      <c r="B6" s="263"/>
      <c r="C6" s="414" t="s">
        <v>23</v>
      </c>
      <c r="D6" s="415" t="s">
        <v>774</v>
      </c>
      <c r="E6" s="293" t="s">
        <v>254</v>
      </c>
      <c r="F6" s="288">
        <v>480</v>
      </c>
      <c r="G6" s="82"/>
      <c r="H6" s="83" t="str">
        <f>IF(G6=0," ",F6*G6)</f>
        <v xml:space="preserve"> </v>
      </c>
    </row>
    <row r="7" spans="1:8" x14ac:dyDescent="0.2">
      <c r="A7" s="273" t="s">
        <v>775</v>
      </c>
      <c r="B7" s="344"/>
      <c r="C7" s="403"/>
      <c r="D7" s="386" t="s">
        <v>776</v>
      </c>
      <c r="E7" s="309"/>
      <c r="F7" s="277"/>
      <c r="G7" s="84"/>
      <c r="H7" s="79"/>
    </row>
    <row r="8" spans="1:8" x14ac:dyDescent="0.2">
      <c r="A8" s="302"/>
      <c r="B8" s="263" t="s">
        <v>777</v>
      </c>
      <c r="C8" s="401"/>
      <c r="D8" s="319" t="s">
        <v>778</v>
      </c>
      <c r="E8" s="294"/>
      <c r="F8" s="282"/>
      <c r="G8" s="85"/>
      <c r="H8" s="80"/>
    </row>
    <row r="9" spans="1:8" ht="38.25" x14ac:dyDescent="0.2">
      <c r="A9" s="302"/>
      <c r="B9" s="263"/>
      <c r="C9" s="397" t="s">
        <v>10</v>
      </c>
      <c r="D9" s="416" t="s">
        <v>779</v>
      </c>
      <c r="E9" s="293" t="s">
        <v>254</v>
      </c>
      <c r="F9" s="288">
        <v>1600</v>
      </c>
      <c r="G9" s="82"/>
      <c r="H9" s="83" t="str">
        <f>IF(G9=0," ",F9*G9)</f>
        <v xml:space="preserve"> </v>
      </c>
    </row>
    <row r="10" spans="1:8" ht="38.25" x14ac:dyDescent="0.2">
      <c r="A10" s="273" t="s">
        <v>780</v>
      </c>
      <c r="B10" s="344"/>
      <c r="C10" s="403"/>
      <c r="D10" s="386" t="s">
        <v>781</v>
      </c>
      <c r="E10" s="309"/>
      <c r="F10" s="277"/>
      <c r="G10" s="84"/>
      <c r="H10" s="79"/>
    </row>
    <row r="11" spans="1:8" ht="25.5" x14ac:dyDescent="0.2">
      <c r="A11" s="302"/>
      <c r="B11" s="350" t="s">
        <v>782</v>
      </c>
      <c r="C11" s="402"/>
      <c r="D11" s="296" t="s">
        <v>783</v>
      </c>
      <c r="E11" s="293" t="s">
        <v>254</v>
      </c>
      <c r="F11" s="288">
        <v>3100</v>
      </c>
      <c r="G11" s="82"/>
      <c r="H11" s="83" t="str">
        <f t="shared" ref="H11:H16" si="0">IF(G11=0," ",F11*G11)</f>
        <v xml:space="preserve"> </v>
      </c>
    </row>
    <row r="12" spans="1:8" ht="25.5" x14ac:dyDescent="0.2">
      <c r="A12" s="302"/>
      <c r="B12" s="350" t="s">
        <v>784</v>
      </c>
      <c r="C12" s="402"/>
      <c r="D12" s="296" t="s">
        <v>785</v>
      </c>
      <c r="E12" s="293" t="s">
        <v>254</v>
      </c>
      <c r="F12" s="288">
        <v>750</v>
      </c>
      <c r="G12" s="82"/>
      <c r="H12" s="83" t="str">
        <f t="shared" si="0"/>
        <v xml:space="preserve"> </v>
      </c>
    </row>
    <row r="13" spans="1:8" ht="25.5" x14ac:dyDescent="0.2">
      <c r="A13" s="297" t="s">
        <v>786</v>
      </c>
      <c r="B13" s="417"/>
      <c r="C13" s="418"/>
      <c r="D13" s="373" t="s">
        <v>787</v>
      </c>
      <c r="E13" s="300" t="s">
        <v>254</v>
      </c>
      <c r="F13" s="301">
        <v>100</v>
      </c>
      <c r="G13" s="90"/>
      <c r="H13" s="91" t="str">
        <f t="shared" si="0"/>
        <v xml:space="preserve"> </v>
      </c>
    </row>
    <row r="14" spans="1:8" ht="25.5" x14ac:dyDescent="0.2">
      <c r="A14" s="297" t="s">
        <v>788</v>
      </c>
      <c r="B14" s="417"/>
      <c r="C14" s="418"/>
      <c r="D14" s="316" t="s">
        <v>789</v>
      </c>
      <c r="E14" s="300" t="s">
        <v>254</v>
      </c>
      <c r="F14" s="301">
        <v>150</v>
      </c>
      <c r="G14" s="90"/>
      <c r="H14" s="91" t="str">
        <f t="shared" si="0"/>
        <v xml:space="preserve"> </v>
      </c>
    </row>
    <row r="15" spans="1:8" ht="38.25" x14ac:dyDescent="0.2">
      <c r="A15" s="297" t="s">
        <v>790</v>
      </c>
      <c r="B15" s="417"/>
      <c r="C15" s="418"/>
      <c r="D15" s="316" t="s">
        <v>791</v>
      </c>
      <c r="E15" s="300" t="s">
        <v>254</v>
      </c>
      <c r="F15" s="301">
        <v>3500</v>
      </c>
      <c r="G15" s="90"/>
      <c r="H15" s="91" t="str">
        <f t="shared" si="0"/>
        <v xml:space="preserve"> </v>
      </c>
    </row>
    <row r="16" spans="1:8" ht="27" x14ac:dyDescent="0.2">
      <c r="A16" s="297" t="s">
        <v>792</v>
      </c>
      <c r="B16" s="417"/>
      <c r="C16" s="418"/>
      <c r="D16" s="316" t="s">
        <v>793</v>
      </c>
      <c r="E16" s="300" t="s">
        <v>135</v>
      </c>
      <c r="F16" s="301">
        <v>150</v>
      </c>
      <c r="G16" s="90"/>
      <c r="H16" s="91" t="str">
        <f t="shared" si="0"/>
        <v xml:space="preserve"> </v>
      </c>
    </row>
    <row r="17" spans="1:8" x14ac:dyDescent="0.2">
      <c r="A17" s="273" t="s">
        <v>794</v>
      </c>
      <c r="B17" s="344"/>
      <c r="C17" s="344"/>
      <c r="D17" s="308" t="s">
        <v>574</v>
      </c>
      <c r="E17" s="309"/>
      <c r="F17" s="277"/>
      <c r="G17" s="79"/>
      <c r="H17" s="279"/>
    </row>
    <row r="18" spans="1:8" ht="25.5" x14ac:dyDescent="0.2">
      <c r="A18" s="302"/>
      <c r="B18" s="263" t="s">
        <v>579</v>
      </c>
      <c r="C18" s="263"/>
      <c r="D18" s="348" t="s">
        <v>580</v>
      </c>
      <c r="E18" s="294"/>
      <c r="F18" s="282"/>
      <c r="G18" s="80"/>
      <c r="H18" s="284"/>
    </row>
    <row r="19" spans="1:8" ht="39.950000000000003" customHeight="1" x14ac:dyDescent="0.2">
      <c r="A19" s="302"/>
      <c r="B19" s="263"/>
      <c r="C19" s="647" t="s">
        <v>179</v>
      </c>
      <c r="D19" s="648" t="s">
        <v>795</v>
      </c>
      <c r="E19" s="332" t="s">
        <v>578</v>
      </c>
      <c r="F19" s="333">
        <v>925</v>
      </c>
      <c r="G19" s="649"/>
      <c r="H19" s="92" t="str">
        <f>IF(G19=0," ",F19*G19)</f>
        <v xml:space="preserve"> </v>
      </c>
    </row>
    <row r="20" spans="1:8" x14ac:dyDescent="0.2">
      <c r="A20" s="304" t="str">
        <f>A1</f>
        <v>SECTION</v>
      </c>
      <c r="B20" s="305" t="str">
        <f>B1</f>
        <v>C3.3</v>
      </c>
      <c r="C20" s="413"/>
      <c r="D20" s="747" t="s">
        <v>108</v>
      </c>
      <c r="E20" s="748"/>
      <c r="F20" s="748"/>
      <c r="G20" s="749"/>
      <c r="H20" s="44">
        <f>SUM(H3:H19)</f>
        <v>0</v>
      </c>
    </row>
    <row r="36" spans="1:1" x14ac:dyDescent="0.2">
      <c r="A36" s="15"/>
    </row>
    <row r="37" spans="1:1" x14ac:dyDescent="0.2">
      <c r="A37" s="15"/>
    </row>
    <row r="38" spans="1:1" x14ac:dyDescent="0.2">
      <c r="A38" s="15"/>
    </row>
    <row r="39" spans="1:1" x14ac:dyDescent="0.2">
      <c r="A39" s="15"/>
    </row>
    <row r="40" spans="1:1" x14ac:dyDescent="0.2">
      <c r="A40" s="15"/>
    </row>
    <row r="41" spans="1:1" x14ac:dyDescent="0.2">
      <c r="A41" s="15"/>
    </row>
    <row r="42" spans="1:1" x14ac:dyDescent="0.2">
      <c r="A42" s="15"/>
    </row>
    <row r="43" spans="1:1" x14ac:dyDescent="0.2">
      <c r="A43" s="15"/>
    </row>
    <row r="44" spans="1:1" x14ac:dyDescent="0.2">
      <c r="A44" s="15"/>
    </row>
    <row r="45" spans="1:1" x14ac:dyDescent="0.2">
      <c r="A45" s="15"/>
    </row>
    <row r="46" spans="1:1" x14ac:dyDescent="0.2">
      <c r="A46" s="15"/>
    </row>
    <row r="47" spans="1:1" x14ac:dyDescent="0.2">
      <c r="A47" s="15"/>
    </row>
    <row r="48" spans="1:1" x14ac:dyDescent="0.2">
      <c r="A48" s="15"/>
    </row>
    <row r="49" spans="1:1" x14ac:dyDescent="0.2">
      <c r="A49" s="15"/>
    </row>
    <row r="50" spans="1:1" x14ac:dyDescent="0.2">
      <c r="A50" s="15"/>
    </row>
    <row r="51" spans="1:1" x14ac:dyDescent="0.2">
      <c r="A51" s="15"/>
    </row>
    <row r="52" spans="1:1" x14ac:dyDescent="0.2">
      <c r="A52" s="15"/>
    </row>
    <row r="53" spans="1:1" x14ac:dyDescent="0.2">
      <c r="A53" s="15"/>
    </row>
    <row r="54" spans="1:1" x14ac:dyDescent="0.2">
      <c r="A54" s="15"/>
    </row>
    <row r="55" spans="1:1" x14ac:dyDescent="0.2">
      <c r="A55" s="15"/>
    </row>
    <row r="56" spans="1:1" x14ac:dyDescent="0.2">
      <c r="A56" s="15"/>
    </row>
    <row r="57" spans="1:1" x14ac:dyDescent="0.2">
      <c r="A57" s="15"/>
    </row>
    <row r="58" spans="1:1" x14ac:dyDescent="0.2">
      <c r="A58" s="15"/>
    </row>
    <row r="59" spans="1:1" x14ac:dyDescent="0.2">
      <c r="A59" s="15"/>
    </row>
    <row r="60" spans="1:1" x14ac:dyDescent="0.2">
      <c r="A60" s="15"/>
    </row>
    <row r="61" spans="1:1" x14ac:dyDescent="0.2">
      <c r="A61" s="15"/>
    </row>
    <row r="62" spans="1:1" x14ac:dyDescent="0.2">
      <c r="A62" s="15"/>
    </row>
    <row r="63" spans="1:1" x14ac:dyDescent="0.2">
      <c r="A63" s="15"/>
    </row>
    <row r="64" spans="1:1" x14ac:dyDescent="0.2">
      <c r="A64" s="15"/>
    </row>
    <row r="65" spans="1:1" x14ac:dyDescent="0.2">
      <c r="A65" s="15"/>
    </row>
    <row r="66" spans="1:1" x14ac:dyDescent="0.2">
      <c r="A66" s="15"/>
    </row>
    <row r="67" spans="1:1" x14ac:dyDescent="0.2">
      <c r="A67" s="15"/>
    </row>
    <row r="68" spans="1:1" x14ac:dyDescent="0.2">
      <c r="A68" s="15"/>
    </row>
    <row r="69" spans="1:1" x14ac:dyDescent="0.2">
      <c r="A69" s="15"/>
    </row>
    <row r="70" spans="1:1" x14ac:dyDescent="0.2">
      <c r="A70" s="15"/>
    </row>
    <row r="71" spans="1:1" x14ac:dyDescent="0.2">
      <c r="A71" s="15"/>
    </row>
    <row r="72" spans="1:1" x14ac:dyDescent="0.2">
      <c r="A72" s="15"/>
    </row>
    <row r="73" spans="1:1" x14ac:dyDescent="0.2">
      <c r="A73" s="15"/>
    </row>
    <row r="74" spans="1:1" x14ac:dyDescent="0.2">
      <c r="A74" s="15"/>
    </row>
    <row r="75" spans="1:1" x14ac:dyDescent="0.2">
      <c r="A75" s="15"/>
    </row>
    <row r="76" spans="1:1" x14ac:dyDescent="0.2">
      <c r="A76" s="15"/>
    </row>
    <row r="77" spans="1:1" x14ac:dyDescent="0.2">
      <c r="A77" s="15"/>
    </row>
    <row r="78" spans="1:1" x14ac:dyDescent="0.2">
      <c r="A78" s="15"/>
    </row>
    <row r="79" spans="1:1" x14ac:dyDescent="0.2">
      <c r="A79" s="15"/>
    </row>
    <row r="80" spans="1:1" x14ac:dyDescent="0.2">
      <c r="A80" s="15"/>
    </row>
    <row r="81" spans="1:1" x14ac:dyDescent="0.2">
      <c r="A81" s="15"/>
    </row>
    <row r="82" spans="1:1" x14ac:dyDescent="0.2">
      <c r="A82" s="15"/>
    </row>
    <row r="83" spans="1:1" x14ac:dyDescent="0.2">
      <c r="A83" s="15"/>
    </row>
    <row r="84" spans="1:1" x14ac:dyDescent="0.2">
      <c r="A84" s="15"/>
    </row>
    <row r="85" spans="1:1" x14ac:dyDescent="0.2">
      <c r="A85" s="15"/>
    </row>
    <row r="86" spans="1:1" x14ac:dyDescent="0.2">
      <c r="A86" s="15"/>
    </row>
    <row r="87" spans="1:1" x14ac:dyDescent="0.2">
      <c r="A87" s="15"/>
    </row>
    <row r="88" spans="1:1" x14ac:dyDescent="0.2">
      <c r="A88" s="15"/>
    </row>
    <row r="89" spans="1:1" x14ac:dyDescent="0.2">
      <c r="A89" s="15"/>
    </row>
    <row r="90" spans="1:1" x14ac:dyDescent="0.2">
      <c r="A90" s="15"/>
    </row>
    <row r="91" spans="1:1" x14ac:dyDescent="0.2">
      <c r="A91" s="15"/>
    </row>
    <row r="92" spans="1:1" x14ac:dyDescent="0.2">
      <c r="A92" s="15"/>
    </row>
    <row r="93" spans="1:1" x14ac:dyDescent="0.2">
      <c r="A93" s="15"/>
    </row>
    <row r="94" spans="1:1" x14ac:dyDescent="0.2">
      <c r="A94" s="15"/>
    </row>
    <row r="95" spans="1:1" x14ac:dyDescent="0.2">
      <c r="A95" s="15"/>
    </row>
    <row r="96" spans="1:1" x14ac:dyDescent="0.2">
      <c r="A96" s="15"/>
    </row>
    <row r="97" spans="1:1" x14ac:dyDescent="0.2">
      <c r="A97" s="15"/>
    </row>
    <row r="98" spans="1:1" x14ac:dyDescent="0.2">
      <c r="A98" s="15"/>
    </row>
    <row r="99" spans="1:1" x14ac:dyDescent="0.2">
      <c r="A99" s="15"/>
    </row>
    <row r="100" spans="1:1" x14ac:dyDescent="0.2">
      <c r="A100" s="15"/>
    </row>
    <row r="101" spans="1:1" x14ac:dyDescent="0.2">
      <c r="A101" s="15"/>
    </row>
    <row r="102" spans="1:1" x14ac:dyDescent="0.2">
      <c r="A102" s="15"/>
    </row>
    <row r="103" spans="1:1" x14ac:dyDescent="0.2">
      <c r="A103" s="15"/>
    </row>
    <row r="104" spans="1:1" x14ac:dyDescent="0.2">
      <c r="A104" s="15"/>
    </row>
    <row r="105" spans="1:1" x14ac:dyDescent="0.2">
      <c r="A105" s="15"/>
    </row>
    <row r="106" spans="1:1" x14ac:dyDescent="0.2">
      <c r="A106" s="15"/>
    </row>
    <row r="107" spans="1:1" x14ac:dyDescent="0.2">
      <c r="A107" s="15"/>
    </row>
    <row r="108" spans="1:1" x14ac:dyDescent="0.2">
      <c r="A108" s="15"/>
    </row>
    <row r="109" spans="1:1" x14ac:dyDescent="0.2">
      <c r="A109" s="15"/>
    </row>
    <row r="120" spans="1:1" x14ac:dyDescent="0.2">
      <c r="A120" s="15"/>
    </row>
    <row r="121" spans="1:1" x14ac:dyDescent="0.2">
      <c r="A121" s="15"/>
    </row>
    <row r="122" spans="1:1" x14ac:dyDescent="0.2">
      <c r="A122" s="15"/>
    </row>
    <row r="123" spans="1:1" x14ac:dyDescent="0.2">
      <c r="A123" s="15"/>
    </row>
    <row r="124" spans="1:1" x14ac:dyDescent="0.2">
      <c r="A124" s="15"/>
    </row>
    <row r="125" spans="1:1" x14ac:dyDescent="0.2">
      <c r="A125" s="15"/>
    </row>
    <row r="126" spans="1:1" x14ac:dyDescent="0.2">
      <c r="A126" s="15"/>
    </row>
    <row r="127" spans="1:1" x14ac:dyDescent="0.2">
      <c r="A127" s="15"/>
    </row>
    <row r="128" spans="1:1" x14ac:dyDescent="0.2">
      <c r="A128" s="15"/>
    </row>
    <row r="129" spans="1:1" x14ac:dyDescent="0.2">
      <c r="A129" s="15"/>
    </row>
    <row r="130" spans="1:1" x14ac:dyDescent="0.2">
      <c r="A130" s="15"/>
    </row>
    <row r="131" spans="1:1" x14ac:dyDescent="0.2">
      <c r="A131" s="15"/>
    </row>
    <row r="132" spans="1:1" x14ac:dyDescent="0.2">
      <c r="A132" s="15"/>
    </row>
    <row r="133" spans="1:1" x14ac:dyDescent="0.2">
      <c r="A133" s="15"/>
    </row>
    <row r="134" spans="1:1" x14ac:dyDescent="0.2">
      <c r="A134" s="15"/>
    </row>
    <row r="135" spans="1:1" x14ac:dyDescent="0.2">
      <c r="A135" s="15"/>
    </row>
    <row r="136" spans="1:1" x14ac:dyDescent="0.2">
      <c r="A136" s="15"/>
    </row>
    <row r="137" spans="1:1" x14ac:dyDescent="0.2">
      <c r="A137" s="15"/>
    </row>
    <row r="138" spans="1:1" x14ac:dyDescent="0.2">
      <c r="A138" s="15"/>
    </row>
    <row r="139" spans="1:1" x14ac:dyDescent="0.2">
      <c r="A139" s="15"/>
    </row>
    <row r="140" spans="1:1" x14ac:dyDescent="0.2">
      <c r="A140" s="15"/>
    </row>
    <row r="141" spans="1:1" x14ac:dyDescent="0.2">
      <c r="A141" s="15"/>
    </row>
    <row r="142" spans="1:1" x14ac:dyDescent="0.2">
      <c r="A142" s="15"/>
    </row>
    <row r="143" spans="1:1" x14ac:dyDescent="0.2">
      <c r="A143" s="15"/>
    </row>
    <row r="150" spans="1:1" x14ac:dyDescent="0.2">
      <c r="A150" s="15"/>
    </row>
    <row r="151" spans="1:1" x14ac:dyDescent="0.2">
      <c r="A151" s="15"/>
    </row>
    <row r="152" spans="1:1" x14ac:dyDescent="0.2">
      <c r="A152" s="15"/>
    </row>
    <row r="153" spans="1:1" x14ac:dyDescent="0.2">
      <c r="A153" s="15"/>
    </row>
    <row r="154" spans="1:1" x14ac:dyDescent="0.2">
      <c r="A154" s="15"/>
    </row>
    <row r="155" spans="1:1" x14ac:dyDescent="0.2">
      <c r="A155" s="15"/>
    </row>
    <row r="156" spans="1:1" x14ac:dyDescent="0.2">
      <c r="A156" s="15"/>
    </row>
    <row r="157" spans="1:1" x14ac:dyDescent="0.2">
      <c r="A157" s="15"/>
    </row>
    <row r="158" spans="1:1" x14ac:dyDescent="0.2">
      <c r="A158" s="15"/>
    </row>
    <row r="159" spans="1:1" x14ac:dyDescent="0.2">
      <c r="A159" s="15"/>
    </row>
    <row r="160" spans="1:1" x14ac:dyDescent="0.2">
      <c r="A160" s="15"/>
    </row>
    <row r="161" spans="1:1" x14ac:dyDescent="0.2">
      <c r="A161" s="15"/>
    </row>
    <row r="162" spans="1:1" x14ac:dyDescent="0.2">
      <c r="A162" s="15"/>
    </row>
    <row r="163" spans="1:1" x14ac:dyDescent="0.2">
      <c r="A163" s="15"/>
    </row>
    <row r="164" spans="1:1" x14ac:dyDescent="0.2">
      <c r="A164" s="15"/>
    </row>
    <row r="165" spans="1:1" x14ac:dyDescent="0.2">
      <c r="A165" s="15"/>
    </row>
    <row r="166" spans="1:1" x14ac:dyDescent="0.2">
      <c r="A166" s="15"/>
    </row>
    <row r="167" spans="1:1" x14ac:dyDescent="0.2">
      <c r="A167" s="15"/>
    </row>
    <row r="168" spans="1:1" x14ac:dyDescent="0.2">
      <c r="A168" s="15"/>
    </row>
    <row r="169" spans="1:1" x14ac:dyDescent="0.2">
      <c r="A169" s="15"/>
    </row>
    <row r="170" spans="1:1" x14ac:dyDescent="0.2">
      <c r="A170" s="15"/>
    </row>
    <row r="171" spans="1:1" x14ac:dyDescent="0.2">
      <c r="A171" s="15"/>
    </row>
    <row r="172" spans="1:1" x14ac:dyDescent="0.2">
      <c r="A172" s="15"/>
    </row>
    <row r="173" spans="1:1" x14ac:dyDescent="0.2">
      <c r="A173" s="15"/>
    </row>
    <row r="174" spans="1:1" x14ac:dyDescent="0.2">
      <c r="A174" s="15"/>
    </row>
    <row r="175" spans="1:1" x14ac:dyDescent="0.2">
      <c r="A175" s="15"/>
    </row>
    <row r="176" spans="1:1" x14ac:dyDescent="0.2">
      <c r="A176" s="15"/>
    </row>
    <row r="177" spans="1:1" x14ac:dyDescent="0.2">
      <c r="A177" s="15"/>
    </row>
    <row r="178" spans="1:1" x14ac:dyDescent="0.2">
      <c r="A178" s="15"/>
    </row>
    <row r="179" spans="1:1" x14ac:dyDescent="0.2">
      <c r="A179" s="15"/>
    </row>
    <row r="180" spans="1:1" x14ac:dyDescent="0.2">
      <c r="A180" s="15"/>
    </row>
    <row r="181" spans="1:1" x14ac:dyDescent="0.2">
      <c r="A181" s="15"/>
    </row>
    <row r="182" spans="1:1" x14ac:dyDescent="0.2">
      <c r="A182" s="15"/>
    </row>
    <row r="183" spans="1:1" x14ac:dyDescent="0.2">
      <c r="A183" s="15"/>
    </row>
    <row r="184" spans="1:1" x14ac:dyDescent="0.2">
      <c r="A184" s="15"/>
    </row>
    <row r="185" spans="1:1" x14ac:dyDescent="0.2">
      <c r="A185" s="15"/>
    </row>
    <row r="186" spans="1:1" x14ac:dyDescent="0.2">
      <c r="A186" s="15"/>
    </row>
    <row r="187" spans="1:1" x14ac:dyDescent="0.2">
      <c r="A187" s="15"/>
    </row>
    <row r="188" spans="1:1" x14ac:dyDescent="0.2">
      <c r="A188" s="15"/>
    </row>
    <row r="189" spans="1:1" x14ac:dyDescent="0.2">
      <c r="A189" s="15"/>
    </row>
    <row r="190" spans="1:1" x14ac:dyDescent="0.2">
      <c r="A190" s="15"/>
    </row>
    <row r="191" spans="1:1" x14ac:dyDescent="0.2">
      <c r="A191" s="15"/>
    </row>
    <row r="192" spans="1:1" x14ac:dyDescent="0.2">
      <c r="A192" s="15"/>
    </row>
    <row r="193" spans="1:1" x14ac:dyDescent="0.2">
      <c r="A193" s="15"/>
    </row>
    <row r="194" spans="1:1" x14ac:dyDescent="0.2">
      <c r="A194" s="15"/>
    </row>
    <row r="195" spans="1:1" x14ac:dyDescent="0.2">
      <c r="A195" s="15"/>
    </row>
    <row r="196" spans="1:1" x14ac:dyDescent="0.2">
      <c r="A196" s="15"/>
    </row>
    <row r="197" spans="1:1" x14ac:dyDescent="0.2">
      <c r="A197" s="15"/>
    </row>
    <row r="198" spans="1:1" x14ac:dyDescent="0.2">
      <c r="A198" s="15"/>
    </row>
    <row r="199" spans="1:1" x14ac:dyDescent="0.2">
      <c r="A199" s="15"/>
    </row>
    <row r="200" spans="1:1" x14ac:dyDescent="0.2">
      <c r="A200" s="15"/>
    </row>
    <row r="201" spans="1:1" x14ac:dyDescent="0.2">
      <c r="A201" s="15"/>
    </row>
    <row r="202" spans="1:1" x14ac:dyDescent="0.2">
      <c r="A202" s="15"/>
    </row>
    <row r="203" spans="1:1" x14ac:dyDescent="0.2">
      <c r="A203" s="15"/>
    </row>
    <row r="204" spans="1:1" x14ac:dyDescent="0.2">
      <c r="A204" s="15"/>
    </row>
    <row r="205" spans="1:1" x14ac:dyDescent="0.2">
      <c r="A205" s="15"/>
    </row>
    <row r="206" spans="1:1" x14ac:dyDescent="0.2">
      <c r="A206" s="15"/>
    </row>
    <row r="207" spans="1:1" x14ac:dyDescent="0.2">
      <c r="A207" s="15"/>
    </row>
    <row r="208" spans="1:1" x14ac:dyDescent="0.2">
      <c r="A208" s="15"/>
    </row>
    <row r="209" spans="1:1" x14ac:dyDescent="0.2">
      <c r="A209" s="15"/>
    </row>
    <row r="210" spans="1:1" x14ac:dyDescent="0.2">
      <c r="A210" s="15"/>
    </row>
    <row r="211" spans="1:1" x14ac:dyDescent="0.2">
      <c r="A211" s="15"/>
    </row>
    <row r="212" spans="1:1" x14ac:dyDescent="0.2">
      <c r="A212" s="15"/>
    </row>
    <row r="213" spans="1:1" x14ac:dyDescent="0.2">
      <c r="A213" s="15"/>
    </row>
    <row r="214" spans="1:1" x14ac:dyDescent="0.2">
      <c r="A214" s="15"/>
    </row>
    <row r="215" spans="1:1" x14ac:dyDescent="0.2">
      <c r="A215" s="15"/>
    </row>
    <row r="216" spans="1:1" x14ac:dyDescent="0.2">
      <c r="A216" s="15"/>
    </row>
    <row r="217" spans="1:1" x14ac:dyDescent="0.2">
      <c r="A217" s="15"/>
    </row>
    <row r="218" spans="1:1" x14ac:dyDescent="0.2">
      <c r="A218" s="15"/>
    </row>
    <row r="219" spans="1:1" x14ac:dyDescent="0.2">
      <c r="A219" s="15"/>
    </row>
    <row r="220" spans="1:1" x14ac:dyDescent="0.2">
      <c r="A220" s="15"/>
    </row>
    <row r="221" spans="1:1" x14ac:dyDescent="0.2">
      <c r="A221" s="15"/>
    </row>
    <row r="222" spans="1:1" x14ac:dyDescent="0.2">
      <c r="A222" s="15"/>
    </row>
    <row r="223" spans="1:1" x14ac:dyDescent="0.2">
      <c r="A223" s="15"/>
    </row>
    <row r="224" spans="1:1" x14ac:dyDescent="0.2">
      <c r="A224" s="15"/>
    </row>
    <row r="225" spans="1:1" x14ac:dyDescent="0.2">
      <c r="A225" s="15"/>
    </row>
    <row r="226" spans="1:1" x14ac:dyDescent="0.2">
      <c r="A226" s="15"/>
    </row>
    <row r="227" spans="1:1" x14ac:dyDescent="0.2">
      <c r="A227" s="15"/>
    </row>
    <row r="228" spans="1:1" x14ac:dyDescent="0.2">
      <c r="A228" s="15"/>
    </row>
    <row r="229" spans="1:1" x14ac:dyDescent="0.2">
      <c r="A229" s="15"/>
    </row>
    <row r="230" spans="1:1" x14ac:dyDescent="0.2">
      <c r="A230" s="15"/>
    </row>
    <row r="231" spans="1:1" x14ac:dyDescent="0.2">
      <c r="A231" s="15"/>
    </row>
    <row r="232" spans="1:1" x14ac:dyDescent="0.2">
      <c r="A232" s="15"/>
    </row>
    <row r="233" spans="1:1" x14ac:dyDescent="0.2">
      <c r="A233" s="15"/>
    </row>
    <row r="234" spans="1:1" x14ac:dyDescent="0.2">
      <c r="A234" s="15"/>
    </row>
    <row r="235" spans="1:1" x14ac:dyDescent="0.2">
      <c r="A235" s="15"/>
    </row>
    <row r="236" spans="1:1" x14ac:dyDescent="0.2">
      <c r="A236" s="15"/>
    </row>
    <row r="237" spans="1:1" x14ac:dyDescent="0.2">
      <c r="A237" s="15"/>
    </row>
    <row r="238" spans="1:1" x14ac:dyDescent="0.2">
      <c r="A238" s="15"/>
    </row>
    <row r="239" spans="1:1" x14ac:dyDescent="0.2">
      <c r="A239" s="15"/>
    </row>
    <row r="240" spans="1:1" x14ac:dyDescent="0.2">
      <c r="A240" s="15"/>
    </row>
    <row r="241" spans="1:1" x14ac:dyDescent="0.2">
      <c r="A241" s="15"/>
    </row>
    <row r="242" spans="1:1" x14ac:dyDescent="0.2">
      <c r="A242" s="15"/>
    </row>
    <row r="243" spans="1:1" x14ac:dyDescent="0.2">
      <c r="A243" s="15"/>
    </row>
    <row r="244" spans="1:1" x14ac:dyDescent="0.2">
      <c r="A244" s="15"/>
    </row>
    <row r="245" spans="1:1" x14ac:dyDescent="0.2">
      <c r="A245" s="15"/>
    </row>
    <row r="246" spans="1:1" x14ac:dyDescent="0.2">
      <c r="A246" s="15"/>
    </row>
    <row r="247" spans="1:1" x14ac:dyDescent="0.2">
      <c r="A247" s="15"/>
    </row>
    <row r="248" spans="1:1" x14ac:dyDescent="0.2">
      <c r="A248" s="15"/>
    </row>
    <row r="249" spans="1:1" x14ac:dyDescent="0.2">
      <c r="A249" s="15"/>
    </row>
    <row r="250" spans="1:1" x14ac:dyDescent="0.2">
      <c r="A250" s="15"/>
    </row>
    <row r="251" spans="1:1" x14ac:dyDescent="0.2">
      <c r="A251" s="15"/>
    </row>
    <row r="252" spans="1:1" x14ac:dyDescent="0.2">
      <c r="A252" s="15"/>
    </row>
    <row r="253" spans="1:1" x14ac:dyDescent="0.2">
      <c r="A253" s="15"/>
    </row>
    <row r="254" spans="1:1" x14ac:dyDescent="0.2">
      <c r="A254" s="15"/>
    </row>
    <row r="255" spans="1:1" x14ac:dyDescent="0.2">
      <c r="A255" s="15"/>
    </row>
    <row r="256" spans="1:1" x14ac:dyDescent="0.2">
      <c r="A256" s="15"/>
    </row>
    <row r="257" spans="1:1" x14ac:dyDescent="0.2">
      <c r="A257" s="15"/>
    </row>
    <row r="258" spans="1:1" x14ac:dyDescent="0.2">
      <c r="A258" s="15"/>
    </row>
    <row r="259" spans="1:1" x14ac:dyDescent="0.2">
      <c r="A259" s="15"/>
    </row>
    <row r="260" spans="1:1" x14ac:dyDescent="0.2">
      <c r="A260" s="15"/>
    </row>
    <row r="261" spans="1:1" x14ac:dyDescent="0.2">
      <c r="A261" s="15"/>
    </row>
    <row r="262" spans="1:1" x14ac:dyDescent="0.2">
      <c r="A262" s="15"/>
    </row>
    <row r="263" spans="1:1" x14ac:dyDescent="0.2">
      <c r="A263" s="15"/>
    </row>
    <row r="264" spans="1:1" x14ac:dyDescent="0.2">
      <c r="A264" s="15"/>
    </row>
    <row r="265" spans="1:1" x14ac:dyDescent="0.2">
      <c r="A265" s="15"/>
    </row>
    <row r="266" spans="1:1" x14ac:dyDescent="0.2">
      <c r="A266" s="15"/>
    </row>
    <row r="267" spans="1:1" x14ac:dyDescent="0.2">
      <c r="A267" s="15"/>
    </row>
    <row r="268" spans="1:1" x14ac:dyDescent="0.2">
      <c r="A268" s="15"/>
    </row>
    <row r="269" spans="1:1" x14ac:dyDescent="0.2">
      <c r="A269" s="15"/>
    </row>
    <row r="270" spans="1:1" x14ac:dyDescent="0.2">
      <c r="A270" s="15"/>
    </row>
    <row r="271" spans="1:1" x14ac:dyDescent="0.2">
      <c r="A271" s="15"/>
    </row>
    <row r="272" spans="1:1" x14ac:dyDescent="0.2">
      <c r="A272" s="15"/>
    </row>
    <row r="273" spans="1:1" x14ac:dyDescent="0.2">
      <c r="A273" s="15"/>
    </row>
    <row r="274" spans="1:1" x14ac:dyDescent="0.2">
      <c r="A274" s="15"/>
    </row>
    <row r="275" spans="1:1" x14ac:dyDescent="0.2">
      <c r="A275" s="15"/>
    </row>
    <row r="276" spans="1:1" x14ac:dyDescent="0.2">
      <c r="A276" s="15"/>
    </row>
    <row r="277" spans="1:1" x14ac:dyDescent="0.2">
      <c r="A277" s="15"/>
    </row>
    <row r="278" spans="1:1" x14ac:dyDescent="0.2">
      <c r="A278" s="15"/>
    </row>
    <row r="279" spans="1:1" x14ac:dyDescent="0.2">
      <c r="A279" s="15"/>
    </row>
    <row r="280" spans="1:1" x14ac:dyDescent="0.2">
      <c r="A280" s="15"/>
    </row>
    <row r="281" spans="1:1" x14ac:dyDescent="0.2">
      <c r="A281" s="15"/>
    </row>
    <row r="282" spans="1:1" x14ac:dyDescent="0.2">
      <c r="A282" s="15"/>
    </row>
    <row r="283" spans="1:1" x14ac:dyDescent="0.2">
      <c r="A283" s="15"/>
    </row>
    <row r="284" spans="1:1" x14ac:dyDescent="0.2">
      <c r="A284" s="15"/>
    </row>
    <row r="285" spans="1:1" x14ac:dyDescent="0.2">
      <c r="A285" s="15"/>
    </row>
    <row r="286" spans="1:1" x14ac:dyDescent="0.2">
      <c r="A286" s="15"/>
    </row>
    <row r="287" spans="1:1" x14ac:dyDescent="0.2">
      <c r="A287" s="15"/>
    </row>
    <row r="288" spans="1:1" x14ac:dyDescent="0.2">
      <c r="A288" s="15"/>
    </row>
    <row r="289" spans="1:1" x14ac:dyDescent="0.2">
      <c r="A289" s="15"/>
    </row>
    <row r="290" spans="1:1" x14ac:dyDescent="0.2">
      <c r="A290" s="15"/>
    </row>
    <row r="291" spans="1:1" x14ac:dyDescent="0.2">
      <c r="A291" s="15"/>
    </row>
    <row r="292" spans="1:1" x14ac:dyDescent="0.2">
      <c r="A292" s="15"/>
    </row>
    <row r="293" spans="1:1" x14ac:dyDescent="0.2">
      <c r="A293" s="15"/>
    </row>
    <row r="294" spans="1:1" x14ac:dyDescent="0.2">
      <c r="A294" s="15"/>
    </row>
    <row r="295" spans="1:1" x14ac:dyDescent="0.2">
      <c r="A295" s="15"/>
    </row>
    <row r="296" spans="1:1" x14ac:dyDescent="0.2">
      <c r="A296" s="15"/>
    </row>
    <row r="297" spans="1:1" x14ac:dyDescent="0.2">
      <c r="A297" s="15"/>
    </row>
    <row r="298" spans="1:1" x14ac:dyDescent="0.2">
      <c r="A298" s="15"/>
    </row>
    <row r="299" spans="1:1" x14ac:dyDescent="0.2">
      <c r="A299" s="15"/>
    </row>
    <row r="300" spans="1:1" x14ac:dyDescent="0.2">
      <c r="A300" s="15"/>
    </row>
    <row r="301" spans="1:1" x14ac:dyDescent="0.2">
      <c r="A301" s="15"/>
    </row>
    <row r="302" spans="1:1" x14ac:dyDescent="0.2">
      <c r="A302" s="15"/>
    </row>
    <row r="303" spans="1:1" x14ac:dyDescent="0.2">
      <c r="A303" s="15"/>
    </row>
    <row r="304" spans="1:1" x14ac:dyDescent="0.2">
      <c r="A304" s="15"/>
    </row>
    <row r="305" spans="1:1" x14ac:dyDescent="0.2">
      <c r="A305" s="15"/>
    </row>
    <row r="306" spans="1:1" x14ac:dyDescent="0.2">
      <c r="A306" s="15"/>
    </row>
    <row r="307" spans="1:1" x14ac:dyDescent="0.2">
      <c r="A307" s="15"/>
    </row>
    <row r="308" spans="1:1" x14ac:dyDescent="0.2">
      <c r="A308" s="15"/>
    </row>
    <row r="309" spans="1:1" x14ac:dyDescent="0.2">
      <c r="A309" s="15"/>
    </row>
    <row r="310" spans="1:1" x14ac:dyDescent="0.2">
      <c r="A310" s="15"/>
    </row>
    <row r="311" spans="1:1" x14ac:dyDescent="0.2">
      <c r="A311" s="15"/>
    </row>
    <row r="312" spans="1:1" x14ac:dyDescent="0.2">
      <c r="A312" s="15"/>
    </row>
    <row r="313" spans="1:1" x14ac:dyDescent="0.2">
      <c r="A313" s="15"/>
    </row>
    <row r="314" spans="1:1" x14ac:dyDescent="0.2">
      <c r="A314" s="15"/>
    </row>
    <row r="315" spans="1:1" x14ac:dyDescent="0.2">
      <c r="A315" s="15"/>
    </row>
    <row r="316" spans="1:1" x14ac:dyDescent="0.2">
      <c r="A316" s="15"/>
    </row>
    <row r="317" spans="1:1" x14ac:dyDescent="0.2">
      <c r="A317" s="15"/>
    </row>
    <row r="318" spans="1:1" x14ac:dyDescent="0.2">
      <c r="A318" s="15"/>
    </row>
    <row r="319" spans="1:1" x14ac:dyDescent="0.2">
      <c r="A319" s="15"/>
    </row>
    <row r="320" spans="1:1" x14ac:dyDescent="0.2">
      <c r="A320" s="15"/>
    </row>
    <row r="321" spans="1:1" x14ac:dyDescent="0.2">
      <c r="A321" s="15"/>
    </row>
    <row r="322" spans="1:1" x14ac:dyDescent="0.2">
      <c r="A322" s="15"/>
    </row>
    <row r="323" spans="1:1" x14ac:dyDescent="0.2">
      <c r="A323" s="15"/>
    </row>
    <row r="324" spans="1:1" x14ac:dyDescent="0.2">
      <c r="A324" s="15"/>
    </row>
    <row r="325" spans="1:1" x14ac:dyDescent="0.2">
      <c r="A325" s="15"/>
    </row>
    <row r="326" spans="1:1" x14ac:dyDescent="0.2">
      <c r="A326" s="15"/>
    </row>
    <row r="327" spans="1:1" x14ac:dyDescent="0.2">
      <c r="A327" s="15"/>
    </row>
    <row r="328" spans="1:1" x14ac:dyDescent="0.2">
      <c r="A328" s="15"/>
    </row>
    <row r="329" spans="1:1" x14ac:dyDescent="0.2">
      <c r="A329" s="15"/>
    </row>
    <row r="330" spans="1:1" x14ac:dyDescent="0.2">
      <c r="A330" s="15"/>
    </row>
    <row r="331" spans="1:1" x14ac:dyDescent="0.2">
      <c r="A331" s="15"/>
    </row>
    <row r="332" spans="1:1" x14ac:dyDescent="0.2">
      <c r="A332" s="15"/>
    </row>
    <row r="333" spans="1:1" x14ac:dyDescent="0.2">
      <c r="A333" s="15"/>
    </row>
    <row r="334" spans="1:1" x14ac:dyDescent="0.2">
      <c r="A334" s="15"/>
    </row>
    <row r="335" spans="1:1" x14ac:dyDescent="0.2">
      <c r="A335" s="15"/>
    </row>
    <row r="336" spans="1:1" x14ac:dyDescent="0.2">
      <c r="A336" s="15"/>
    </row>
    <row r="337" spans="1:1" x14ac:dyDescent="0.2">
      <c r="A337" s="15"/>
    </row>
    <row r="338" spans="1:1" x14ac:dyDescent="0.2">
      <c r="A338" s="15"/>
    </row>
    <row r="339" spans="1:1" x14ac:dyDescent="0.2">
      <c r="A339" s="15"/>
    </row>
    <row r="340" spans="1:1" x14ac:dyDescent="0.2">
      <c r="A340" s="15"/>
    </row>
    <row r="341" spans="1:1" x14ac:dyDescent="0.2">
      <c r="A341" s="15"/>
    </row>
    <row r="342" spans="1:1" x14ac:dyDescent="0.2">
      <c r="A342" s="15"/>
    </row>
    <row r="343" spans="1:1" x14ac:dyDescent="0.2">
      <c r="A343" s="15"/>
    </row>
    <row r="344" spans="1:1" x14ac:dyDescent="0.2">
      <c r="A344" s="15"/>
    </row>
    <row r="345" spans="1:1" x14ac:dyDescent="0.2">
      <c r="A345" s="15"/>
    </row>
    <row r="346" spans="1:1" x14ac:dyDescent="0.2">
      <c r="A346" s="15"/>
    </row>
    <row r="347" spans="1:1" x14ac:dyDescent="0.2">
      <c r="A347" s="15"/>
    </row>
    <row r="348" spans="1:1" x14ac:dyDescent="0.2">
      <c r="A348" s="15"/>
    </row>
    <row r="349" spans="1:1" x14ac:dyDescent="0.2">
      <c r="A349" s="15"/>
    </row>
    <row r="350" spans="1:1" x14ac:dyDescent="0.2">
      <c r="A350" s="15"/>
    </row>
    <row r="351" spans="1:1" x14ac:dyDescent="0.2">
      <c r="A351" s="15"/>
    </row>
    <row r="352" spans="1:1" x14ac:dyDescent="0.2">
      <c r="A352" s="15"/>
    </row>
    <row r="353" spans="1:1" x14ac:dyDescent="0.2">
      <c r="A353" s="15"/>
    </row>
    <row r="354" spans="1:1" x14ac:dyDescent="0.2">
      <c r="A354" s="15"/>
    </row>
    <row r="355" spans="1:1" x14ac:dyDescent="0.2">
      <c r="A355" s="15"/>
    </row>
    <row r="356" spans="1:1" x14ac:dyDescent="0.2">
      <c r="A356" s="15"/>
    </row>
    <row r="357" spans="1:1" x14ac:dyDescent="0.2">
      <c r="A357" s="15"/>
    </row>
    <row r="358" spans="1:1" x14ac:dyDescent="0.2">
      <c r="A358" s="15"/>
    </row>
    <row r="359" spans="1:1" x14ac:dyDescent="0.2">
      <c r="A359" s="15"/>
    </row>
    <row r="360" spans="1:1" x14ac:dyDescent="0.2">
      <c r="A360" s="15"/>
    </row>
    <row r="361" spans="1:1" x14ac:dyDescent="0.2">
      <c r="A361" s="15"/>
    </row>
    <row r="362" spans="1:1" x14ac:dyDescent="0.2">
      <c r="A362" s="15"/>
    </row>
    <row r="363" spans="1:1" x14ac:dyDescent="0.2">
      <c r="A363" s="15"/>
    </row>
    <row r="364" spans="1:1" x14ac:dyDescent="0.2">
      <c r="A364" s="15"/>
    </row>
    <row r="365" spans="1:1" x14ac:dyDescent="0.2">
      <c r="A365" s="15"/>
    </row>
    <row r="366" spans="1:1" x14ac:dyDescent="0.2">
      <c r="A366" s="15"/>
    </row>
    <row r="367" spans="1:1" x14ac:dyDescent="0.2">
      <c r="A367" s="15"/>
    </row>
    <row r="368" spans="1:1" x14ac:dyDescent="0.2">
      <c r="A368" s="15"/>
    </row>
    <row r="369" spans="1:1" x14ac:dyDescent="0.2">
      <c r="A369" s="15"/>
    </row>
    <row r="370" spans="1:1" x14ac:dyDescent="0.2">
      <c r="A370" s="15"/>
    </row>
    <row r="371" spans="1:1" x14ac:dyDescent="0.2">
      <c r="A371" s="15"/>
    </row>
    <row r="372" spans="1:1" x14ac:dyDescent="0.2">
      <c r="A372" s="15"/>
    </row>
    <row r="373" spans="1:1" x14ac:dyDescent="0.2">
      <c r="A373" s="15"/>
    </row>
    <row r="374" spans="1:1" x14ac:dyDescent="0.2">
      <c r="A374" s="15"/>
    </row>
    <row r="375" spans="1:1" x14ac:dyDescent="0.2">
      <c r="A375" s="15"/>
    </row>
    <row r="376" spans="1:1" x14ac:dyDescent="0.2">
      <c r="A376" s="15"/>
    </row>
    <row r="377" spans="1:1" x14ac:dyDescent="0.2">
      <c r="A377" s="15"/>
    </row>
    <row r="378" spans="1:1" x14ac:dyDescent="0.2">
      <c r="A378" s="15"/>
    </row>
    <row r="379" spans="1:1" x14ac:dyDescent="0.2">
      <c r="A379" s="15"/>
    </row>
    <row r="380" spans="1:1" x14ac:dyDescent="0.2">
      <c r="A380" s="15"/>
    </row>
    <row r="381" spans="1:1" x14ac:dyDescent="0.2">
      <c r="A381" s="15"/>
    </row>
    <row r="382" spans="1:1" x14ac:dyDescent="0.2">
      <c r="A382" s="15"/>
    </row>
    <row r="383" spans="1:1" x14ac:dyDescent="0.2">
      <c r="A383" s="15"/>
    </row>
    <row r="384" spans="1:1" x14ac:dyDescent="0.2">
      <c r="A384" s="15"/>
    </row>
    <row r="385" spans="1:1" x14ac:dyDescent="0.2">
      <c r="A385" s="15"/>
    </row>
    <row r="386" spans="1:1" x14ac:dyDescent="0.2">
      <c r="A386" s="15"/>
    </row>
    <row r="387" spans="1:1" x14ac:dyDescent="0.2">
      <c r="A387" s="15"/>
    </row>
    <row r="388" spans="1:1" x14ac:dyDescent="0.2">
      <c r="A388" s="15"/>
    </row>
    <row r="389" spans="1:1" x14ac:dyDescent="0.2">
      <c r="A389" s="15"/>
    </row>
    <row r="390" spans="1:1" x14ac:dyDescent="0.2">
      <c r="A390" s="15"/>
    </row>
    <row r="391" spans="1:1" x14ac:dyDescent="0.2">
      <c r="A391" s="15"/>
    </row>
    <row r="392" spans="1:1" x14ac:dyDescent="0.2">
      <c r="A392" s="15"/>
    </row>
    <row r="393" spans="1:1" x14ac:dyDescent="0.2">
      <c r="A393" s="15"/>
    </row>
    <row r="394" spans="1:1" x14ac:dyDescent="0.2">
      <c r="A394" s="15"/>
    </row>
    <row r="395" spans="1:1" x14ac:dyDescent="0.2">
      <c r="A395" s="15"/>
    </row>
    <row r="396" spans="1:1" x14ac:dyDescent="0.2">
      <c r="A396" s="15"/>
    </row>
    <row r="397" spans="1:1" x14ac:dyDescent="0.2">
      <c r="A397" s="15"/>
    </row>
    <row r="398" spans="1:1" x14ac:dyDescent="0.2">
      <c r="A398" s="15"/>
    </row>
    <row r="399" spans="1:1" x14ac:dyDescent="0.2">
      <c r="A399" s="15"/>
    </row>
    <row r="400" spans="1:1" x14ac:dyDescent="0.2">
      <c r="A400" s="15"/>
    </row>
    <row r="401" spans="1:1" x14ac:dyDescent="0.2">
      <c r="A401" s="15"/>
    </row>
    <row r="402" spans="1:1" x14ac:dyDescent="0.2">
      <c r="A402" s="15"/>
    </row>
    <row r="403" spans="1:1" x14ac:dyDescent="0.2">
      <c r="A403" s="15"/>
    </row>
    <row r="404" spans="1:1" x14ac:dyDescent="0.2">
      <c r="A404" s="15"/>
    </row>
    <row r="405" spans="1:1" x14ac:dyDescent="0.2">
      <c r="A405" s="15"/>
    </row>
    <row r="406" spans="1:1" x14ac:dyDescent="0.2">
      <c r="A406" s="15"/>
    </row>
    <row r="407" spans="1:1" x14ac:dyDescent="0.2">
      <c r="A407" s="15"/>
    </row>
    <row r="408" spans="1:1" x14ac:dyDescent="0.2">
      <c r="A408" s="15"/>
    </row>
    <row r="409" spans="1:1" x14ac:dyDescent="0.2">
      <c r="A409" s="15"/>
    </row>
    <row r="410" spans="1:1" x14ac:dyDescent="0.2">
      <c r="A410" s="15"/>
    </row>
    <row r="411" spans="1:1" x14ac:dyDescent="0.2">
      <c r="A411" s="15"/>
    </row>
    <row r="412" spans="1:1" x14ac:dyDescent="0.2">
      <c r="A412" s="15"/>
    </row>
    <row r="413" spans="1:1" x14ac:dyDescent="0.2">
      <c r="A413" s="15"/>
    </row>
    <row r="428" spans="1:1" x14ac:dyDescent="0.2">
      <c r="A428" s="15"/>
    </row>
    <row r="429" spans="1:1" x14ac:dyDescent="0.2">
      <c r="A429" s="15"/>
    </row>
    <row r="430" spans="1:1" x14ac:dyDescent="0.2">
      <c r="A430" s="15"/>
    </row>
    <row r="431" spans="1:1" x14ac:dyDescent="0.2">
      <c r="A431" s="15"/>
    </row>
    <row r="432" spans="1:1" x14ac:dyDescent="0.2">
      <c r="A432" s="15"/>
    </row>
    <row r="433" spans="1:1" x14ac:dyDescent="0.2">
      <c r="A433" s="15"/>
    </row>
    <row r="434" spans="1:1" x14ac:dyDescent="0.2">
      <c r="A434" s="15"/>
    </row>
    <row r="435" spans="1:1" x14ac:dyDescent="0.2">
      <c r="A435" s="15"/>
    </row>
    <row r="436" spans="1:1" x14ac:dyDescent="0.2">
      <c r="A436" s="15"/>
    </row>
    <row r="437" spans="1:1" x14ac:dyDescent="0.2">
      <c r="A437" s="15"/>
    </row>
    <row r="438" spans="1:1" x14ac:dyDescent="0.2">
      <c r="A438" s="15"/>
    </row>
    <row r="440" spans="1:1" x14ac:dyDescent="0.2">
      <c r="A440" s="15"/>
    </row>
    <row r="441" spans="1:1" x14ac:dyDescent="0.2">
      <c r="A441" s="15"/>
    </row>
    <row r="442" spans="1:1" x14ac:dyDescent="0.2">
      <c r="A442" s="15"/>
    </row>
    <row r="443" spans="1:1" x14ac:dyDescent="0.2">
      <c r="A443" s="15"/>
    </row>
    <row r="444" spans="1:1" x14ac:dyDescent="0.2">
      <c r="A444" s="15"/>
    </row>
    <row r="445" spans="1:1" x14ac:dyDescent="0.2">
      <c r="A445" s="15"/>
    </row>
    <row r="446" spans="1:1" x14ac:dyDescent="0.2">
      <c r="A446" s="15"/>
    </row>
    <row r="447" spans="1:1" x14ac:dyDescent="0.2">
      <c r="A447" s="15"/>
    </row>
    <row r="448" spans="1:1" x14ac:dyDescent="0.2">
      <c r="A448" s="15"/>
    </row>
    <row r="449" spans="1:1" x14ac:dyDescent="0.2">
      <c r="A449" s="15"/>
    </row>
    <row r="450" spans="1:1" x14ac:dyDescent="0.2">
      <c r="A450" s="15"/>
    </row>
    <row r="451" spans="1:1" x14ac:dyDescent="0.2">
      <c r="A451" s="15"/>
    </row>
    <row r="452" spans="1:1" x14ac:dyDescent="0.2">
      <c r="A452" s="15"/>
    </row>
    <row r="453" spans="1:1" x14ac:dyDescent="0.2">
      <c r="A453" s="15"/>
    </row>
    <row r="454" spans="1:1" x14ac:dyDescent="0.2">
      <c r="A454" s="15"/>
    </row>
    <row r="455" spans="1:1" x14ac:dyDescent="0.2">
      <c r="A455" s="15"/>
    </row>
    <row r="456" spans="1:1" x14ac:dyDescent="0.2">
      <c r="A456" s="15"/>
    </row>
    <row r="457" spans="1:1" x14ac:dyDescent="0.2">
      <c r="A457" s="15"/>
    </row>
    <row r="458" spans="1:1" x14ac:dyDescent="0.2">
      <c r="A458" s="15"/>
    </row>
    <row r="459" spans="1:1" x14ac:dyDescent="0.2">
      <c r="A459" s="15"/>
    </row>
    <row r="460" spans="1:1" x14ac:dyDescent="0.2">
      <c r="A460" s="15"/>
    </row>
    <row r="461" spans="1:1" x14ac:dyDescent="0.2">
      <c r="A461" s="15"/>
    </row>
    <row r="462" spans="1:1" x14ac:dyDescent="0.2">
      <c r="A462" s="15"/>
    </row>
    <row r="463" spans="1:1" x14ac:dyDescent="0.2">
      <c r="A463" s="15"/>
    </row>
    <row r="464" spans="1:1" x14ac:dyDescent="0.2">
      <c r="A464" s="15"/>
    </row>
    <row r="491" spans="1:1" x14ac:dyDescent="0.2">
      <c r="A491" s="15"/>
    </row>
    <row r="492" spans="1:1" x14ac:dyDescent="0.2">
      <c r="A492" s="15"/>
    </row>
    <row r="493" spans="1:1" x14ac:dyDescent="0.2">
      <c r="A493" s="15"/>
    </row>
    <row r="494" spans="1:1" x14ac:dyDescent="0.2">
      <c r="A494" s="15"/>
    </row>
    <row r="495" spans="1:1" x14ac:dyDescent="0.2">
      <c r="A495" s="15"/>
    </row>
    <row r="496" spans="1:1" x14ac:dyDescent="0.2">
      <c r="A496" s="15"/>
    </row>
    <row r="506" spans="1:1" x14ac:dyDescent="0.2">
      <c r="A506" s="15"/>
    </row>
    <row r="507" spans="1:1" x14ac:dyDescent="0.2">
      <c r="A507" s="15"/>
    </row>
    <row r="508" spans="1:1" x14ac:dyDescent="0.2">
      <c r="A508" s="15"/>
    </row>
    <row r="509" spans="1:1" x14ac:dyDescent="0.2">
      <c r="A509" s="15"/>
    </row>
    <row r="510" spans="1:1" x14ac:dyDescent="0.2">
      <c r="A510" s="15"/>
    </row>
    <row r="511" spans="1:1" x14ac:dyDescent="0.2">
      <c r="A511" s="15"/>
    </row>
    <row r="512" spans="1:1" x14ac:dyDescent="0.2">
      <c r="A512" s="15"/>
    </row>
    <row r="513" spans="1:1" x14ac:dyDescent="0.2">
      <c r="A513" s="15"/>
    </row>
    <row r="514" spans="1:1" x14ac:dyDescent="0.2">
      <c r="A514" s="15"/>
    </row>
    <row r="515" spans="1:1" x14ac:dyDescent="0.2">
      <c r="A515" s="15"/>
    </row>
    <row r="516" spans="1:1" x14ac:dyDescent="0.2">
      <c r="A516" s="15"/>
    </row>
    <row r="517" spans="1:1" x14ac:dyDescent="0.2">
      <c r="A517" s="15"/>
    </row>
    <row r="518" spans="1:1" x14ac:dyDescent="0.2">
      <c r="A518" s="15"/>
    </row>
    <row r="519" spans="1:1" x14ac:dyDescent="0.2">
      <c r="A519" s="15"/>
    </row>
    <row r="520" spans="1:1" x14ac:dyDescent="0.2">
      <c r="A520" s="15"/>
    </row>
    <row r="521" spans="1:1" x14ac:dyDescent="0.2">
      <c r="A521" s="15"/>
    </row>
    <row r="522" spans="1:1" x14ac:dyDescent="0.2">
      <c r="A522" s="15"/>
    </row>
    <row r="523" spans="1:1" x14ac:dyDescent="0.2">
      <c r="A523" s="15"/>
    </row>
    <row r="524" spans="1:1" x14ac:dyDescent="0.2">
      <c r="A524" s="15"/>
    </row>
    <row r="525" spans="1:1" x14ac:dyDescent="0.2">
      <c r="A525" s="15"/>
    </row>
    <row r="526" spans="1:1" x14ac:dyDescent="0.2">
      <c r="A526" s="15"/>
    </row>
    <row r="527" spans="1:1" x14ac:dyDescent="0.2">
      <c r="A527" s="15"/>
    </row>
    <row r="528" spans="1:1" x14ac:dyDescent="0.2">
      <c r="A528" s="15"/>
    </row>
    <row r="529" spans="1:1" x14ac:dyDescent="0.2">
      <c r="A529" s="15"/>
    </row>
    <row r="1048279" spans="1:1" x14ac:dyDescent="0.2">
      <c r="A1048279" s="15"/>
    </row>
    <row r="1048296" spans="1:5" x14ac:dyDescent="0.2">
      <c r="A1048296" s="15"/>
      <c r="E1048296" s="9"/>
    </row>
    <row r="1048385" spans="1:1" x14ac:dyDescent="0.2">
      <c r="A1048385" s="15"/>
    </row>
    <row r="1048419" spans="1:1" x14ac:dyDescent="0.2">
      <c r="A1048419" s="15"/>
    </row>
    <row r="1048433" spans="1:1" x14ac:dyDescent="0.2">
      <c r="A1048433" s="15"/>
    </row>
  </sheetData>
  <sheetProtection algorithmName="SHA-512" hashValue="rH9yZXw6JLrcYHQBcRgi4etXQJMpqSIDWxpZl9AatHJHzCWnn2K1r5u80KMdU5+x5hqqLbPn4LYk/CjH0Kq9iw==" saltValue="Hp00ruWnV1eE+6fKtM3IRw==" spinCount="100000" sheet="1" objects="1" scenarios="1"/>
  <mergeCells count="3">
    <mergeCell ref="D1:H1"/>
    <mergeCell ref="A2:C2"/>
    <mergeCell ref="D20:G20"/>
  </mergeCells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20:B20" unlockedFormula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6"/>
  <dimension ref="A1:J1048488"/>
  <sheetViews>
    <sheetView view="pageBreakPreview" zoomScale="130" zoomScaleNormal="100" zoomScaleSheetLayoutView="130" workbookViewId="0">
      <selection activeCell="G8" sqref="G8"/>
    </sheetView>
  </sheetViews>
  <sheetFormatPr defaultRowHeight="12.75" x14ac:dyDescent="0.2"/>
  <cols>
    <col min="1" max="1" width="10.140625" style="95" customWidth="1"/>
    <col min="2" max="2" width="8.7109375" style="113" customWidth="1"/>
    <col min="3" max="3" width="6.42578125" style="113" customWidth="1"/>
    <col min="4" max="4" width="42.7109375" style="113" customWidth="1"/>
    <col min="5" max="5" width="10.28515625" style="113" customWidth="1"/>
    <col min="6" max="6" width="16.7109375" style="113" customWidth="1"/>
    <col min="7" max="8" width="20.7109375" style="113" customWidth="1"/>
    <col min="9" max="9" width="9.28515625" style="113"/>
    <col min="10" max="10" width="9.28515625" style="115"/>
    <col min="11" max="256" width="9.28515625" style="113"/>
    <col min="257" max="257" width="9.28515625" style="113" customWidth="1"/>
    <col min="258" max="258" width="6.7109375" style="113" customWidth="1"/>
    <col min="259" max="259" width="40.7109375" style="113" customWidth="1"/>
    <col min="260" max="263" width="9.28515625" style="113" customWidth="1"/>
    <col min="264" max="512" width="9.28515625" style="113"/>
    <col min="513" max="513" width="9.28515625" style="113" customWidth="1"/>
    <col min="514" max="514" width="6.7109375" style="113" customWidth="1"/>
    <col min="515" max="515" width="40.7109375" style="113" customWidth="1"/>
    <col min="516" max="519" width="9.28515625" style="113" customWidth="1"/>
    <col min="520" max="768" width="9.28515625" style="113"/>
    <col min="769" max="769" width="9.28515625" style="113" customWidth="1"/>
    <col min="770" max="770" width="6.7109375" style="113" customWidth="1"/>
    <col min="771" max="771" width="40.7109375" style="113" customWidth="1"/>
    <col min="772" max="775" width="9.28515625" style="113" customWidth="1"/>
    <col min="776" max="1024" width="9.28515625" style="113"/>
    <col min="1025" max="1025" width="9.28515625" style="113" customWidth="1"/>
    <col min="1026" max="1026" width="6.7109375" style="113" customWidth="1"/>
    <col min="1027" max="1027" width="40.7109375" style="113" customWidth="1"/>
    <col min="1028" max="1031" width="9.28515625" style="113" customWidth="1"/>
    <col min="1032" max="1280" width="9.28515625" style="113"/>
    <col min="1281" max="1281" width="9.28515625" style="113" customWidth="1"/>
    <col min="1282" max="1282" width="6.7109375" style="113" customWidth="1"/>
    <col min="1283" max="1283" width="40.7109375" style="113" customWidth="1"/>
    <col min="1284" max="1287" width="9.28515625" style="113" customWidth="1"/>
    <col min="1288" max="1536" width="9.28515625" style="113"/>
    <col min="1537" max="1537" width="9.28515625" style="113" customWidth="1"/>
    <col min="1538" max="1538" width="6.7109375" style="113" customWidth="1"/>
    <col min="1539" max="1539" width="40.7109375" style="113" customWidth="1"/>
    <col min="1540" max="1543" width="9.28515625" style="113" customWidth="1"/>
    <col min="1544" max="1792" width="9.28515625" style="113"/>
    <col min="1793" max="1793" width="9.28515625" style="113" customWidth="1"/>
    <col min="1794" max="1794" width="6.7109375" style="113" customWidth="1"/>
    <col min="1795" max="1795" width="40.7109375" style="113" customWidth="1"/>
    <col min="1796" max="1799" width="9.28515625" style="113" customWidth="1"/>
    <col min="1800" max="2048" width="9.28515625" style="113"/>
    <col min="2049" max="2049" width="9.28515625" style="113" customWidth="1"/>
    <col min="2050" max="2050" width="6.7109375" style="113" customWidth="1"/>
    <col min="2051" max="2051" width="40.7109375" style="113" customWidth="1"/>
    <col min="2052" max="2055" width="9.28515625" style="113" customWidth="1"/>
    <col min="2056" max="2304" width="9.28515625" style="113"/>
    <col min="2305" max="2305" width="9.28515625" style="113" customWidth="1"/>
    <col min="2306" max="2306" width="6.7109375" style="113" customWidth="1"/>
    <col min="2307" max="2307" width="40.7109375" style="113" customWidth="1"/>
    <col min="2308" max="2311" width="9.28515625" style="113" customWidth="1"/>
    <col min="2312" max="2560" width="9.28515625" style="113"/>
    <col min="2561" max="2561" width="9.28515625" style="113" customWidth="1"/>
    <col min="2562" max="2562" width="6.7109375" style="113" customWidth="1"/>
    <col min="2563" max="2563" width="40.7109375" style="113" customWidth="1"/>
    <col min="2564" max="2567" width="9.28515625" style="113" customWidth="1"/>
    <col min="2568" max="2816" width="9.28515625" style="113"/>
    <col min="2817" max="2817" width="9.28515625" style="113" customWidth="1"/>
    <col min="2818" max="2818" width="6.7109375" style="113" customWidth="1"/>
    <col min="2819" max="2819" width="40.7109375" style="113" customWidth="1"/>
    <col min="2820" max="2823" width="9.28515625" style="113" customWidth="1"/>
    <col min="2824" max="3072" width="9.28515625" style="113"/>
    <col min="3073" max="3073" width="9.28515625" style="113" customWidth="1"/>
    <col min="3074" max="3074" width="6.7109375" style="113" customWidth="1"/>
    <col min="3075" max="3075" width="40.7109375" style="113" customWidth="1"/>
    <col min="3076" max="3079" width="9.28515625" style="113" customWidth="1"/>
    <col min="3080" max="3328" width="9.28515625" style="113"/>
    <col min="3329" max="3329" width="9.28515625" style="113" customWidth="1"/>
    <col min="3330" max="3330" width="6.7109375" style="113" customWidth="1"/>
    <col min="3331" max="3331" width="40.7109375" style="113" customWidth="1"/>
    <col min="3332" max="3335" width="9.28515625" style="113" customWidth="1"/>
    <col min="3336" max="3584" width="9.28515625" style="113"/>
    <col min="3585" max="3585" width="9.28515625" style="113" customWidth="1"/>
    <col min="3586" max="3586" width="6.7109375" style="113" customWidth="1"/>
    <col min="3587" max="3587" width="40.7109375" style="113" customWidth="1"/>
    <col min="3588" max="3591" width="9.28515625" style="113" customWidth="1"/>
    <col min="3592" max="3840" width="9.28515625" style="113"/>
    <col min="3841" max="3841" width="9.28515625" style="113" customWidth="1"/>
    <col min="3842" max="3842" width="6.7109375" style="113" customWidth="1"/>
    <col min="3843" max="3843" width="40.7109375" style="113" customWidth="1"/>
    <col min="3844" max="3847" width="9.28515625" style="113" customWidth="1"/>
    <col min="3848" max="4096" width="9.28515625" style="113"/>
    <col min="4097" max="4097" width="9.28515625" style="113" customWidth="1"/>
    <col min="4098" max="4098" width="6.7109375" style="113" customWidth="1"/>
    <col min="4099" max="4099" width="40.7109375" style="113" customWidth="1"/>
    <col min="4100" max="4103" width="9.28515625" style="113" customWidth="1"/>
    <col min="4104" max="4352" width="9.28515625" style="113"/>
    <col min="4353" max="4353" width="9.28515625" style="113" customWidth="1"/>
    <col min="4354" max="4354" width="6.7109375" style="113" customWidth="1"/>
    <col min="4355" max="4355" width="40.7109375" style="113" customWidth="1"/>
    <col min="4356" max="4359" width="9.28515625" style="113" customWidth="1"/>
    <col min="4360" max="4608" width="9.28515625" style="113"/>
    <col min="4609" max="4609" width="9.28515625" style="113" customWidth="1"/>
    <col min="4610" max="4610" width="6.7109375" style="113" customWidth="1"/>
    <col min="4611" max="4611" width="40.7109375" style="113" customWidth="1"/>
    <col min="4612" max="4615" width="9.28515625" style="113" customWidth="1"/>
    <col min="4616" max="4864" width="9.28515625" style="113"/>
    <col min="4865" max="4865" width="9.28515625" style="113" customWidth="1"/>
    <col min="4866" max="4866" width="6.7109375" style="113" customWidth="1"/>
    <col min="4867" max="4867" width="40.7109375" style="113" customWidth="1"/>
    <col min="4868" max="4871" width="9.28515625" style="113" customWidth="1"/>
    <col min="4872" max="5120" width="9.28515625" style="113"/>
    <col min="5121" max="5121" width="9.28515625" style="113" customWidth="1"/>
    <col min="5122" max="5122" width="6.7109375" style="113" customWidth="1"/>
    <col min="5123" max="5123" width="40.7109375" style="113" customWidth="1"/>
    <col min="5124" max="5127" width="9.28515625" style="113" customWidth="1"/>
    <col min="5128" max="5376" width="9.28515625" style="113"/>
    <col min="5377" max="5377" width="9.28515625" style="113" customWidth="1"/>
    <col min="5378" max="5378" width="6.7109375" style="113" customWidth="1"/>
    <col min="5379" max="5379" width="40.7109375" style="113" customWidth="1"/>
    <col min="5380" max="5383" width="9.28515625" style="113" customWidth="1"/>
    <col min="5384" max="5632" width="9.28515625" style="113"/>
    <col min="5633" max="5633" width="9.28515625" style="113" customWidth="1"/>
    <col min="5634" max="5634" width="6.7109375" style="113" customWidth="1"/>
    <col min="5635" max="5635" width="40.7109375" style="113" customWidth="1"/>
    <col min="5636" max="5639" width="9.28515625" style="113" customWidth="1"/>
    <col min="5640" max="5888" width="9.28515625" style="113"/>
    <col min="5889" max="5889" width="9.28515625" style="113" customWidth="1"/>
    <col min="5890" max="5890" width="6.7109375" style="113" customWidth="1"/>
    <col min="5891" max="5891" width="40.7109375" style="113" customWidth="1"/>
    <col min="5892" max="5895" width="9.28515625" style="113" customWidth="1"/>
    <col min="5896" max="6144" width="9.28515625" style="113"/>
    <col min="6145" max="6145" width="9.28515625" style="113" customWidth="1"/>
    <col min="6146" max="6146" width="6.7109375" style="113" customWidth="1"/>
    <col min="6147" max="6147" width="40.7109375" style="113" customWidth="1"/>
    <col min="6148" max="6151" width="9.28515625" style="113" customWidth="1"/>
    <col min="6152" max="6400" width="9.28515625" style="113"/>
    <col min="6401" max="6401" width="9.28515625" style="113" customWidth="1"/>
    <col min="6402" max="6402" width="6.7109375" style="113" customWidth="1"/>
    <col min="6403" max="6403" width="40.7109375" style="113" customWidth="1"/>
    <col min="6404" max="6407" width="9.28515625" style="113" customWidth="1"/>
    <col min="6408" max="6656" width="9.28515625" style="113"/>
    <col min="6657" max="6657" width="9.28515625" style="113" customWidth="1"/>
    <col min="6658" max="6658" width="6.7109375" style="113" customWidth="1"/>
    <col min="6659" max="6659" width="40.7109375" style="113" customWidth="1"/>
    <col min="6660" max="6663" width="9.28515625" style="113" customWidth="1"/>
    <col min="6664" max="6912" width="9.28515625" style="113"/>
    <col min="6913" max="6913" width="9.28515625" style="113" customWidth="1"/>
    <col min="6914" max="6914" width="6.7109375" style="113" customWidth="1"/>
    <col min="6915" max="6915" width="40.7109375" style="113" customWidth="1"/>
    <col min="6916" max="6919" width="9.28515625" style="113" customWidth="1"/>
    <col min="6920" max="7168" width="9.28515625" style="113"/>
    <col min="7169" max="7169" width="9.28515625" style="113" customWidth="1"/>
    <col min="7170" max="7170" width="6.7109375" style="113" customWidth="1"/>
    <col min="7171" max="7171" width="40.7109375" style="113" customWidth="1"/>
    <col min="7172" max="7175" width="9.28515625" style="113" customWidth="1"/>
    <col min="7176" max="7424" width="9.28515625" style="113"/>
    <col min="7425" max="7425" width="9.28515625" style="113" customWidth="1"/>
    <col min="7426" max="7426" width="6.7109375" style="113" customWidth="1"/>
    <col min="7427" max="7427" width="40.7109375" style="113" customWidth="1"/>
    <col min="7428" max="7431" width="9.28515625" style="113" customWidth="1"/>
    <col min="7432" max="7680" width="9.28515625" style="113"/>
    <col min="7681" max="7681" width="9.28515625" style="113" customWidth="1"/>
    <col min="7682" max="7682" width="6.7109375" style="113" customWidth="1"/>
    <col min="7683" max="7683" width="40.7109375" style="113" customWidth="1"/>
    <col min="7684" max="7687" width="9.28515625" style="113" customWidth="1"/>
    <col min="7688" max="7936" width="9.28515625" style="113"/>
    <col min="7937" max="7937" width="9.28515625" style="113" customWidth="1"/>
    <col min="7938" max="7938" width="6.7109375" style="113" customWidth="1"/>
    <col min="7939" max="7939" width="40.7109375" style="113" customWidth="1"/>
    <col min="7940" max="7943" width="9.28515625" style="113" customWidth="1"/>
    <col min="7944" max="8192" width="9.28515625" style="113"/>
    <col min="8193" max="8193" width="9.28515625" style="113" customWidth="1"/>
    <col min="8194" max="8194" width="6.7109375" style="113" customWidth="1"/>
    <col min="8195" max="8195" width="40.7109375" style="113" customWidth="1"/>
    <col min="8196" max="8199" width="9.28515625" style="113" customWidth="1"/>
    <col min="8200" max="8448" width="9.28515625" style="113"/>
    <col min="8449" max="8449" width="9.28515625" style="113" customWidth="1"/>
    <col min="8450" max="8450" width="6.7109375" style="113" customWidth="1"/>
    <col min="8451" max="8451" width="40.7109375" style="113" customWidth="1"/>
    <col min="8452" max="8455" width="9.28515625" style="113" customWidth="1"/>
    <col min="8456" max="8704" width="9.28515625" style="113"/>
    <col min="8705" max="8705" width="9.28515625" style="113" customWidth="1"/>
    <col min="8706" max="8706" width="6.7109375" style="113" customWidth="1"/>
    <col min="8707" max="8707" width="40.7109375" style="113" customWidth="1"/>
    <col min="8708" max="8711" width="9.28515625" style="113" customWidth="1"/>
    <col min="8712" max="8960" width="9.28515625" style="113"/>
    <col min="8961" max="8961" width="9.28515625" style="113" customWidth="1"/>
    <col min="8962" max="8962" width="6.7109375" style="113" customWidth="1"/>
    <col min="8963" max="8963" width="40.7109375" style="113" customWidth="1"/>
    <col min="8964" max="8967" width="9.28515625" style="113" customWidth="1"/>
    <col min="8968" max="9216" width="9.28515625" style="113"/>
    <col min="9217" max="9217" width="9.28515625" style="113" customWidth="1"/>
    <col min="9218" max="9218" width="6.7109375" style="113" customWidth="1"/>
    <col min="9219" max="9219" width="40.7109375" style="113" customWidth="1"/>
    <col min="9220" max="9223" width="9.28515625" style="113" customWidth="1"/>
    <col min="9224" max="9472" width="9.28515625" style="113"/>
    <col min="9473" max="9473" width="9.28515625" style="113" customWidth="1"/>
    <col min="9474" max="9474" width="6.7109375" style="113" customWidth="1"/>
    <col min="9475" max="9475" width="40.7109375" style="113" customWidth="1"/>
    <col min="9476" max="9479" width="9.28515625" style="113" customWidth="1"/>
    <col min="9480" max="9728" width="9.28515625" style="113"/>
    <col min="9729" max="9729" width="9.28515625" style="113" customWidth="1"/>
    <col min="9730" max="9730" width="6.7109375" style="113" customWidth="1"/>
    <col min="9731" max="9731" width="40.7109375" style="113" customWidth="1"/>
    <col min="9732" max="9735" width="9.28515625" style="113" customWidth="1"/>
    <col min="9736" max="9984" width="9.28515625" style="113"/>
    <col min="9985" max="9985" width="9.28515625" style="113" customWidth="1"/>
    <col min="9986" max="9986" width="6.7109375" style="113" customWidth="1"/>
    <col min="9987" max="9987" width="40.7109375" style="113" customWidth="1"/>
    <col min="9988" max="9991" width="9.28515625" style="113" customWidth="1"/>
    <col min="9992" max="10240" width="9.28515625" style="113"/>
    <col min="10241" max="10241" width="9.28515625" style="113" customWidth="1"/>
    <col min="10242" max="10242" width="6.7109375" style="113" customWidth="1"/>
    <col min="10243" max="10243" width="40.7109375" style="113" customWidth="1"/>
    <col min="10244" max="10247" width="9.28515625" style="113" customWidth="1"/>
    <col min="10248" max="10496" width="9.28515625" style="113"/>
    <col min="10497" max="10497" width="9.28515625" style="113" customWidth="1"/>
    <col min="10498" max="10498" width="6.7109375" style="113" customWidth="1"/>
    <col min="10499" max="10499" width="40.7109375" style="113" customWidth="1"/>
    <col min="10500" max="10503" width="9.28515625" style="113" customWidth="1"/>
    <col min="10504" max="10752" width="9.28515625" style="113"/>
    <col min="10753" max="10753" width="9.28515625" style="113" customWidth="1"/>
    <col min="10754" max="10754" width="6.7109375" style="113" customWidth="1"/>
    <col min="10755" max="10755" width="40.7109375" style="113" customWidth="1"/>
    <col min="10756" max="10759" width="9.28515625" style="113" customWidth="1"/>
    <col min="10760" max="11008" width="9.28515625" style="113"/>
    <col min="11009" max="11009" width="9.28515625" style="113" customWidth="1"/>
    <col min="11010" max="11010" width="6.7109375" style="113" customWidth="1"/>
    <col min="11011" max="11011" width="40.7109375" style="113" customWidth="1"/>
    <col min="11012" max="11015" width="9.28515625" style="113" customWidth="1"/>
    <col min="11016" max="11264" width="9.28515625" style="113"/>
    <col min="11265" max="11265" width="9.28515625" style="113" customWidth="1"/>
    <col min="11266" max="11266" width="6.7109375" style="113" customWidth="1"/>
    <col min="11267" max="11267" width="40.7109375" style="113" customWidth="1"/>
    <col min="11268" max="11271" width="9.28515625" style="113" customWidth="1"/>
    <col min="11272" max="11520" width="9.28515625" style="113"/>
    <col min="11521" max="11521" width="9.28515625" style="113" customWidth="1"/>
    <col min="11522" max="11522" width="6.7109375" style="113" customWidth="1"/>
    <col min="11523" max="11523" width="40.7109375" style="113" customWidth="1"/>
    <col min="11524" max="11527" width="9.28515625" style="113" customWidth="1"/>
    <col min="11528" max="11776" width="9.28515625" style="113"/>
    <col min="11777" max="11777" width="9.28515625" style="113" customWidth="1"/>
    <col min="11778" max="11778" width="6.7109375" style="113" customWidth="1"/>
    <col min="11779" max="11779" width="40.7109375" style="113" customWidth="1"/>
    <col min="11780" max="11783" width="9.28515625" style="113" customWidth="1"/>
    <col min="11784" max="12032" width="9.28515625" style="113"/>
    <col min="12033" max="12033" width="9.28515625" style="113" customWidth="1"/>
    <col min="12034" max="12034" width="6.7109375" style="113" customWidth="1"/>
    <col min="12035" max="12035" width="40.7109375" style="113" customWidth="1"/>
    <col min="12036" max="12039" width="9.28515625" style="113" customWidth="1"/>
    <col min="12040" max="12288" width="9.28515625" style="113"/>
    <col min="12289" max="12289" width="9.28515625" style="113" customWidth="1"/>
    <col min="12290" max="12290" width="6.7109375" style="113" customWidth="1"/>
    <col min="12291" max="12291" width="40.7109375" style="113" customWidth="1"/>
    <col min="12292" max="12295" width="9.28515625" style="113" customWidth="1"/>
    <col min="12296" max="12544" width="9.28515625" style="113"/>
    <col min="12545" max="12545" width="9.28515625" style="113" customWidth="1"/>
    <col min="12546" max="12546" width="6.7109375" style="113" customWidth="1"/>
    <col min="12547" max="12547" width="40.7109375" style="113" customWidth="1"/>
    <col min="12548" max="12551" width="9.28515625" style="113" customWidth="1"/>
    <col min="12552" max="12800" width="9.28515625" style="113"/>
    <col min="12801" max="12801" width="9.28515625" style="113" customWidth="1"/>
    <col min="12802" max="12802" width="6.7109375" style="113" customWidth="1"/>
    <col min="12803" max="12803" width="40.7109375" style="113" customWidth="1"/>
    <col min="12804" max="12807" width="9.28515625" style="113" customWidth="1"/>
    <col min="12808" max="13056" width="9.28515625" style="113"/>
    <col min="13057" max="13057" width="9.28515625" style="113" customWidth="1"/>
    <col min="13058" max="13058" width="6.7109375" style="113" customWidth="1"/>
    <col min="13059" max="13059" width="40.7109375" style="113" customWidth="1"/>
    <col min="13060" max="13063" width="9.28515625" style="113" customWidth="1"/>
    <col min="13064" max="13312" width="9.28515625" style="113"/>
    <col min="13313" max="13313" width="9.28515625" style="113" customWidth="1"/>
    <col min="13314" max="13314" width="6.7109375" style="113" customWidth="1"/>
    <col min="13315" max="13315" width="40.7109375" style="113" customWidth="1"/>
    <col min="13316" max="13319" width="9.28515625" style="113" customWidth="1"/>
    <col min="13320" max="13568" width="9.28515625" style="113"/>
    <col min="13569" max="13569" width="9.28515625" style="113" customWidth="1"/>
    <col min="13570" max="13570" width="6.7109375" style="113" customWidth="1"/>
    <col min="13571" max="13571" width="40.7109375" style="113" customWidth="1"/>
    <col min="13572" max="13575" width="9.28515625" style="113" customWidth="1"/>
    <col min="13576" max="13824" width="9.28515625" style="113"/>
    <col min="13825" max="13825" width="9.28515625" style="113" customWidth="1"/>
    <col min="13826" max="13826" width="6.7109375" style="113" customWidth="1"/>
    <col min="13827" max="13827" width="40.7109375" style="113" customWidth="1"/>
    <col min="13828" max="13831" width="9.28515625" style="113" customWidth="1"/>
    <col min="13832" max="14080" width="9.28515625" style="113"/>
    <col min="14081" max="14081" width="9.28515625" style="113" customWidth="1"/>
    <col min="14082" max="14082" width="6.7109375" style="113" customWidth="1"/>
    <col min="14083" max="14083" width="40.7109375" style="113" customWidth="1"/>
    <col min="14084" max="14087" width="9.28515625" style="113" customWidth="1"/>
    <col min="14088" max="14336" width="9.28515625" style="113"/>
    <col min="14337" max="14337" width="9.28515625" style="113" customWidth="1"/>
    <col min="14338" max="14338" width="6.7109375" style="113" customWidth="1"/>
    <col min="14339" max="14339" width="40.7109375" style="113" customWidth="1"/>
    <col min="14340" max="14343" width="9.28515625" style="113" customWidth="1"/>
    <col min="14344" max="14592" width="9.28515625" style="113"/>
    <col min="14593" max="14593" width="9.28515625" style="113" customWidth="1"/>
    <col min="14594" max="14594" width="6.7109375" style="113" customWidth="1"/>
    <col min="14595" max="14595" width="40.7109375" style="113" customWidth="1"/>
    <col min="14596" max="14599" width="9.28515625" style="113" customWidth="1"/>
    <col min="14600" max="14848" width="9.28515625" style="113"/>
    <col min="14849" max="14849" width="9.28515625" style="113" customWidth="1"/>
    <col min="14850" max="14850" width="6.7109375" style="113" customWidth="1"/>
    <col min="14851" max="14851" width="40.7109375" style="113" customWidth="1"/>
    <col min="14852" max="14855" width="9.28515625" style="113" customWidth="1"/>
    <col min="14856" max="15104" width="9.28515625" style="113"/>
    <col min="15105" max="15105" width="9.28515625" style="113" customWidth="1"/>
    <col min="15106" max="15106" width="6.7109375" style="113" customWidth="1"/>
    <col min="15107" max="15107" width="40.7109375" style="113" customWidth="1"/>
    <col min="15108" max="15111" width="9.28515625" style="113" customWidth="1"/>
    <col min="15112" max="15360" width="9.28515625" style="113"/>
    <col min="15361" max="15361" width="9.28515625" style="113" customWidth="1"/>
    <col min="15362" max="15362" width="6.7109375" style="113" customWidth="1"/>
    <col min="15363" max="15363" width="40.7109375" style="113" customWidth="1"/>
    <col min="15364" max="15367" width="9.28515625" style="113" customWidth="1"/>
    <col min="15368" max="15616" width="9.28515625" style="113"/>
    <col min="15617" max="15617" width="9.28515625" style="113" customWidth="1"/>
    <col min="15618" max="15618" width="6.7109375" style="113" customWidth="1"/>
    <col min="15619" max="15619" width="40.7109375" style="113" customWidth="1"/>
    <col min="15620" max="15623" width="9.28515625" style="113" customWidth="1"/>
    <col min="15624" max="15872" width="9.28515625" style="113"/>
    <col min="15873" max="15873" width="9.28515625" style="113" customWidth="1"/>
    <col min="15874" max="15874" width="6.7109375" style="113" customWidth="1"/>
    <col min="15875" max="15875" width="40.7109375" style="113" customWidth="1"/>
    <col min="15876" max="15879" width="9.28515625" style="113" customWidth="1"/>
    <col min="15880" max="16128" width="9.28515625" style="113"/>
    <col min="16129" max="16129" width="9.28515625" style="113" customWidth="1"/>
    <col min="16130" max="16130" width="6.7109375" style="113" customWidth="1"/>
    <col min="16131" max="16131" width="40.7109375" style="113" customWidth="1"/>
    <col min="16132" max="16135" width="9.28515625" style="113" customWidth="1"/>
    <col min="16136" max="16383" width="9.28515625" style="113"/>
    <col min="16384" max="16384" width="9.28515625" style="113" customWidth="1"/>
  </cols>
  <sheetData>
    <row r="1" spans="1:8" ht="12.75" customHeight="1" x14ac:dyDescent="0.2">
      <c r="A1" s="304" t="s">
        <v>229</v>
      </c>
      <c r="B1" s="305" t="s">
        <v>796</v>
      </c>
      <c r="C1" s="645"/>
      <c r="D1" s="754" t="s">
        <v>797</v>
      </c>
      <c r="E1" s="754"/>
      <c r="F1" s="754"/>
      <c r="G1" s="754"/>
      <c r="H1" s="755"/>
    </row>
    <row r="2" spans="1:8" ht="24.75" customHeight="1" x14ac:dyDescent="0.2">
      <c r="A2" s="750" t="s">
        <v>2</v>
      </c>
      <c r="B2" s="751"/>
      <c r="C2" s="752"/>
      <c r="D2" s="272" t="s">
        <v>3</v>
      </c>
      <c r="E2" s="272" t="s">
        <v>4</v>
      </c>
      <c r="F2" s="272" t="s">
        <v>5</v>
      </c>
      <c r="G2" s="272" t="s">
        <v>6</v>
      </c>
      <c r="H2" s="272" t="s">
        <v>7</v>
      </c>
    </row>
    <row r="3" spans="1:8" ht="24" customHeight="1" x14ac:dyDescent="0.2">
      <c r="A3" s="343" t="s">
        <v>798</v>
      </c>
      <c r="B3" s="344"/>
      <c r="C3" s="403"/>
      <c r="D3" s="346" t="s">
        <v>799</v>
      </c>
      <c r="E3" s="309"/>
      <c r="F3" s="309"/>
      <c r="G3" s="309"/>
      <c r="H3" s="54"/>
    </row>
    <row r="4" spans="1:8" ht="24" customHeight="1" x14ac:dyDescent="0.2">
      <c r="A4" s="369"/>
      <c r="B4" s="350" t="s">
        <v>800</v>
      </c>
      <c r="C4" s="402"/>
      <c r="D4" s="313" t="s">
        <v>801</v>
      </c>
      <c r="E4" s="293" t="s">
        <v>135</v>
      </c>
      <c r="F4" s="293">
        <v>5400</v>
      </c>
      <c r="G4" s="119"/>
      <c r="H4" s="536" t="str">
        <f>IF(G4=0," ",F4*G4)</f>
        <v xml:space="preserve"> </v>
      </c>
    </row>
    <row r="5" spans="1:8" x14ac:dyDescent="0.2">
      <c r="A5" s="343" t="s">
        <v>802</v>
      </c>
      <c r="B5" s="344"/>
      <c r="C5" s="403"/>
      <c r="D5" s="346" t="s">
        <v>803</v>
      </c>
      <c r="E5" s="309"/>
      <c r="F5" s="309"/>
      <c r="G5" s="309"/>
      <c r="H5" s="54"/>
    </row>
    <row r="6" spans="1:8" ht="24" customHeight="1" x14ac:dyDescent="0.2">
      <c r="A6" s="369"/>
      <c r="B6" s="263" t="s">
        <v>804</v>
      </c>
      <c r="C6" s="401"/>
      <c r="D6" s="314" t="s">
        <v>805</v>
      </c>
      <c r="E6" s="294"/>
      <c r="F6" s="294"/>
      <c r="G6" s="294"/>
      <c r="H6" s="50"/>
    </row>
    <row r="7" spans="1:8" ht="24" customHeight="1" x14ac:dyDescent="0.2">
      <c r="A7" s="369"/>
      <c r="B7" s="263"/>
      <c r="C7" s="397" t="s">
        <v>10</v>
      </c>
      <c r="D7" s="313" t="s">
        <v>806</v>
      </c>
      <c r="E7" s="293" t="s">
        <v>253</v>
      </c>
      <c r="F7" s="293">
        <v>750</v>
      </c>
      <c r="G7" s="119"/>
      <c r="H7" s="536" t="str">
        <f>IF(G7=0," ",F7*G7)</f>
        <v xml:space="preserve"> </v>
      </c>
    </row>
    <row r="8" spans="1:8" ht="24" customHeight="1" x14ac:dyDescent="0.2">
      <c r="A8" s="369"/>
      <c r="B8" s="263"/>
      <c r="C8" s="646" t="s">
        <v>40</v>
      </c>
      <c r="D8" s="589" t="s">
        <v>807</v>
      </c>
      <c r="E8" s="332" t="s">
        <v>253</v>
      </c>
      <c r="F8" s="332">
        <v>150</v>
      </c>
      <c r="G8" s="569"/>
      <c r="H8" s="537" t="str">
        <f>IF(G8=0," ",F8*G8)</f>
        <v xml:space="preserve"> </v>
      </c>
    </row>
    <row r="9" spans="1:8" x14ac:dyDescent="0.2">
      <c r="A9" s="304" t="str">
        <f>A1</f>
        <v>SECTION</v>
      </c>
      <c r="B9" s="305" t="str">
        <f>B1</f>
        <v>C4.2</v>
      </c>
      <c r="C9" s="512"/>
      <c r="D9" s="747" t="s">
        <v>108</v>
      </c>
      <c r="E9" s="748"/>
      <c r="F9" s="748"/>
      <c r="G9" s="749"/>
      <c r="H9" s="44">
        <f>SUM(H3:H8)</f>
        <v>0</v>
      </c>
    </row>
    <row r="14" spans="1:8" x14ac:dyDescent="0.2">
      <c r="A14" s="113"/>
    </row>
    <row r="15" spans="1:8" x14ac:dyDescent="0.2">
      <c r="A15" s="113"/>
    </row>
    <row r="16" spans="1:8" x14ac:dyDescent="0.2">
      <c r="A16" s="113"/>
    </row>
    <row r="17" spans="1:1" x14ac:dyDescent="0.2">
      <c r="A17" s="113"/>
    </row>
    <row r="18" spans="1:1" x14ac:dyDescent="0.2">
      <c r="A18" s="113"/>
    </row>
    <row r="19" spans="1:1" x14ac:dyDescent="0.2">
      <c r="A19" s="113"/>
    </row>
    <row r="20" spans="1:1" x14ac:dyDescent="0.2">
      <c r="A20" s="113"/>
    </row>
    <row r="21" spans="1:1" x14ac:dyDescent="0.2">
      <c r="A21" s="113"/>
    </row>
    <row r="22" spans="1:1" x14ac:dyDescent="0.2">
      <c r="A22" s="113"/>
    </row>
    <row r="23" spans="1:1" x14ac:dyDescent="0.2">
      <c r="A23" s="113"/>
    </row>
    <row r="24" spans="1:1" x14ac:dyDescent="0.2">
      <c r="A24" s="113"/>
    </row>
    <row r="25" spans="1:1" x14ac:dyDescent="0.2">
      <c r="A25" s="113"/>
    </row>
    <row r="26" spans="1:1" x14ac:dyDescent="0.2">
      <c r="A26" s="113"/>
    </row>
    <row r="27" spans="1:1" x14ac:dyDescent="0.2">
      <c r="A27" s="113"/>
    </row>
    <row r="28" spans="1:1" x14ac:dyDescent="0.2">
      <c r="A28" s="113"/>
    </row>
    <row r="29" spans="1:1" x14ac:dyDescent="0.2">
      <c r="A29" s="113"/>
    </row>
    <row r="30" spans="1:1" x14ac:dyDescent="0.2">
      <c r="A30" s="113"/>
    </row>
    <row r="31" spans="1:1" x14ac:dyDescent="0.2">
      <c r="A31" s="113"/>
    </row>
    <row r="32" spans="1:1" x14ac:dyDescent="0.2">
      <c r="A32" s="113"/>
    </row>
    <row r="33" spans="1:1" x14ac:dyDescent="0.2">
      <c r="A33" s="113"/>
    </row>
    <row r="34" spans="1:1" x14ac:dyDescent="0.2">
      <c r="A34" s="113"/>
    </row>
    <row r="35" spans="1:1" x14ac:dyDescent="0.2">
      <c r="A35" s="113"/>
    </row>
    <row r="36" spans="1:1" x14ac:dyDescent="0.2">
      <c r="A36" s="113"/>
    </row>
    <row r="37" spans="1:1" x14ac:dyDescent="0.2">
      <c r="A37" s="113"/>
    </row>
    <row r="38" spans="1:1" x14ac:dyDescent="0.2">
      <c r="A38" s="113"/>
    </row>
    <row r="39" spans="1:1" x14ac:dyDescent="0.2">
      <c r="A39" s="113"/>
    </row>
    <row r="40" spans="1:1" x14ac:dyDescent="0.2">
      <c r="A40" s="113"/>
    </row>
    <row r="41" spans="1:1" x14ac:dyDescent="0.2">
      <c r="A41" s="113"/>
    </row>
    <row r="42" spans="1:1" x14ac:dyDescent="0.2">
      <c r="A42" s="113"/>
    </row>
    <row r="43" spans="1:1" x14ac:dyDescent="0.2">
      <c r="A43" s="113"/>
    </row>
    <row r="44" spans="1:1" x14ac:dyDescent="0.2">
      <c r="A44" s="113"/>
    </row>
    <row r="45" spans="1:1" x14ac:dyDescent="0.2">
      <c r="A45" s="113"/>
    </row>
    <row r="46" spans="1:1" x14ac:dyDescent="0.2">
      <c r="A46" s="113"/>
    </row>
    <row r="47" spans="1:1" x14ac:dyDescent="0.2">
      <c r="A47" s="113"/>
    </row>
    <row r="48" spans="1:1" x14ac:dyDescent="0.2">
      <c r="A48" s="113"/>
    </row>
    <row r="49" spans="1:1" x14ac:dyDescent="0.2">
      <c r="A49" s="113"/>
    </row>
    <row r="50" spans="1:1" x14ac:dyDescent="0.2">
      <c r="A50" s="113"/>
    </row>
    <row r="51" spans="1:1" x14ac:dyDescent="0.2">
      <c r="A51" s="113"/>
    </row>
    <row r="52" spans="1:1" x14ac:dyDescent="0.2">
      <c r="A52" s="113"/>
    </row>
    <row r="53" spans="1:1" x14ac:dyDescent="0.2">
      <c r="A53" s="113"/>
    </row>
    <row r="54" spans="1:1" x14ac:dyDescent="0.2">
      <c r="A54" s="113"/>
    </row>
    <row r="55" spans="1:1" x14ac:dyDescent="0.2">
      <c r="A55" s="113"/>
    </row>
    <row r="56" spans="1:1" x14ac:dyDescent="0.2">
      <c r="A56" s="113"/>
    </row>
    <row r="57" spans="1:1" x14ac:dyDescent="0.2">
      <c r="A57" s="113"/>
    </row>
    <row r="58" spans="1:1" x14ac:dyDescent="0.2">
      <c r="A58" s="113"/>
    </row>
    <row r="74" spans="1:1" x14ac:dyDescent="0.2">
      <c r="A74" s="113"/>
    </row>
    <row r="75" spans="1:1" x14ac:dyDescent="0.2">
      <c r="A75" s="113"/>
    </row>
    <row r="91" spans="1:1" x14ac:dyDescent="0.2">
      <c r="A91" s="113"/>
    </row>
    <row r="92" spans="1:1" x14ac:dyDescent="0.2">
      <c r="A92" s="113"/>
    </row>
    <row r="93" spans="1:1" x14ac:dyDescent="0.2">
      <c r="A93" s="113"/>
    </row>
    <row r="94" spans="1:1" x14ac:dyDescent="0.2">
      <c r="A94" s="113"/>
    </row>
    <row r="95" spans="1:1" x14ac:dyDescent="0.2">
      <c r="A95" s="113"/>
    </row>
    <row r="96" spans="1:1" x14ac:dyDescent="0.2">
      <c r="A96" s="113"/>
    </row>
    <row r="97" spans="1:1" x14ac:dyDescent="0.2">
      <c r="A97" s="113"/>
    </row>
    <row r="98" spans="1:1" x14ac:dyDescent="0.2">
      <c r="A98" s="113"/>
    </row>
    <row r="99" spans="1:1" x14ac:dyDescent="0.2">
      <c r="A99" s="113"/>
    </row>
    <row r="100" spans="1:1" x14ac:dyDescent="0.2">
      <c r="A100" s="113"/>
    </row>
    <row r="101" spans="1:1" x14ac:dyDescent="0.2">
      <c r="A101" s="113"/>
    </row>
    <row r="102" spans="1:1" x14ac:dyDescent="0.2">
      <c r="A102" s="113"/>
    </row>
    <row r="103" spans="1:1" x14ac:dyDescent="0.2">
      <c r="A103" s="113"/>
    </row>
    <row r="104" spans="1:1" x14ac:dyDescent="0.2">
      <c r="A104" s="113"/>
    </row>
    <row r="105" spans="1:1" x14ac:dyDescent="0.2">
      <c r="A105" s="113"/>
    </row>
    <row r="106" spans="1:1" x14ac:dyDescent="0.2">
      <c r="A106" s="113"/>
    </row>
    <row r="107" spans="1:1" x14ac:dyDescent="0.2">
      <c r="A107" s="113"/>
    </row>
    <row r="108" spans="1:1" x14ac:dyDescent="0.2">
      <c r="A108" s="113"/>
    </row>
    <row r="109" spans="1:1" x14ac:dyDescent="0.2">
      <c r="A109" s="113"/>
    </row>
    <row r="110" spans="1:1" x14ac:dyDescent="0.2">
      <c r="A110" s="113"/>
    </row>
    <row r="111" spans="1:1" x14ac:dyDescent="0.2">
      <c r="A111" s="113"/>
    </row>
    <row r="112" spans="1:1" x14ac:dyDescent="0.2">
      <c r="A112" s="113"/>
    </row>
    <row r="113" spans="1:1" x14ac:dyDescent="0.2">
      <c r="A113" s="113"/>
    </row>
    <row r="114" spans="1:1" x14ac:dyDescent="0.2">
      <c r="A114" s="113"/>
    </row>
    <row r="115" spans="1:1" x14ac:dyDescent="0.2">
      <c r="A115" s="113"/>
    </row>
    <row r="116" spans="1:1" x14ac:dyDescent="0.2">
      <c r="A116" s="113"/>
    </row>
    <row r="117" spans="1:1" x14ac:dyDescent="0.2">
      <c r="A117" s="113"/>
    </row>
    <row r="118" spans="1:1" x14ac:dyDescent="0.2">
      <c r="A118" s="113"/>
    </row>
    <row r="119" spans="1:1" x14ac:dyDescent="0.2">
      <c r="A119" s="113"/>
    </row>
    <row r="120" spans="1:1" x14ac:dyDescent="0.2">
      <c r="A120" s="113"/>
    </row>
    <row r="121" spans="1:1" x14ac:dyDescent="0.2">
      <c r="A121" s="113"/>
    </row>
    <row r="122" spans="1:1" x14ac:dyDescent="0.2">
      <c r="A122" s="113"/>
    </row>
    <row r="123" spans="1:1" x14ac:dyDescent="0.2">
      <c r="A123" s="113"/>
    </row>
    <row r="124" spans="1:1" x14ac:dyDescent="0.2">
      <c r="A124" s="113"/>
    </row>
    <row r="125" spans="1:1" x14ac:dyDescent="0.2">
      <c r="A125" s="113"/>
    </row>
    <row r="126" spans="1:1" x14ac:dyDescent="0.2">
      <c r="A126" s="113"/>
    </row>
    <row r="127" spans="1:1" x14ac:dyDescent="0.2">
      <c r="A127" s="113"/>
    </row>
    <row r="128" spans="1:1" x14ac:dyDescent="0.2">
      <c r="A128" s="113"/>
    </row>
    <row r="129" spans="1:1" x14ac:dyDescent="0.2">
      <c r="A129" s="113"/>
    </row>
    <row r="130" spans="1:1" x14ac:dyDescent="0.2">
      <c r="A130" s="113"/>
    </row>
    <row r="131" spans="1:1" x14ac:dyDescent="0.2">
      <c r="A131" s="113"/>
    </row>
    <row r="132" spans="1:1" x14ac:dyDescent="0.2">
      <c r="A132" s="113"/>
    </row>
    <row r="133" spans="1:1" x14ac:dyDescent="0.2">
      <c r="A133" s="113"/>
    </row>
    <row r="134" spans="1:1" x14ac:dyDescent="0.2">
      <c r="A134" s="113"/>
    </row>
    <row r="135" spans="1:1" x14ac:dyDescent="0.2">
      <c r="A135" s="113"/>
    </row>
    <row r="136" spans="1:1" x14ac:dyDescent="0.2">
      <c r="A136" s="113"/>
    </row>
    <row r="137" spans="1:1" x14ac:dyDescent="0.2">
      <c r="A137" s="113"/>
    </row>
    <row r="138" spans="1:1" x14ac:dyDescent="0.2">
      <c r="A138" s="113"/>
    </row>
    <row r="139" spans="1:1" x14ac:dyDescent="0.2">
      <c r="A139" s="113"/>
    </row>
    <row r="140" spans="1:1" x14ac:dyDescent="0.2">
      <c r="A140" s="113"/>
    </row>
    <row r="141" spans="1:1" x14ac:dyDescent="0.2">
      <c r="A141" s="113"/>
    </row>
    <row r="142" spans="1:1" x14ac:dyDescent="0.2">
      <c r="A142" s="113"/>
    </row>
    <row r="143" spans="1:1" x14ac:dyDescent="0.2">
      <c r="A143" s="113"/>
    </row>
    <row r="144" spans="1:1" x14ac:dyDescent="0.2">
      <c r="A144" s="113"/>
    </row>
    <row r="145" spans="1:1" x14ac:dyDescent="0.2">
      <c r="A145" s="113"/>
    </row>
    <row r="146" spans="1:1" x14ac:dyDescent="0.2">
      <c r="A146" s="113"/>
    </row>
    <row r="147" spans="1:1" x14ac:dyDescent="0.2">
      <c r="A147" s="113"/>
    </row>
    <row r="148" spans="1:1" x14ac:dyDescent="0.2">
      <c r="A148" s="113"/>
    </row>
    <row r="149" spans="1:1" x14ac:dyDescent="0.2">
      <c r="A149" s="113"/>
    </row>
    <row r="150" spans="1:1" x14ac:dyDescent="0.2">
      <c r="A150" s="113"/>
    </row>
    <row r="151" spans="1:1" x14ac:dyDescent="0.2">
      <c r="A151" s="113"/>
    </row>
    <row r="152" spans="1:1" x14ac:dyDescent="0.2">
      <c r="A152" s="113"/>
    </row>
    <row r="153" spans="1:1" x14ac:dyDescent="0.2">
      <c r="A153" s="113"/>
    </row>
    <row r="154" spans="1:1" x14ac:dyDescent="0.2">
      <c r="A154" s="113"/>
    </row>
    <row r="155" spans="1:1" x14ac:dyDescent="0.2">
      <c r="A155" s="113"/>
    </row>
    <row r="156" spans="1:1" x14ac:dyDescent="0.2">
      <c r="A156" s="113"/>
    </row>
    <row r="157" spans="1:1" x14ac:dyDescent="0.2">
      <c r="A157" s="113"/>
    </row>
    <row r="158" spans="1:1" x14ac:dyDescent="0.2">
      <c r="A158" s="113"/>
    </row>
    <row r="159" spans="1:1" x14ac:dyDescent="0.2">
      <c r="A159" s="113"/>
    </row>
    <row r="160" spans="1:1" x14ac:dyDescent="0.2">
      <c r="A160" s="113"/>
    </row>
    <row r="161" spans="1:1" x14ac:dyDescent="0.2">
      <c r="A161" s="113"/>
    </row>
    <row r="162" spans="1:1" x14ac:dyDescent="0.2">
      <c r="A162" s="113"/>
    </row>
    <row r="163" spans="1:1" x14ac:dyDescent="0.2">
      <c r="A163" s="113"/>
    </row>
    <row r="164" spans="1:1" x14ac:dyDescent="0.2">
      <c r="A164" s="113"/>
    </row>
    <row r="175" spans="1:1" x14ac:dyDescent="0.2">
      <c r="A175" s="113"/>
    </row>
    <row r="176" spans="1:1" x14ac:dyDescent="0.2">
      <c r="A176" s="113"/>
    </row>
    <row r="177" spans="1:1" x14ac:dyDescent="0.2">
      <c r="A177" s="113"/>
    </row>
    <row r="178" spans="1:1" x14ac:dyDescent="0.2">
      <c r="A178" s="113"/>
    </row>
    <row r="179" spans="1:1" x14ac:dyDescent="0.2">
      <c r="A179" s="113"/>
    </row>
    <row r="180" spans="1:1" x14ac:dyDescent="0.2">
      <c r="A180" s="113"/>
    </row>
    <row r="181" spans="1:1" x14ac:dyDescent="0.2">
      <c r="A181" s="113"/>
    </row>
    <row r="182" spans="1:1" x14ac:dyDescent="0.2">
      <c r="A182" s="113"/>
    </row>
    <row r="183" spans="1:1" x14ac:dyDescent="0.2">
      <c r="A183" s="113"/>
    </row>
    <row r="184" spans="1:1" x14ac:dyDescent="0.2">
      <c r="A184" s="113"/>
    </row>
    <row r="185" spans="1:1" x14ac:dyDescent="0.2">
      <c r="A185" s="113"/>
    </row>
    <row r="186" spans="1:1" x14ac:dyDescent="0.2">
      <c r="A186" s="113"/>
    </row>
    <row r="187" spans="1:1" x14ac:dyDescent="0.2">
      <c r="A187" s="113"/>
    </row>
    <row r="188" spans="1:1" x14ac:dyDescent="0.2">
      <c r="A188" s="113"/>
    </row>
    <row r="189" spans="1:1" x14ac:dyDescent="0.2">
      <c r="A189" s="113"/>
    </row>
    <row r="190" spans="1:1" x14ac:dyDescent="0.2">
      <c r="A190" s="113"/>
    </row>
    <row r="191" spans="1:1" x14ac:dyDescent="0.2">
      <c r="A191" s="113"/>
    </row>
    <row r="192" spans="1:1" x14ac:dyDescent="0.2">
      <c r="A192" s="113"/>
    </row>
    <row r="193" spans="1:1" x14ac:dyDescent="0.2">
      <c r="A193" s="113"/>
    </row>
    <row r="194" spans="1:1" x14ac:dyDescent="0.2">
      <c r="A194" s="113"/>
    </row>
    <row r="195" spans="1:1" x14ac:dyDescent="0.2">
      <c r="A195" s="113"/>
    </row>
    <row r="196" spans="1:1" x14ac:dyDescent="0.2">
      <c r="A196" s="113"/>
    </row>
    <row r="197" spans="1:1" x14ac:dyDescent="0.2">
      <c r="A197" s="113"/>
    </row>
    <row r="198" spans="1:1" x14ac:dyDescent="0.2">
      <c r="A198" s="113"/>
    </row>
    <row r="205" spans="1:1" x14ac:dyDescent="0.2">
      <c r="A205" s="113"/>
    </row>
    <row r="206" spans="1:1" x14ac:dyDescent="0.2">
      <c r="A206" s="113"/>
    </row>
    <row r="207" spans="1:1" x14ac:dyDescent="0.2">
      <c r="A207" s="113"/>
    </row>
    <row r="208" spans="1:1" x14ac:dyDescent="0.2">
      <c r="A208" s="113"/>
    </row>
    <row r="209" spans="1:1" x14ac:dyDescent="0.2">
      <c r="A209" s="113"/>
    </row>
    <row r="210" spans="1:1" x14ac:dyDescent="0.2">
      <c r="A210" s="113"/>
    </row>
    <row r="211" spans="1:1" x14ac:dyDescent="0.2">
      <c r="A211" s="113"/>
    </row>
    <row r="212" spans="1:1" x14ac:dyDescent="0.2">
      <c r="A212" s="113"/>
    </row>
    <row r="213" spans="1:1" x14ac:dyDescent="0.2">
      <c r="A213" s="113"/>
    </row>
    <row r="214" spans="1:1" x14ac:dyDescent="0.2">
      <c r="A214" s="113"/>
    </row>
    <row r="215" spans="1:1" x14ac:dyDescent="0.2">
      <c r="A215" s="113"/>
    </row>
    <row r="216" spans="1:1" x14ac:dyDescent="0.2">
      <c r="A216" s="113"/>
    </row>
    <row r="217" spans="1:1" x14ac:dyDescent="0.2">
      <c r="A217" s="113"/>
    </row>
    <row r="218" spans="1:1" x14ac:dyDescent="0.2">
      <c r="A218" s="113"/>
    </row>
    <row r="219" spans="1:1" x14ac:dyDescent="0.2">
      <c r="A219" s="113"/>
    </row>
    <row r="220" spans="1:1" x14ac:dyDescent="0.2">
      <c r="A220" s="113"/>
    </row>
    <row r="221" spans="1:1" x14ac:dyDescent="0.2">
      <c r="A221" s="113"/>
    </row>
    <row r="222" spans="1:1" x14ac:dyDescent="0.2">
      <c r="A222" s="113"/>
    </row>
    <row r="223" spans="1:1" x14ac:dyDescent="0.2">
      <c r="A223" s="113"/>
    </row>
    <row r="224" spans="1:1" x14ac:dyDescent="0.2">
      <c r="A224" s="113"/>
    </row>
    <row r="225" spans="1:1" x14ac:dyDescent="0.2">
      <c r="A225" s="113"/>
    </row>
    <row r="226" spans="1:1" x14ac:dyDescent="0.2">
      <c r="A226" s="113"/>
    </row>
    <row r="227" spans="1:1" x14ac:dyDescent="0.2">
      <c r="A227" s="113"/>
    </row>
    <row r="228" spans="1:1" x14ac:dyDescent="0.2">
      <c r="A228" s="113"/>
    </row>
    <row r="229" spans="1:1" x14ac:dyDescent="0.2">
      <c r="A229" s="113"/>
    </row>
    <row r="230" spans="1:1" x14ac:dyDescent="0.2">
      <c r="A230" s="113"/>
    </row>
    <row r="231" spans="1:1" x14ac:dyDescent="0.2">
      <c r="A231" s="113"/>
    </row>
    <row r="232" spans="1:1" x14ac:dyDescent="0.2">
      <c r="A232" s="113"/>
    </row>
    <row r="233" spans="1:1" x14ac:dyDescent="0.2">
      <c r="A233" s="113"/>
    </row>
    <row r="234" spans="1:1" x14ac:dyDescent="0.2">
      <c r="A234" s="113"/>
    </row>
    <row r="235" spans="1:1" x14ac:dyDescent="0.2">
      <c r="A235" s="113"/>
    </row>
    <row r="236" spans="1:1" x14ac:dyDescent="0.2">
      <c r="A236" s="113"/>
    </row>
    <row r="237" spans="1:1" x14ac:dyDescent="0.2">
      <c r="A237" s="113"/>
    </row>
    <row r="238" spans="1:1" x14ac:dyDescent="0.2">
      <c r="A238" s="113"/>
    </row>
    <row r="239" spans="1:1" x14ac:dyDescent="0.2">
      <c r="A239" s="113"/>
    </row>
    <row r="240" spans="1:1" x14ac:dyDescent="0.2">
      <c r="A240" s="113"/>
    </row>
    <row r="241" spans="1:1" x14ac:dyDescent="0.2">
      <c r="A241" s="113"/>
    </row>
    <row r="242" spans="1:1" x14ac:dyDescent="0.2">
      <c r="A242" s="113"/>
    </row>
    <row r="243" spans="1:1" x14ac:dyDescent="0.2">
      <c r="A243" s="113"/>
    </row>
    <row r="244" spans="1:1" x14ac:dyDescent="0.2">
      <c r="A244" s="113"/>
    </row>
    <row r="245" spans="1:1" x14ac:dyDescent="0.2">
      <c r="A245" s="113"/>
    </row>
    <row r="246" spans="1:1" x14ac:dyDescent="0.2">
      <c r="A246" s="113"/>
    </row>
    <row r="247" spans="1:1" x14ac:dyDescent="0.2">
      <c r="A247" s="113"/>
    </row>
    <row r="248" spans="1:1" x14ac:dyDescent="0.2">
      <c r="A248" s="113"/>
    </row>
    <row r="249" spans="1:1" x14ac:dyDescent="0.2">
      <c r="A249" s="113"/>
    </row>
    <row r="250" spans="1:1" x14ac:dyDescent="0.2">
      <c r="A250" s="113"/>
    </row>
    <row r="251" spans="1:1" x14ac:dyDescent="0.2">
      <c r="A251" s="113"/>
    </row>
    <row r="252" spans="1:1" x14ac:dyDescent="0.2">
      <c r="A252" s="113"/>
    </row>
    <row r="253" spans="1:1" x14ac:dyDescent="0.2">
      <c r="A253" s="113"/>
    </row>
    <row r="254" spans="1:1" x14ac:dyDescent="0.2">
      <c r="A254" s="113"/>
    </row>
    <row r="255" spans="1:1" x14ac:dyDescent="0.2">
      <c r="A255" s="113"/>
    </row>
    <row r="256" spans="1:1" x14ac:dyDescent="0.2">
      <c r="A256" s="113"/>
    </row>
    <row r="257" spans="1:1" x14ac:dyDescent="0.2">
      <c r="A257" s="113"/>
    </row>
    <row r="258" spans="1:1" x14ac:dyDescent="0.2">
      <c r="A258" s="113"/>
    </row>
    <row r="259" spans="1:1" x14ac:dyDescent="0.2">
      <c r="A259" s="113"/>
    </row>
    <row r="260" spans="1:1" x14ac:dyDescent="0.2">
      <c r="A260" s="113"/>
    </row>
    <row r="261" spans="1:1" x14ac:dyDescent="0.2">
      <c r="A261" s="113"/>
    </row>
    <row r="262" spans="1:1" x14ac:dyDescent="0.2">
      <c r="A262" s="113"/>
    </row>
    <row r="263" spans="1:1" x14ac:dyDescent="0.2">
      <c r="A263" s="113"/>
    </row>
    <row r="264" spans="1:1" x14ac:dyDescent="0.2">
      <c r="A264" s="113"/>
    </row>
    <row r="265" spans="1:1" x14ac:dyDescent="0.2">
      <c r="A265" s="113"/>
    </row>
    <row r="266" spans="1:1" x14ac:dyDescent="0.2">
      <c r="A266" s="113"/>
    </row>
    <row r="267" spans="1:1" x14ac:dyDescent="0.2">
      <c r="A267" s="113"/>
    </row>
    <row r="268" spans="1:1" x14ac:dyDescent="0.2">
      <c r="A268" s="113"/>
    </row>
    <row r="269" spans="1:1" x14ac:dyDescent="0.2">
      <c r="A269" s="113"/>
    </row>
    <row r="270" spans="1:1" x14ac:dyDescent="0.2">
      <c r="A270" s="113"/>
    </row>
    <row r="271" spans="1:1" x14ac:dyDescent="0.2">
      <c r="A271" s="113"/>
    </row>
    <row r="272" spans="1:1" x14ac:dyDescent="0.2">
      <c r="A272" s="113"/>
    </row>
    <row r="273" spans="1:1" x14ac:dyDescent="0.2">
      <c r="A273" s="113"/>
    </row>
    <row r="274" spans="1:1" x14ac:dyDescent="0.2">
      <c r="A274" s="113"/>
    </row>
    <row r="275" spans="1:1" x14ac:dyDescent="0.2">
      <c r="A275" s="113"/>
    </row>
    <row r="276" spans="1:1" x14ac:dyDescent="0.2">
      <c r="A276" s="113"/>
    </row>
    <row r="277" spans="1:1" x14ac:dyDescent="0.2">
      <c r="A277" s="113"/>
    </row>
    <row r="278" spans="1:1" x14ac:dyDescent="0.2">
      <c r="A278" s="113"/>
    </row>
    <row r="279" spans="1:1" x14ac:dyDescent="0.2">
      <c r="A279" s="113"/>
    </row>
    <row r="280" spans="1:1" x14ac:dyDescent="0.2">
      <c r="A280" s="113"/>
    </row>
    <row r="281" spans="1:1" x14ac:dyDescent="0.2">
      <c r="A281" s="113"/>
    </row>
    <row r="282" spans="1:1" x14ac:dyDescent="0.2">
      <c r="A282" s="113"/>
    </row>
    <row r="283" spans="1:1" x14ac:dyDescent="0.2">
      <c r="A283" s="113"/>
    </row>
    <row r="284" spans="1:1" x14ac:dyDescent="0.2">
      <c r="A284" s="113"/>
    </row>
    <row r="285" spans="1:1" x14ac:dyDescent="0.2">
      <c r="A285" s="113"/>
    </row>
    <row r="286" spans="1:1" x14ac:dyDescent="0.2">
      <c r="A286" s="113"/>
    </row>
    <row r="287" spans="1:1" x14ac:dyDescent="0.2">
      <c r="A287" s="113"/>
    </row>
    <row r="288" spans="1:1" x14ac:dyDescent="0.2">
      <c r="A288" s="113"/>
    </row>
    <row r="289" spans="1:1" x14ac:dyDescent="0.2">
      <c r="A289" s="113"/>
    </row>
    <row r="290" spans="1:1" x14ac:dyDescent="0.2">
      <c r="A290" s="113"/>
    </row>
    <row r="291" spans="1:1" x14ac:dyDescent="0.2">
      <c r="A291" s="113"/>
    </row>
    <row r="292" spans="1:1" x14ac:dyDescent="0.2">
      <c r="A292" s="113"/>
    </row>
    <row r="293" spans="1:1" x14ac:dyDescent="0.2">
      <c r="A293" s="113"/>
    </row>
    <row r="294" spans="1:1" x14ac:dyDescent="0.2">
      <c r="A294" s="113"/>
    </row>
    <row r="295" spans="1:1" x14ac:dyDescent="0.2">
      <c r="A295" s="113"/>
    </row>
    <row r="296" spans="1:1" x14ac:dyDescent="0.2">
      <c r="A296" s="113"/>
    </row>
    <row r="297" spans="1:1" x14ac:dyDescent="0.2">
      <c r="A297" s="113"/>
    </row>
    <row r="298" spans="1:1" x14ac:dyDescent="0.2">
      <c r="A298" s="113"/>
    </row>
    <row r="299" spans="1:1" x14ac:dyDescent="0.2">
      <c r="A299" s="113"/>
    </row>
    <row r="300" spans="1:1" x14ac:dyDescent="0.2">
      <c r="A300" s="113"/>
    </row>
    <row r="301" spans="1:1" x14ac:dyDescent="0.2">
      <c r="A301" s="113"/>
    </row>
    <row r="302" spans="1:1" x14ac:dyDescent="0.2">
      <c r="A302" s="113"/>
    </row>
    <row r="303" spans="1:1" x14ac:dyDescent="0.2">
      <c r="A303" s="113"/>
    </row>
    <row r="304" spans="1:1" x14ac:dyDescent="0.2">
      <c r="A304" s="113"/>
    </row>
    <row r="305" spans="1:1" x14ac:dyDescent="0.2">
      <c r="A305" s="113"/>
    </row>
    <row r="306" spans="1:1" x14ac:dyDescent="0.2">
      <c r="A306" s="113"/>
    </row>
    <row r="307" spans="1:1" x14ac:dyDescent="0.2">
      <c r="A307" s="113"/>
    </row>
    <row r="308" spans="1:1" x14ac:dyDescent="0.2">
      <c r="A308" s="113"/>
    </row>
    <row r="309" spans="1:1" x14ac:dyDescent="0.2">
      <c r="A309" s="113"/>
    </row>
    <row r="310" spans="1:1" x14ac:dyDescent="0.2">
      <c r="A310" s="113"/>
    </row>
    <row r="311" spans="1:1" x14ac:dyDescent="0.2">
      <c r="A311" s="113"/>
    </row>
    <row r="312" spans="1:1" x14ac:dyDescent="0.2">
      <c r="A312" s="113"/>
    </row>
    <row r="313" spans="1:1" x14ac:dyDescent="0.2">
      <c r="A313" s="113"/>
    </row>
    <row r="314" spans="1:1" x14ac:dyDescent="0.2">
      <c r="A314" s="113"/>
    </row>
    <row r="315" spans="1:1" x14ac:dyDescent="0.2">
      <c r="A315" s="113"/>
    </row>
    <row r="316" spans="1:1" x14ac:dyDescent="0.2">
      <c r="A316" s="113"/>
    </row>
    <row r="317" spans="1:1" x14ac:dyDescent="0.2">
      <c r="A317" s="113"/>
    </row>
    <row r="318" spans="1:1" x14ac:dyDescent="0.2">
      <c r="A318" s="113"/>
    </row>
    <row r="319" spans="1:1" x14ac:dyDescent="0.2">
      <c r="A319" s="113"/>
    </row>
    <row r="320" spans="1:1" x14ac:dyDescent="0.2">
      <c r="A320" s="113"/>
    </row>
    <row r="321" spans="1:1" x14ac:dyDescent="0.2">
      <c r="A321" s="113"/>
    </row>
    <row r="322" spans="1:1" x14ac:dyDescent="0.2">
      <c r="A322" s="113"/>
    </row>
    <row r="323" spans="1:1" x14ac:dyDescent="0.2">
      <c r="A323" s="113"/>
    </row>
    <row r="324" spans="1:1" x14ac:dyDescent="0.2">
      <c r="A324" s="113"/>
    </row>
    <row r="325" spans="1:1" x14ac:dyDescent="0.2">
      <c r="A325" s="113"/>
    </row>
    <row r="326" spans="1:1" x14ac:dyDescent="0.2">
      <c r="A326" s="113"/>
    </row>
    <row r="327" spans="1:1" x14ac:dyDescent="0.2">
      <c r="A327" s="113"/>
    </row>
    <row r="328" spans="1:1" x14ac:dyDescent="0.2">
      <c r="A328" s="113"/>
    </row>
    <row r="329" spans="1:1" x14ac:dyDescent="0.2">
      <c r="A329" s="113"/>
    </row>
    <row r="330" spans="1:1" x14ac:dyDescent="0.2">
      <c r="A330" s="113"/>
    </row>
    <row r="331" spans="1:1" x14ac:dyDescent="0.2">
      <c r="A331" s="113"/>
    </row>
    <row r="332" spans="1:1" x14ac:dyDescent="0.2">
      <c r="A332" s="113"/>
    </row>
    <row r="333" spans="1:1" x14ac:dyDescent="0.2">
      <c r="A333" s="113"/>
    </row>
    <row r="334" spans="1:1" x14ac:dyDescent="0.2">
      <c r="A334" s="113"/>
    </row>
    <row r="335" spans="1:1" x14ac:dyDescent="0.2">
      <c r="A335" s="113"/>
    </row>
    <row r="336" spans="1:1" x14ac:dyDescent="0.2">
      <c r="A336" s="113"/>
    </row>
    <row r="337" spans="1:1" x14ac:dyDescent="0.2">
      <c r="A337" s="113"/>
    </row>
    <row r="338" spans="1:1" x14ac:dyDescent="0.2">
      <c r="A338" s="113"/>
    </row>
    <row r="339" spans="1:1" x14ac:dyDescent="0.2">
      <c r="A339" s="113"/>
    </row>
    <row r="340" spans="1:1" x14ac:dyDescent="0.2">
      <c r="A340" s="113"/>
    </row>
    <row r="341" spans="1:1" x14ac:dyDescent="0.2">
      <c r="A341" s="113"/>
    </row>
    <row r="342" spans="1:1" x14ac:dyDescent="0.2">
      <c r="A342" s="113"/>
    </row>
    <row r="343" spans="1:1" x14ac:dyDescent="0.2">
      <c r="A343" s="113"/>
    </row>
    <row r="344" spans="1:1" x14ac:dyDescent="0.2">
      <c r="A344" s="113"/>
    </row>
    <row r="345" spans="1:1" x14ac:dyDescent="0.2">
      <c r="A345" s="113"/>
    </row>
    <row r="346" spans="1:1" x14ac:dyDescent="0.2">
      <c r="A346" s="113"/>
    </row>
    <row r="347" spans="1:1" x14ac:dyDescent="0.2">
      <c r="A347" s="113"/>
    </row>
    <row r="348" spans="1:1" x14ac:dyDescent="0.2">
      <c r="A348" s="113"/>
    </row>
    <row r="349" spans="1:1" x14ac:dyDescent="0.2">
      <c r="A349" s="113"/>
    </row>
    <row r="350" spans="1:1" x14ac:dyDescent="0.2">
      <c r="A350" s="113"/>
    </row>
    <row r="351" spans="1:1" x14ac:dyDescent="0.2">
      <c r="A351" s="113"/>
    </row>
    <row r="352" spans="1:1" x14ac:dyDescent="0.2">
      <c r="A352" s="113"/>
    </row>
    <row r="353" spans="1:1" x14ac:dyDescent="0.2">
      <c r="A353" s="113"/>
    </row>
    <row r="354" spans="1:1" x14ac:dyDescent="0.2">
      <c r="A354" s="113"/>
    </row>
    <row r="355" spans="1:1" x14ac:dyDescent="0.2">
      <c r="A355" s="113"/>
    </row>
    <row r="356" spans="1:1" x14ac:dyDescent="0.2">
      <c r="A356" s="113"/>
    </row>
    <row r="357" spans="1:1" x14ac:dyDescent="0.2">
      <c r="A357" s="113"/>
    </row>
    <row r="358" spans="1:1" x14ac:dyDescent="0.2">
      <c r="A358" s="113"/>
    </row>
    <row r="359" spans="1:1" x14ac:dyDescent="0.2">
      <c r="A359" s="113"/>
    </row>
    <row r="360" spans="1:1" x14ac:dyDescent="0.2">
      <c r="A360" s="113"/>
    </row>
    <row r="361" spans="1:1" x14ac:dyDescent="0.2">
      <c r="A361" s="113"/>
    </row>
    <row r="362" spans="1:1" x14ac:dyDescent="0.2">
      <c r="A362" s="113"/>
    </row>
    <row r="363" spans="1:1" x14ac:dyDescent="0.2">
      <c r="A363" s="113"/>
    </row>
    <row r="364" spans="1:1" x14ac:dyDescent="0.2">
      <c r="A364" s="113"/>
    </row>
    <row r="365" spans="1:1" x14ac:dyDescent="0.2">
      <c r="A365" s="113"/>
    </row>
    <row r="366" spans="1:1" x14ac:dyDescent="0.2">
      <c r="A366" s="113"/>
    </row>
    <row r="367" spans="1:1" x14ac:dyDescent="0.2">
      <c r="A367" s="113"/>
    </row>
    <row r="368" spans="1:1" x14ac:dyDescent="0.2">
      <c r="A368" s="113"/>
    </row>
    <row r="369" spans="1:1" x14ac:dyDescent="0.2">
      <c r="A369" s="113"/>
    </row>
    <row r="370" spans="1:1" x14ac:dyDescent="0.2">
      <c r="A370" s="113"/>
    </row>
    <row r="371" spans="1:1" x14ac:dyDescent="0.2">
      <c r="A371" s="113"/>
    </row>
    <row r="372" spans="1:1" x14ac:dyDescent="0.2">
      <c r="A372" s="113"/>
    </row>
    <row r="373" spans="1:1" x14ac:dyDescent="0.2">
      <c r="A373" s="113"/>
    </row>
    <row r="374" spans="1:1" x14ac:dyDescent="0.2">
      <c r="A374" s="113"/>
    </row>
    <row r="375" spans="1:1" x14ac:dyDescent="0.2">
      <c r="A375" s="113"/>
    </row>
    <row r="376" spans="1:1" x14ac:dyDescent="0.2">
      <c r="A376" s="113"/>
    </row>
    <row r="377" spans="1:1" x14ac:dyDescent="0.2">
      <c r="A377" s="113"/>
    </row>
    <row r="378" spans="1:1" x14ac:dyDescent="0.2">
      <c r="A378" s="113"/>
    </row>
    <row r="379" spans="1:1" x14ac:dyDescent="0.2">
      <c r="A379" s="113"/>
    </row>
    <row r="380" spans="1:1" x14ac:dyDescent="0.2">
      <c r="A380" s="113"/>
    </row>
    <row r="381" spans="1:1" x14ac:dyDescent="0.2">
      <c r="A381" s="113"/>
    </row>
    <row r="382" spans="1:1" x14ac:dyDescent="0.2">
      <c r="A382" s="113"/>
    </row>
    <row r="383" spans="1:1" x14ac:dyDescent="0.2">
      <c r="A383" s="113"/>
    </row>
    <row r="384" spans="1:1" x14ac:dyDescent="0.2">
      <c r="A384" s="113"/>
    </row>
    <row r="385" spans="1:1" x14ac:dyDescent="0.2">
      <c r="A385" s="113"/>
    </row>
    <row r="386" spans="1:1" x14ac:dyDescent="0.2">
      <c r="A386" s="113"/>
    </row>
    <row r="387" spans="1:1" x14ac:dyDescent="0.2">
      <c r="A387" s="113"/>
    </row>
    <row r="388" spans="1:1" x14ac:dyDescent="0.2">
      <c r="A388" s="113"/>
    </row>
    <row r="389" spans="1:1" x14ac:dyDescent="0.2">
      <c r="A389" s="113"/>
    </row>
    <row r="390" spans="1:1" x14ac:dyDescent="0.2">
      <c r="A390" s="113"/>
    </row>
    <row r="391" spans="1:1" x14ac:dyDescent="0.2">
      <c r="A391" s="113"/>
    </row>
    <row r="392" spans="1:1" x14ac:dyDescent="0.2">
      <c r="A392" s="113"/>
    </row>
    <row r="393" spans="1:1" x14ac:dyDescent="0.2">
      <c r="A393" s="113"/>
    </row>
    <row r="394" spans="1:1" x14ac:dyDescent="0.2">
      <c r="A394" s="113"/>
    </row>
    <row r="395" spans="1:1" x14ac:dyDescent="0.2">
      <c r="A395" s="113"/>
    </row>
    <row r="396" spans="1:1" x14ac:dyDescent="0.2">
      <c r="A396" s="113"/>
    </row>
    <row r="397" spans="1:1" x14ac:dyDescent="0.2">
      <c r="A397" s="113"/>
    </row>
    <row r="398" spans="1:1" x14ac:dyDescent="0.2">
      <c r="A398" s="113"/>
    </row>
    <row r="399" spans="1:1" x14ac:dyDescent="0.2">
      <c r="A399" s="113"/>
    </row>
    <row r="400" spans="1:1" x14ac:dyDescent="0.2">
      <c r="A400" s="113"/>
    </row>
    <row r="401" spans="1:1" x14ac:dyDescent="0.2">
      <c r="A401" s="113"/>
    </row>
    <row r="402" spans="1:1" x14ac:dyDescent="0.2">
      <c r="A402" s="113"/>
    </row>
    <row r="403" spans="1:1" x14ac:dyDescent="0.2">
      <c r="A403" s="113"/>
    </row>
    <row r="404" spans="1:1" x14ac:dyDescent="0.2">
      <c r="A404" s="113"/>
    </row>
    <row r="405" spans="1:1" x14ac:dyDescent="0.2">
      <c r="A405" s="113"/>
    </row>
    <row r="406" spans="1:1" x14ac:dyDescent="0.2">
      <c r="A406" s="113"/>
    </row>
    <row r="407" spans="1:1" x14ac:dyDescent="0.2">
      <c r="A407" s="113"/>
    </row>
    <row r="408" spans="1:1" x14ac:dyDescent="0.2">
      <c r="A408" s="113"/>
    </row>
    <row r="409" spans="1:1" x14ac:dyDescent="0.2">
      <c r="A409" s="113"/>
    </row>
    <row r="410" spans="1:1" x14ac:dyDescent="0.2">
      <c r="A410" s="113"/>
    </row>
    <row r="411" spans="1:1" x14ac:dyDescent="0.2">
      <c r="A411" s="113"/>
    </row>
    <row r="412" spans="1:1" x14ac:dyDescent="0.2">
      <c r="A412" s="113"/>
    </row>
    <row r="413" spans="1:1" x14ac:dyDescent="0.2">
      <c r="A413" s="113"/>
    </row>
    <row r="414" spans="1:1" x14ac:dyDescent="0.2">
      <c r="A414" s="113"/>
    </row>
    <row r="415" spans="1:1" x14ac:dyDescent="0.2">
      <c r="A415" s="113"/>
    </row>
    <row r="416" spans="1:1" x14ac:dyDescent="0.2">
      <c r="A416" s="113"/>
    </row>
    <row r="417" spans="1:1" x14ac:dyDescent="0.2">
      <c r="A417" s="113"/>
    </row>
    <row r="418" spans="1:1" x14ac:dyDescent="0.2">
      <c r="A418" s="113"/>
    </row>
    <row r="419" spans="1:1" x14ac:dyDescent="0.2">
      <c r="A419" s="113"/>
    </row>
    <row r="420" spans="1:1" x14ac:dyDescent="0.2">
      <c r="A420" s="113"/>
    </row>
    <row r="421" spans="1:1" x14ac:dyDescent="0.2">
      <c r="A421" s="113"/>
    </row>
    <row r="422" spans="1:1" x14ac:dyDescent="0.2">
      <c r="A422" s="113"/>
    </row>
    <row r="423" spans="1:1" x14ac:dyDescent="0.2">
      <c r="A423" s="113"/>
    </row>
    <row r="424" spans="1:1" x14ac:dyDescent="0.2">
      <c r="A424" s="113"/>
    </row>
    <row r="425" spans="1:1" x14ac:dyDescent="0.2">
      <c r="A425" s="113"/>
    </row>
    <row r="426" spans="1:1" x14ac:dyDescent="0.2">
      <c r="A426" s="113"/>
    </row>
    <row r="427" spans="1:1" x14ac:dyDescent="0.2">
      <c r="A427" s="113"/>
    </row>
    <row r="428" spans="1:1" x14ac:dyDescent="0.2">
      <c r="A428" s="113"/>
    </row>
    <row r="429" spans="1:1" x14ac:dyDescent="0.2">
      <c r="A429" s="113"/>
    </row>
    <row r="430" spans="1:1" x14ac:dyDescent="0.2">
      <c r="A430" s="113"/>
    </row>
    <row r="431" spans="1:1" x14ac:dyDescent="0.2">
      <c r="A431" s="113"/>
    </row>
    <row r="432" spans="1:1" x14ac:dyDescent="0.2">
      <c r="A432" s="113"/>
    </row>
    <row r="433" spans="1:1" x14ac:dyDescent="0.2">
      <c r="A433" s="113"/>
    </row>
    <row r="434" spans="1:1" x14ac:dyDescent="0.2">
      <c r="A434" s="113"/>
    </row>
    <row r="435" spans="1:1" x14ac:dyDescent="0.2">
      <c r="A435" s="113"/>
    </row>
    <row r="436" spans="1:1" x14ac:dyDescent="0.2">
      <c r="A436" s="113"/>
    </row>
    <row r="437" spans="1:1" x14ac:dyDescent="0.2">
      <c r="A437" s="113"/>
    </row>
    <row r="438" spans="1:1" x14ac:dyDescent="0.2">
      <c r="A438" s="113"/>
    </row>
    <row r="439" spans="1:1" x14ac:dyDescent="0.2">
      <c r="A439" s="113"/>
    </row>
    <row r="440" spans="1:1" x14ac:dyDescent="0.2">
      <c r="A440" s="113"/>
    </row>
    <row r="441" spans="1:1" x14ac:dyDescent="0.2">
      <c r="A441" s="113"/>
    </row>
    <row r="442" spans="1:1" x14ac:dyDescent="0.2">
      <c r="A442" s="113"/>
    </row>
    <row r="443" spans="1:1" x14ac:dyDescent="0.2">
      <c r="A443" s="113"/>
    </row>
    <row r="444" spans="1:1" x14ac:dyDescent="0.2">
      <c r="A444" s="113"/>
    </row>
    <row r="445" spans="1:1" x14ac:dyDescent="0.2">
      <c r="A445" s="113"/>
    </row>
    <row r="446" spans="1:1" x14ac:dyDescent="0.2">
      <c r="A446" s="113"/>
    </row>
    <row r="447" spans="1:1" x14ac:dyDescent="0.2">
      <c r="A447" s="113"/>
    </row>
    <row r="448" spans="1:1" x14ac:dyDescent="0.2">
      <c r="A448" s="113"/>
    </row>
    <row r="449" spans="1:1" x14ac:dyDescent="0.2">
      <c r="A449" s="113"/>
    </row>
    <row r="450" spans="1:1" x14ac:dyDescent="0.2">
      <c r="A450" s="113"/>
    </row>
    <row r="451" spans="1:1" x14ac:dyDescent="0.2">
      <c r="A451" s="113"/>
    </row>
    <row r="452" spans="1:1" x14ac:dyDescent="0.2">
      <c r="A452" s="113"/>
    </row>
    <row r="453" spans="1:1" x14ac:dyDescent="0.2">
      <c r="A453" s="113"/>
    </row>
    <row r="454" spans="1:1" x14ac:dyDescent="0.2">
      <c r="A454" s="113"/>
    </row>
    <row r="455" spans="1:1" x14ac:dyDescent="0.2">
      <c r="A455" s="113"/>
    </row>
    <row r="456" spans="1:1" x14ac:dyDescent="0.2">
      <c r="A456" s="113"/>
    </row>
    <row r="457" spans="1:1" x14ac:dyDescent="0.2">
      <c r="A457" s="113"/>
    </row>
    <row r="458" spans="1:1" x14ac:dyDescent="0.2">
      <c r="A458" s="113"/>
    </row>
    <row r="459" spans="1:1" x14ac:dyDescent="0.2">
      <c r="A459" s="113"/>
    </row>
    <row r="460" spans="1:1" x14ac:dyDescent="0.2">
      <c r="A460" s="113"/>
    </row>
    <row r="461" spans="1:1" x14ac:dyDescent="0.2">
      <c r="A461" s="113"/>
    </row>
    <row r="462" spans="1:1" x14ac:dyDescent="0.2">
      <c r="A462" s="113"/>
    </row>
    <row r="463" spans="1:1" x14ac:dyDescent="0.2">
      <c r="A463" s="113"/>
    </row>
    <row r="464" spans="1:1" x14ac:dyDescent="0.2">
      <c r="A464" s="113"/>
    </row>
    <row r="465" spans="1:1" x14ac:dyDescent="0.2">
      <c r="A465" s="113"/>
    </row>
    <row r="466" spans="1:1" x14ac:dyDescent="0.2">
      <c r="A466" s="113"/>
    </row>
    <row r="467" spans="1:1" x14ac:dyDescent="0.2">
      <c r="A467" s="113"/>
    </row>
    <row r="468" spans="1:1" x14ac:dyDescent="0.2">
      <c r="A468" s="113"/>
    </row>
    <row r="483" spans="1:1" x14ac:dyDescent="0.2">
      <c r="A483" s="113"/>
    </row>
    <row r="484" spans="1:1" x14ac:dyDescent="0.2">
      <c r="A484" s="113"/>
    </row>
    <row r="485" spans="1:1" x14ac:dyDescent="0.2">
      <c r="A485" s="113"/>
    </row>
    <row r="486" spans="1:1" x14ac:dyDescent="0.2">
      <c r="A486" s="113"/>
    </row>
    <row r="487" spans="1:1" x14ac:dyDescent="0.2">
      <c r="A487" s="113"/>
    </row>
    <row r="488" spans="1:1" x14ac:dyDescent="0.2">
      <c r="A488" s="113"/>
    </row>
    <row r="489" spans="1:1" x14ac:dyDescent="0.2">
      <c r="A489" s="113"/>
    </row>
    <row r="490" spans="1:1" x14ac:dyDescent="0.2">
      <c r="A490" s="113"/>
    </row>
    <row r="491" spans="1:1" x14ac:dyDescent="0.2">
      <c r="A491" s="113"/>
    </row>
    <row r="492" spans="1:1" x14ac:dyDescent="0.2">
      <c r="A492" s="113"/>
    </row>
    <row r="493" spans="1:1" x14ac:dyDescent="0.2">
      <c r="A493" s="113"/>
    </row>
    <row r="495" spans="1:1" x14ac:dyDescent="0.2">
      <c r="A495" s="113"/>
    </row>
    <row r="496" spans="1:1" x14ac:dyDescent="0.2">
      <c r="A496" s="113"/>
    </row>
    <row r="497" spans="1:1" x14ac:dyDescent="0.2">
      <c r="A497" s="113"/>
    </row>
    <row r="498" spans="1:1" x14ac:dyDescent="0.2">
      <c r="A498" s="113"/>
    </row>
    <row r="499" spans="1:1" x14ac:dyDescent="0.2">
      <c r="A499" s="113"/>
    </row>
    <row r="500" spans="1:1" x14ac:dyDescent="0.2">
      <c r="A500" s="113"/>
    </row>
    <row r="501" spans="1:1" x14ac:dyDescent="0.2">
      <c r="A501" s="113"/>
    </row>
    <row r="502" spans="1:1" x14ac:dyDescent="0.2">
      <c r="A502" s="113"/>
    </row>
    <row r="503" spans="1:1" x14ac:dyDescent="0.2">
      <c r="A503" s="113"/>
    </row>
    <row r="504" spans="1:1" x14ac:dyDescent="0.2">
      <c r="A504" s="113"/>
    </row>
    <row r="505" spans="1:1" x14ac:dyDescent="0.2">
      <c r="A505" s="113"/>
    </row>
    <row r="506" spans="1:1" x14ac:dyDescent="0.2">
      <c r="A506" s="113"/>
    </row>
    <row r="507" spans="1:1" x14ac:dyDescent="0.2">
      <c r="A507" s="113"/>
    </row>
    <row r="508" spans="1:1" x14ac:dyDescent="0.2">
      <c r="A508" s="113"/>
    </row>
    <row r="509" spans="1:1" x14ac:dyDescent="0.2">
      <c r="A509" s="113"/>
    </row>
    <row r="510" spans="1:1" x14ac:dyDescent="0.2">
      <c r="A510" s="113"/>
    </row>
    <row r="511" spans="1:1" x14ac:dyDescent="0.2">
      <c r="A511" s="113"/>
    </row>
    <row r="512" spans="1:1" x14ac:dyDescent="0.2">
      <c r="A512" s="113"/>
    </row>
    <row r="513" spans="1:1" x14ac:dyDescent="0.2">
      <c r="A513" s="113"/>
    </row>
    <row r="514" spans="1:1" x14ac:dyDescent="0.2">
      <c r="A514" s="113"/>
    </row>
    <row r="515" spans="1:1" x14ac:dyDescent="0.2">
      <c r="A515" s="113"/>
    </row>
    <row r="516" spans="1:1" x14ac:dyDescent="0.2">
      <c r="A516" s="113"/>
    </row>
    <row r="517" spans="1:1" x14ac:dyDescent="0.2">
      <c r="A517" s="113"/>
    </row>
    <row r="518" spans="1:1" x14ac:dyDescent="0.2">
      <c r="A518" s="113"/>
    </row>
    <row r="519" spans="1:1" x14ac:dyDescent="0.2">
      <c r="A519" s="113"/>
    </row>
    <row r="546" spans="1:1" x14ac:dyDescent="0.2">
      <c r="A546" s="113"/>
    </row>
    <row r="547" spans="1:1" x14ac:dyDescent="0.2">
      <c r="A547" s="113"/>
    </row>
    <row r="548" spans="1:1" x14ac:dyDescent="0.2">
      <c r="A548" s="113"/>
    </row>
    <row r="549" spans="1:1" x14ac:dyDescent="0.2">
      <c r="A549" s="113"/>
    </row>
    <row r="550" spans="1:1" x14ac:dyDescent="0.2">
      <c r="A550" s="113"/>
    </row>
    <row r="551" spans="1:1" x14ac:dyDescent="0.2">
      <c r="A551" s="113"/>
    </row>
    <row r="561" spans="1:1" x14ac:dyDescent="0.2">
      <c r="A561" s="113"/>
    </row>
    <row r="562" spans="1:1" x14ac:dyDescent="0.2">
      <c r="A562" s="113"/>
    </row>
    <row r="563" spans="1:1" x14ac:dyDescent="0.2">
      <c r="A563" s="113"/>
    </row>
    <row r="564" spans="1:1" x14ac:dyDescent="0.2">
      <c r="A564" s="113"/>
    </row>
    <row r="565" spans="1:1" x14ac:dyDescent="0.2">
      <c r="A565" s="113"/>
    </row>
    <row r="566" spans="1:1" x14ac:dyDescent="0.2">
      <c r="A566" s="113"/>
    </row>
    <row r="567" spans="1:1" x14ac:dyDescent="0.2">
      <c r="A567" s="113"/>
    </row>
    <row r="568" spans="1:1" x14ac:dyDescent="0.2">
      <c r="A568" s="113"/>
    </row>
    <row r="569" spans="1:1" x14ac:dyDescent="0.2">
      <c r="A569" s="113"/>
    </row>
    <row r="570" spans="1:1" x14ac:dyDescent="0.2">
      <c r="A570" s="113"/>
    </row>
    <row r="571" spans="1:1" x14ac:dyDescent="0.2">
      <c r="A571" s="113"/>
    </row>
    <row r="572" spans="1:1" x14ac:dyDescent="0.2">
      <c r="A572" s="113"/>
    </row>
    <row r="573" spans="1:1" x14ac:dyDescent="0.2">
      <c r="A573" s="113"/>
    </row>
    <row r="574" spans="1:1" x14ac:dyDescent="0.2">
      <c r="A574" s="113"/>
    </row>
    <row r="575" spans="1:1" x14ac:dyDescent="0.2">
      <c r="A575" s="113"/>
    </row>
    <row r="576" spans="1:1" x14ac:dyDescent="0.2">
      <c r="A576" s="113"/>
    </row>
    <row r="577" spans="1:1" x14ac:dyDescent="0.2">
      <c r="A577" s="113"/>
    </row>
    <row r="578" spans="1:1" x14ac:dyDescent="0.2">
      <c r="A578" s="113"/>
    </row>
    <row r="579" spans="1:1" x14ac:dyDescent="0.2">
      <c r="A579" s="113"/>
    </row>
    <row r="580" spans="1:1" x14ac:dyDescent="0.2">
      <c r="A580" s="113"/>
    </row>
    <row r="581" spans="1:1" x14ac:dyDescent="0.2">
      <c r="A581" s="113"/>
    </row>
    <row r="582" spans="1:1" x14ac:dyDescent="0.2">
      <c r="A582" s="113"/>
    </row>
    <row r="583" spans="1:1" x14ac:dyDescent="0.2">
      <c r="A583" s="113"/>
    </row>
    <row r="584" spans="1:1" x14ac:dyDescent="0.2">
      <c r="A584" s="113"/>
    </row>
    <row r="1048285" spans="1:5" x14ac:dyDescent="0.2">
      <c r="A1048285" s="113"/>
      <c r="E1048285" s="107"/>
    </row>
    <row r="1048311" spans="1:1" x14ac:dyDescent="0.2">
      <c r="A1048311" s="113"/>
    </row>
    <row r="1048334" spans="1:1" x14ac:dyDescent="0.2">
      <c r="A1048334" s="113"/>
    </row>
    <row r="1048351" spans="1:1" x14ac:dyDescent="0.2">
      <c r="A1048351" s="113"/>
    </row>
    <row r="1048440" spans="1:1" x14ac:dyDescent="0.2">
      <c r="A1048440" s="113"/>
    </row>
    <row r="1048474" spans="1:1" x14ac:dyDescent="0.2">
      <c r="A1048474" s="113"/>
    </row>
    <row r="1048488" spans="1:1" x14ac:dyDescent="0.2">
      <c r="A1048488" s="113"/>
    </row>
  </sheetData>
  <sheetProtection algorithmName="SHA-512" hashValue="CucuCBpDTd7hnJv1dYSnONLrZ/vwtPA0ou6Jh4KgubMNMJAKa0uW4aIJBj1vF2cEjJdxF9rEZMJeLCFnHE525w==" saltValue="pwObmwAdioNxZUBjkSBfHA==" spinCount="100000" sheet="1" objects="1" scenarios="1"/>
  <mergeCells count="3">
    <mergeCell ref="A2:C2"/>
    <mergeCell ref="D9:G9"/>
    <mergeCell ref="D1:H1"/>
  </mergeCells>
  <phoneticPr fontId="9" type="noConversion"/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9:C9" unlocked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7"/>
  <dimension ref="A1:J1048339"/>
  <sheetViews>
    <sheetView view="pageBreakPreview" zoomScale="130" zoomScaleNormal="100" zoomScaleSheetLayoutView="130" workbookViewId="0">
      <selection activeCell="G20" sqref="G20:G22"/>
    </sheetView>
  </sheetViews>
  <sheetFormatPr defaultRowHeight="12.75" x14ac:dyDescent="0.2"/>
  <cols>
    <col min="1" max="1" width="9.7109375" style="17" customWidth="1"/>
    <col min="2" max="2" width="11.140625" style="15" customWidth="1"/>
    <col min="3" max="3" width="6.42578125" style="26" customWidth="1"/>
    <col min="4" max="4" width="42.7109375" style="15" customWidth="1"/>
    <col min="5" max="5" width="10.28515625" style="15" customWidth="1"/>
    <col min="6" max="6" width="15.28515625" style="15" customWidth="1"/>
    <col min="7" max="8" width="20.7109375" style="15" customWidth="1"/>
    <col min="9" max="9" width="9.28515625" style="15"/>
    <col min="10" max="10" width="9.28515625" style="340"/>
    <col min="11" max="256" width="9.28515625" style="15"/>
    <col min="257" max="257" width="9.28515625" style="15" customWidth="1"/>
    <col min="258" max="258" width="6.7109375" style="15" customWidth="1"/>
    <col min="259" max="259" width="40.7109375" style="15" customWidth="1"/>
    <col min="260" max="263" width="9.28515625" style="15" customWidth="1"/>
    <col min="264" max="512" width="9.28515625" style="15"/>
    <col min="513" max="513" width="9.28515625" style="15" customWidth="1"/>
    <col min="514" max="514" width="6.7109375" style="15" customWidth="1"/>
    <col min="515" max="515" width="40.7109375" style="15" customWidth="1"/>
    <col min="516" max="519" width="9.28515625" style="15" customWidth="1"/>
    <col min="520" max="768" width="9.28515625" style="15"/>
    <col min="769" max="769" width="9.28515625" style="15" customWidth="1"/>
    <col min="770" max="770" width="6.7109375" style="15" customWidth="1"/>
    <col min="771" max="771" width="40.7109375" style="15" customWidth="1"/>
    <col min="772" max="775" width="9.28515625" style="15" customWidth="1"/>
    <col min="776" max="1024" width="9.28515625" style="15"/>
    <col min="1025" max="1025" width="9.28515625" style="15" customWidth="1"/>
    <col min="1026" max="1026" width="6.7109375" style="15" customWidth="1"/>
    <col min="1027" max="1027" width="40.7109375" style="15" customWidth="1"/>
    <col min="1028" max="1031" width="9.28515625" style="15" customWidth="1"/>
    <col min="1032" max="1280" width="9.28515625" style="15"/>
    <col min="1281" max="1281" width="9.28515625" style="15" customWidth="1"/>
    <col min="1282" max="1282" width="6.7109375" style="15" customWidth="1"/>
    <col min="1283" max="1283" width="40.7109375" style="15" customWidth="1"/>
    <col min="1284" max="1287" width="9.28515625" style="15" customWidth="1"/>
    <col min="1288" max="1536" width="9.28515625" style="15"/>
    <col min="1537" max="1537" width="9.28515625" style="15" customWidth="1"/>
    <col min="1538" max="1538" width="6.7109375" style="15" customWidth="1"/>
    <col min="1539" max="1539" width="40.7109375" style="15" customWidth="1"/>
    <col min="1540" max="1543" width="9.28515625" style="15" customWidth="1"/>
    <col min="1544" max="1792" width="9.28515625" style="15"/>
    <col min="1793" max="1793" width="9.28515625" style="15" customWidth="1"/>
    <col min="1794" max="1794" width="6.7109375" style="15" customWidth="1"/>
    <col min="1795" max="1795" width="40.7109375" style="15" customWidth="1"/>
    <col min="1796" max="1799" width="9.28515625" style="15" customWidth="1"/>
    <col min="1800" max="2048" width="9.28515625" style="15"/>
    <col min="2049" max="2049" width="9.28515625" style="15" customWidth="1"/>
    <col min="2050" max="2050" width="6.7109375" style="15" customWidth="1"/>
    <col min="2051" max="2051" width="40.7109375" style="15" customWidth="1"/>
    <col min="2052" max="2055" width="9.28515625" style="15" customWidth="1"/>
    <col min="2056" max="2304" width="9.28515625" style="15"/>
    <col min="2305" max="2305" width="9.28515625" style="15" customWidth="1"/>
    <col min="2306" max="2306" width="6.7109375" style="15" customWidth="1"/>
    <col min="2307" max="2307" width="40.7109375" style="15" customWidth="1"/>
    <col min="2308" max="2311" width="9.28515625" style="15" customWidth="1"/>
    <col min="2312" max="2560" width="9.28515625" style="15"/>
    <col min="2561" max="2561" width="9.28515625" style="15" customWidth="1"/>
    <col min="2562" max="2562" width="6.7109375" style="15" customWidth="1"/>
    <col min="2563" max="2563" width="40.7109375" style="15" customWidth="1"/>
    <col min="2564" max="2567" width="9.28515625" style="15" customWidth="1"/>
    <col min="2568" max="2816" width="9.28515625" style="15"/>
    <col min="2817" max="2817" width="9.28515625" style="15" customWidth="1"/>
    <col min="2818" max="2818" width="6.7109375" style="15" customWidth="1"/>
    <col min="2819" max="2819" width="40.7109375" style="15" customWidth="1"/>
    <col min="2820" max="2823" width="9.28515625" style="15" customWidth="1"/>
    <col min="2824" max="3072" width="9.28515625" style="15"/>
    <col min="3073" max="3073" width="9.28515625" style="15" customWidth="1"/>
    <col min="3074" max="3074" width="6.7109375" style="15" customWidth="1"/>
    <col min="3075" max="3075" width="40.7109375" style="15" customWidth="1"/>
    <col min="3076" max="3079" width="9.28515625" style="15" customWidth="1"/>
    <col min="3080" max="3328" width="9.28515625" style="15"/>
    <col min="3329" max="3329" width="9.28515625" style="15" customWidth="1"/>
    <col min="3330" max="3330" width="6.7109375" style="15" customWidth="1"/>
    <col min="3331" max="3331" width="40.7109375" style="15" customWidth="1"/>
    <col min="3332" max="3335" width="9.28515625" style="15" customWidth="1"/>
    <col min="3336" max="3584" width="9.28515625" style="15"/>
    <col min="3585" max="3585" width="9.28515625" style="15" customWidth="1"/>
    <col min="3586" max="3586" width="6.7109375" style="15" customWidth="1"/>
    <col min="3587" max="3587" width="40.7109375" style="15" customWidth="1"/>
    <col min="3588" max="3591" width="9.28515625" style="15" customWidth="1"/>
    <col min="3592" max="3840" width="9.28515625" style="15"/>
    <col min="3841" max="3841" width="9.28515625" style="15" customWidth="1"/>
    <col min="3842" max="3842" width="6.7109375" style="15" customWidth="1"/>
    <col min="3843" max="3843" width="40.7109375" style="15" customWidth="1"/>
    <col min="3844" max="3847" width="9.28515625" style="15" customWidth="1"/>
    <col min="3848" max="4096" width="9.28515625" style="15"/>
    <col min="4097" max="4097" width="9.28515625" style="15" customWidth="1"/>
    <col min="4098" max="4098" width="6.7109375" style="15" customWidth="1"/>
    <col min="4099" max="4099" width="40.7109375" style="15" customWidth="1"/>
    <col min="4100" max="4103" width="9.28515625" style="15" customWidth="1"/>
    <col min="4104" max="4352" width="9.28515625" style="15"/>
    <col min="4353" max="4353" width="9.28515625" style="15" customWidth="1"/>
    <col min="4354" max="4354" width="6.7109375" style="15" customWidth="1"/>
    <col min="4355" max="4355" width="40.7109375" style="15" customWidth="1"/>
    <col min="4356" max="4359" width="9.28515625" style="15" customWidth="1"/>
    <col min="4360" max="4608" width="9.28515625" style="15"/>
    <col min="4609" max="4609" width="9.28515625" style="15" customWidth="1"/>
    <col min="4610" max="4610" width="6.7109375" style="15" customWidth="1"/>
    <col min="4611" max="4611" width="40.7109375" style="15" customWidth="1"/>
    <col min="4612" max="4615" width="9.28515625" style="15" customWidth="1"/>
    <col min="4616" max="4864" width="9.28515625" style="15"/>
    <col min="4865" max="4865" width="9.28515625" style="15" customWidth="1"/>
    <col min="4866" max="4866" width="6.7109375" style="15" customWidth="1"/>
    <col min="4867" max="4867" width="40.7109375" style="15" customWidth="1"/>
    <col min="4868" max="4871" width="9.28515625" style="15" customWidth="1"/>
    <col min="4872" max="5120" width="9.28515625" style="15"/>
    <col min="5121" max="5121" width="9.28515625" style="15" customWidth="1"/>
    <col min="5122" max="5122" width="6.7109375" style="15" customWidth="1"/>
    <col min="5123" max="5123" width="40.7109375" style="15" customWidth="1"/>
    <col min="5124" max="5127" width="9.28515625" style="15" customWidth="1"/>
    <col min="5128" max="5376" width="9.28515625" style="15"/>
    <col min="5377" max="5377" width="9.28515625" style="15" customWidth="1"/>
    <col min="5378" max="5378" width="6.7109375" style="15" customWidth="1"/>
    <col min="5379" max="5379" width="40.7109375" style="15" customWidth="1"/>
    <col min="5380" max="5383" width="9.28515625" style="15" customWidth="1"/>
    <col min="5384" max="5632" width="9.28515625" style="15"/>
    <col min="5633" max="5633" width="9.28515625" style="15" customWidth="1"/>
    <col min="5634" max="5634" width="6.7109375" style="15" customWidth="1"/>
    <col min="5635" max="5635" width="40.7109375" style="15" customWidth="1"/>
    <col min="5636" max="5639" width="9.28515625" style="15" customWidth="1"/>
    <col min="5640" max="5888" width="9.28515625" style="15"/>
    <col min="5889" max="5889" width="9.28515625" style="15" customWidth="1"/>
    <col min="5890" max="5890" width="6.7109375" style="15" customWidth="1"/>
    <col min="5891" max="5891" width="40.7109375" style="15" customWidth="1"/>
    <col min="5892" max="5895" width="9.28515625" style="15" customWidth="1"/>
    <col min="5896" max="6144" width="9.28515625" style="15"/>
    <col min="6145" max="6145" width="9.28515625" style="15" customWidth="1"/>
    <col min="6146" max="6146" width="6.7109375" style="15" customWidth="1"/>
    <col min="6147" max="6147" width="40.7109375" style="15" customWidth="1"/>
    <col min="6148" max="6151" width="9.28515625" style="15" customWidth="1"/>
    <col min="6152" max="6400" width="9.28515625" style="15"/>
    <col min="6401" max="6401" width="9.28515625" style="15" customWidth="1"/>
    <col min="6402" max="6402" width="6.7109375" style="15" customWidth="1"/>
    <col min="6403" max="6403" width="40.7109375" style="15" customWidth="1"/>
    <col min="6404" max="6407" width="9.28515625" style="15" customWidth="1"/>
    <col min="6408" max="6656" width="9.28515625" style="15"/>
    <col min="6657" max="6657" width="9.28515625" style="15" customWidth="1"/>
    <col min="6658" max="6658" width="6.7109375" style="15" customWidth="1"/>
    <col min="6659" max="6659" width="40.7109375" style="15" customWidth="1"/>
    <col min="6660" max="6663" width="9.28515625" style="15" customWidth="1"/>
    <col min="6664" max="6912" width="9.28515625" style="15"/>
    <col min="6913" max="6913" width="9.28515625" style="15" customWidth="1"/>
    <col min="6914" max="6914" width="6.7109375" style="15" customWidth="1"/>
    <col min="6915" max="6915" width="40.7109375" style="15" customWidth="1"/>
    <col min="6916" max="6919" width="9.28515625" style="15" customWidth="1"/>
    <col min="6920" max="7168" width="9.28515625" style="15"/>
    <col min="7169" max="7169" width="9.28515625" style="15" customWidth="1"/>
    <col min="7170" max="7170" width="6.7109375" style="15" customWidth="1"/>
    <col min="7171" max="7171" width="40.7109375" style="15" customWidth="1"/>
    <col min="7172" max="7175" width="9.28515625" style="15" customWidth="1"/>
    <col min="7176" max="7424" width="9.28515625" style="15"/>
    <col min="7425" max="7425" width="9.28515625" style="15" customWidth="1"/>
    <col min="7426" max="7426" width="6.7109375" style="15" customWidth="1"/>
    <col min="7427" max="7427" width="40.7109375" style="15" customWidth="1"/>
    <col min="7428" max="7431" width="9.28515625" style="15" customWidth="1"/>
    <col min="7432" max="7680" width="9.28515625" style="15"/>
    <col min="7681" max="7681" width="9.28515625" style="15" customWidth="1"/>
    <col min="7682" max="7682" width="6.7109375" style="15" customWidth="1"/>
    <col min="7683" max="7683" width="40.7109375" style="15" customWidth="1"/>
    <col min="7684" max="7687" width="9.28515625" style="15" customWidth="1"/>
    <col min="7688" max="7936" width="9.28515625" style="15"/>
    <col min="7937" max="7937" width="9.28515625" style="15" customWidth="1"/>
    <col min="7938" max="7938" width="6.7109375" style="15" customWidth="1"/>
    <col min="7939" max="7939" width="40.7109375" style="15" customWidth="1"/>
    <col min="7940" max="7943" width="9.28515625" style="15" customWidth="1"/>
    <col min="7944" max="8192" width="9.28515625" style="15"/>
    <col min="8193" max="8193" width="9.28515625" style="15" customWidth="1"/>
    <col min="8194" max="8194" width="6.7109375" style="15" customWidth="1"/>
    <col min="8195" max="8195" width="40.7109375" style="15" customWidth="1"/>
    <col min="8196" max="8199" width="9.28515625" style="15" customWidth="1"/>
    <col min="8200" max="8448" width="9.28515625" style="15"/>
    <col min="8449" max="8449" width="9.28515625" style="15" customWidth="1"/>
    <col min="8450" max="8450" width="6.7109375" style="15" customWidth="1"/>
    <col min="8451" max="8451" width="40.7109375" style="15" customWidth="1"/>
    <col min="8452" max="8455" width="9.28515625" style="15" customWidth="1"/>
    <col min="8456" max="8704" width="9.28515625" style="15"/>
    <col min="8705" max="8705" width="9.28515625" style="15" customWidth="1"/>
    <col min="8706" max="8706" width="6.7109375" style="15" customWidth="1"/>
    <col min="8707" max="8707" width="40.7109375" style="15" customWidth="1"/>
    <col min="8708" max="8711" width="9.28515625" style="15" customWidth="1"/>
    <col min="8712" max="8960" width="9.28515625" style="15"/>
    <col min="8961" max="8961" width="9.28515625" style="15" customWidth="1"/>
    <col min="8962" max="8962" width="6.7109375" style="15" customWidth="1"/>
    <col min="8963" max="8963" width="40.7109375" style="15" customWidth="1"/>
    <col min="8964" max="8967" width="9.28515625" style="15" customWidth="1"/>
    <col min="8968" max="9216" width="9.28515625" style="15"/>
    <col min="9217" max="9217" width="9.28515625" style="15" customWidth="1"/>
    <col min="9218" max="9218" width="6.7109375" style="15" customWidth="1"/>
    <col min="9219" max="9219" width="40.7109375" style="15" customWidth="1"/>
    <col min="9220" max="9223" width="9.28515625" style="15" customWidth="1"/>
    <col min="9224" max="9472" width="9.28515625" style="15"/>
    <col min="9473" max="9473" width="9.28515625" style="15" customWidth="1"/>
    <col min="9474" max="9474" width="6.7109375" style="15" customWidth="1"/>
    <col min="9475" max="9475" width="40.7109375" style="15" customWidth="1"/>
    <col min="9476" max="9479" width="9.28515625" style="15" customWidth="1"/>
    <col min="9480" max="9728" width="9.28515625" style="15"/>
    <col min="9729" max="9729" width="9.28515625" style="15" customWidth="1"/>
    <col min="9730" max="9730" width="6.7109375" style="15" customWidth="1"/>
    <col min="9731" max="9731" width="40.7109375" style="15" customWidth="1"/>
    <col min="9732" max="9735" width="9.28515625" style="15" customWidth="1"/>
    <col min="9736" max="9984" width="9.28515625" style="15"/>
    <col min="9985" max="9985" width="9.28515625" style="15" customWidth="1"/>
    <col min="9986" max="9986" width="6.7109375" style="15" customWidth="1"/>
    <col min="9987" max="9987" width="40.7109375" style="15" customWidth="1"/>
    <col min="9988" max="9991" width="9.28515625" style="15" customWidth="1"/>
    <col min="9992" max="10240" width="9.28515625" style="15"/>
    <col min="10241" max="10241" width="9.28515625" style="15" customWidth="1"/>
    <col min="10242" max="10242" width="6.7109375" style="15" customWidth="1"/>
    <col min="10243" max="10243" width="40.7109375" style="15" customWidth="1"/>
    <col min="10244" max="10247" width="9.28515625" style="15" customWidth="1"/>
    <col min="10248" max="10496" width="9.28515625" style="15"/>
    <col min="10497" max="10497" width="9.28515625" style="15" customWidth="1"/>
    <col min="10498" max="10498" width="6.7109375" style="15" customWidth="1"/>
    <col min="10499" max="10499" width="40.7109375" style="15" customWidth="1"/>
    <col min="10500" max="10503" width="9.28515625" style="15" customWidth="1"/>
    <col min="10504" max="10752" width="9.28515625" style="15"/>
    <col min="10753" max="10753" width="9.28515625" style="15" customWidth="1"/>
    <col min="10754" max="10754" width="6.7109375" style="15" customWidth="1"/>
    <col min="10755" max="10755" width="40.7109375" style="15" customWidth="1"/>
    <col min="10756" max="10759" width="9.28515625" style="15" customWidth="1"/>
    <col min="10760" max="11008" width="9.28515625" style="15"/>
    <col min="11009" max="11009" width="9.28515625" style="15" customWidth="1"/>
    <col min="11010" max="11010" width="6.7109375" style="15" customWidth="1"/>
    <col min="11011" max="11011" width="40.7109375" style="15" customWidth="1"/>
    <col min="11012" max="11015" width="9.28515625" style="15" customWidth="1"/>
    <col min="11016" max="11264" width="9.28515625" style="15"/>
    <col min="11265" max="11265" width="9.28515625" style="15" customWidth="1"/>
    <col min="11266" max="11266" width="6.7109375" style="15" customWidth="1"/>
    <col min="11267" max="11267" width="40.7109375" style="15" customWidth="1"/>
    <col min="11268" max="11271" width="9.28515625" style="15" customWidth="1"/>
    <col min="11272" max="11520" width="9.28515625" style="15"/>
    <col min="11521" max="11521" width="9.28515625" style="15" customWidth="1"/>
    <col min="11522" max="11522" width="6.7109375" style="15" customWidth="1"/>
    <col min="11523" max="11523" width="40.7109375" style="15" customWidth="1"/>
    <col min="11524" max="11527" width="9.28515625" style="15" customWidth="1"/>
    <col min="11528" max="11776" width="9.28515625" style="15"/>
    <col min="11777" max="11777" width="9.28515625" style="15" customWidth="1"/>
    <col min="11778" max="11778" width="6.7109375" style="15" customWidth="1"/>
    <col min="11779" max="11779" width="40.7109375" style="15" customWidth="1"/>
    <col min="11780" max="11783" width="9.28515625" style="15" customWidth="1"/>
    <col min="11784" max="12032" width="9.28515625" style="15"/>
    <col min="12033" max="12033" width="9.28515625" style="15" customWidth="1"/>
    <col min="12034" max="12034" width="6.7109375" style="15" customWidth="1"/>
    <col min="12035" max="12035" width="40.7109375" style="15" customWidth="1"/>
    <col min="12036" max="12039" width="9.28515625" style="15" customWidth="1"/>
    <col min="12040" max="12288" width="9.28515625" style="15"/>
    <col min="12289" max="12289" width="9.28515625" style="15" customWidth="1"/>
    <col min="12290" max="12290" width="6.7109375" style="15" customWidth="1"/>
    <col min="12291" max="12291" width="40.7109375" style="15" customWidth="1"/>
    <col min="12292" max="12295" width="9.28515625" style="15" customWidth="1"/>
    <col min="12296" max="12544" width="9.28515625" style="15"/>
    <col min="12545" max="12545" width="9.28515625" style="15" customWidth="1"/>
    <col min="12546" max="12546" width="6.7109375" style="15" customWidth="1"/>
    <col min="12547" max="12547" width="40.7109375" style="15" customWidth="1"/>
    <col min="12548" max="12551" width="9.28515625" style="15" customWidth="1"/>
    <col min="12552" max="12800" width="9.28515625" style="15"/>
    <col min="12801" max="12801" width="9.28515625" style="15" customWidth="1"/>
    <col min="12802" max="12802" width="6.7109375" style="15" customWidth="1"/>
    <col min="12803" max="12803" width="40.7109375" style="15" customWidth="1"/>
    <col min="12804" max="12807" width="9.28515625" style="15" customWidth="1"/>
    <col min="12808" max="13056" width="9.28515625" style="15"/>
    <col min="13057" max="13057" width="9.28515625" style="15" customWidth="1"/>
    <col min="13058" max="13058" width="6.7109375" style="15" customWidth="1"/>
    <col min="13059" max="13059" width="40.7109375" style="15" customWidth="1"/>
    <col min="13060" max="13063" width="9.28515625" style="15" customWidth="1"/>
    <col min="13064" max="13312" width="9.28515625" style="15"/>
    <col min="13313" max="13313" width="9.28515625" style="15" customWidth="1"/>
    <col min="13314" max="13314" width="6.7109375" style="15" customWidth="1"/>
    <col min="13315" max="13315" width="40.7109375" style="15" customWidth="1"/>
    <col min="13316" max="13319" width="9.28515625" style="15" customWidth="1"/>
    <col min="13320" max="13568" width="9.28515625" style="15"/>
    <col min="13569" max="13569" width="9.28515625" style="15" customWidth="1"/>
    <col min="13570" max="13570" width="6.7109375" style="15" customWidth="1"/>
    <col min="13571" max="13571" width="40.7109375" style="15" customWidth="1"/>
    <col min="13572" max="13575" width="9.28515625" style="15" customWidth="1"/>
    <col min="13576" max="13824" width="9.28515625" style="15"/>
    <col min="13825" max="13825" width="9.28515625" style="15" customWidth="1"/>
    <col min="13826" max="13826" width="6.7109375" style="15" customWidth="1"/>
    <col min="13827" max="13827" width="40.7109375" style="15" customWidth="1"/>
    <col min="13828" max="13831" width="9.28515625" style="15" customWidth="1"/>
    <col min="13832" max="14080" width="9.28515625" style="15"/>
    <col min="14081" max="14081" width="9.28515625" style="15" customWidth="1"/>
    <col min="14082" max="14082" width="6.7109375" style="15" customWidth="1"/>
    <col min="14083" max="14083" width="40.7109375" style="15" customWidth="1"/>
    <col min="14084" max="14087" width="9.28515625" style="15" customWidth="1"/>
    <col min="14088" max="14336" width="9.28515625" style="15"/>
    <col min="14337" max="14337" width="9.28515625" style="15" customWidth="1"/>
    <col min="14338" max="14338" width="6.7109375" style="15" customWidth="1"/>
    <col min="14339" max="14339" width="40.7109375" style="15" customWidth="1"/>
    <col min="14340" max="14343" width="9.28515625" style="15" customWidth="1"/>
    <col min="14344" max="14592" width="9.28515625" style="15"/>
    <col min="14593" max="14593" width="9.28515625" style="15" customWidth="1"/>
    <col min="14594" max="14594" width="6.7109375" style="15" customWidth="1"/>
    <col min="14595" max="14595" width="40.7109375" style="15" customWidth="1"/>
    <col min="14596" max="14599" width="9.28515625" style="15" customWidth="1"/>
    <col min="14600" max="14848" width="9.28515625" style="15"/>
    <col min="14849" max="14849" width="9.28515625" style="15" customWidth="1"/>
    <col min="14850" max="14850" width="6.7109375" style="15" customWidth="1"/>
    <col min="14851" max="14851" width="40.7109375" style="15" customWidth="1"/>
    <col min="14852" max="14855" width="9.28515625" style="15" customWidth="1"/>
    <col min="14856" max="15104" width="9.28515625" style="15"/>
    <col min="15105" max="15105" width="9.28515625" style="15" customWidth="1"/>
    <col min="15106" max="15106" width="6.7109375" style="15" customWidth="1"/>
    <col min="15107" max="15107" width="40.7109375" style="15" customWidth="1"/>
    <col min="15108" max="15111" width="9.28515625" style="15" customWidth="1"/>
    <col min="15112" max="15360" width="9.28515625" style="15"/>
    <col min="15361" max="15361" width="9.28515625" style="15" customWidth="1"/>
    <col min="15362" max="15362" width="6.7109375" style="15" customWidth="1"/>
    <col min="15363" max="15363" width="40.7109375" style="15" customWidth="1"/>
    <col min="15364" max="15367" width="9.28515625" style="15" customWidth="1"/>
    <col min="15368" max="15616" width="9.28515625" style="15"/>
    <col min="15617" max="15617" width="9.28515625" style="15" customWidth="1"/>
    <col min="15618" max="15618" width="6.7109375" style="15" customWidth="1"/>
    <col min="15619" max="15619" width="40.7109375" style="15" customWidth="1"/>
    <col min="15620" max="15623" width="9.28515625" style="15" customWidth="1"/>
    <col min="15624" max="15872" width="9.28515625" style="15"/>
    <col min="15873" max="15873" width="9.28515625" style="15" customWidth="1"/>
    <col min="15874" max="15874" width="6.7109375" style="15" customWidth="1"/>
    <col min="15875" max="15875" width="40.7109375" style="15" customWidth="1"/>
    <col min="15876" max="15879" width="9.28515625" style="15" customWidth="1"/>
    <col min="15880" max="16128" width="9.28515625" style="15"/>
    <col min="16129" max="16129" width="9.28515625" style="15" customWidth="1"/>
    <col min="16130" max="16130" width="6.7109375" style="15" customWidth="1"/>
    <col min="16131" max="16131" width="40.7109375" style="15" customWidth="1"/>
    <col min="16132" max="16135" width="9.28515625" style="15" customWidth="1"/>
    <col min="16136" max="16383" width="9.28515625" style="15"/>
    <col min="16384" max="16384" width="9.28515625" style="15" customWidth="1"/>
  </cols>
  <sheetData>
    <row r="1" spans="1:8" ht="12.75" customHeight="1" x14ac:dyDescent="0.2">
      <c r="A1" s="304" t="s">
        <v>229</v>
      </c>
      <c r="B1" s="305" t="s">
        <v>808</v>
      </c>
      <c r="C1" s="619"/>
      <c r="D1" s="382"/>
      <c r="E1" s="756" t="s">
        <v>809</v>
      </c>
      <c r="F1" s="756"/>
      <c r="G1" s="756"/>
      <c r="H1" s="757"/>
    </row>
    <row r="2" spans="1:8" ht="24.75" customHeight="1" x14ac:dyDescent="0.2">
      <c r="A2" s="750" t="s">
        <v>2</v>
      </c>
      <c r="B2" s="751"/>
      <c r="C2" s="752"/>
      <c r="D2" s="272" t="s">
        <v>3</v>
      </c>
      <c r="E2" s="272" t="s">
        <v>4</v>
      </c>
      <c r="F2" s="272" t="s">
        <v>5</v>
      </c>
      <c r="G2" s="272" t="s">
        <v>6</v>
      </c>
      <c r="H2" s="272" t="s">
        <v>7</v>
      </c>
    </row>
    <row r="3" spans="1:8" ht="25.5" x14ac:dyDescent="0.2">
      <c r="A3" s="425" t="s">
        <v>810</v>
      </c>
      <c r="B3" s="426"/>
      <c r="C3" s="561"/>
      <c r="D3" s="386" t="s">
        <v>811</v>
      </c>
      <c r="E3" s="309"/>
      <c r="F3" s="309"/>
      <c r="G3" s="55"/>
      <c r="H3" s="54"/>
    </row>
    <row r="4" spans="1:8" x14ac:dyDescent="0.2">
      <c r="A4" s="428"/>
      <c r="B4" s="429" t="s">
        <v>812</v>
      </c>
      <c r="C4" s="556"/>
      <c r="D4" s="412" t="s">
        <v>813</v>
      </c>
      <c r="E4" s="294"/>
      <c r="F4" s="294"/>
      <c r="G4" s="30"/>
      <c r="H4" s="50"/>
    </row>
    <row r="5" spans="1:8" x14ac:dyDescent="0.2">
      <c r="A5" s="428"/>
      <c r="B5" s="429"/>
      <c r="C5" s="644" t="s">
        <v>10</v>
      </c>
      <c r="D5" s="313" t="s">
        <v>814</v>
      </c>
      <c r="E5" s="293" t="s">
        <v>254</v>
      </c>
      <c r="F5" s="293">
        <v>950</v>
      </c>
      <c r="G5" s="119"/>
      <c r="H5" s="83" t="str">
        <f>IF(G5=0," ",F5*G5)</f>
        <v xml:space="preserve"> </v>
      </c>
    </row>
    <row r="6" spans="1:8" x14ac:dyDescent="0.2">
      <c r="A6" s="428"/>
      <c r="B6" s="429"/>
      <c r="C6" s="644" t="s">
        <v>23</v>
      </c>
      <c r="D6" s="313" t="s">
        <v>815</v>
      </c>
      <c r="E6" s="293" t="s">
        <v>254</v>
      </c>
      <c r="F6" s="293">
        <v>350</v>
      </c>
      <c r="G6" s="119"/>
      <c r="H6" s="83" t="str">
        <f>IF(G6=0," ",F6*G6)</f>
        <v xml:space="preserve"> </v>
      </c>
    </row>
    <row r="7" spans="1:8" x14ac:dyDescent="0.2">
      <c r="A7" s="428"/>
      <c r="B7" s="429" t="s">
        <v>816</v>
      </c>
      <c r="C7" s="556"/>
      <c r="D7" s="412" t="s">
        <v>817</v>
      </c>
      <c r="E7" s="294"/>
      <c r="F7" s="294"/>
      <c r="G7" s="30"/>
      <c r="H7" s="50"/>
    </row>
    <row r="8" spans="1:8" x14ac:dyDescent="0.2">
      <c r="A8" s="428"/>
      <c r="B8" s="429"/>
      <c r="C8" s="644" t="s">
        <v>10</v>
      </c>
      <c r="D8" s="380" t="s">
        <v>818</v>
      </c>
      <c r="E8" s="293" t="s">
        <v>254</v>
      </c>
      <c r="F8" s="293">
        <v>950</v>
      </c>
      <c r="G8" s="119"/>
      <c r="H8" s="83" t="str">
        <f>IF(G8=0," ",F8*G8)</f>
        <v xml:space="preserve"> </v>
      </c>
    </row>
    <row r="9" spans="1:8" x14ac:dyDescent="0.2">
      <c r="A9" s="428"/>
      <c r="B9" s="429"/>
      <c r="C9" s="644" t="s">
        <v>23</v>
      </c>
      <c r="D9" s="380" t="s">
        <v>819</v>
      </c>
      <c r="E9" s="293" t="s">
        <v>254</v>
      </c>
      <c r="F9" s="293">
        <v>350</v>
      </c>
      <c r="G9" s="119"/>
      <c r="H9" s="83" t="str">
        <f>IF(G9=0," ",F9*G9)</f>
        <v xml:space="preserve"> </v>
      </c>
    </row>
    <row r="10" spans="1:8" x14ac:dyDescent="0.2">
      <c r="A10" s="428"/>
      <c r="B10" s="429" t="s">
        <v>820</v>
      </c>
      <c r="C10" s="556"/>
      <c r="D10" s="412" t="s">
        <v>821</v>
      </c>
      <c r="E10" s="294"/>
      <c r="F10" s="294"/>
      <c r="G10" s="30"/>
      <c r="H10" s="50"/>
    </row>
    <row r="11" spans="1:8" x14ac:dyDescent="0.2">
      <c r="A11" s="428"/>
      <c r="B11" s="429"/>
      <c r="C11" s="644" t="s">
        <v>10</v>
      </c>
      <c r="D11" s="380" t="s">
        <v>818</v>
      </c>
      <c r="E11" s="293" t="s">
        <v>254</v>
      </c>
      <c r="F11" s="293">
        <v>950</v>
      </c>
      <c r="G11" s="119"/>
      <c r="H11" s="83" t="str">
        <f>IF(G11=0," ",F11*G11)</f>
        <v xml:space="preserve"> </v>
      </c>
    </row>
    <row r="12" spans="1:8" x14ac:dyDescent="0.2">
      <c r="A12" s="428"/>
      <c r="B12" s="429"/>
      <c r="C12" s="644" t="s">
        <v>23</v>
      </c>
      <c r="D12" s="380" t="s">
        <v>819</v>
      </c>
      <c r="E12" s="293" t="s">
        <v>254</v>
      </c>
      <c r="F12" s="293">
        <v>350</v>
      </c>
      <c r="G12" s="119"/>
      <c r="H12" s="83" t="str">
        <f>IF(G12=0," ",F12*G12)</f>
        <v xml:space="preserve"> </v>
      </c>
    </row>
    <row r="13" spans="1:8" x14ac:dyDescent="0.2">
      <c r="A13" s="425" t="s">
        <v>822</v>
      </c>
      <c r="B13" s="426"/>
      <c r="C13" s="561"/>
      <c r="D13" s="346" t="s">
        <v>823</v>
      </c>
      <c r="E13" s="309"/>
      <c r="F13" s="309"/>
      <c r="G13" s="55"/>
      <c r="H13" s="54"/>
    </row>
    <row r="14" spans="1:8" ht="25.5" x14ac:dyDescent="0.2">
      <c r="A14" s="428"/>
      <c r="B14" s="431" t="s">
        <v>824</v>
      </c>
      <c r="C14" s="562"/>
      <c r="D14" s="313" t="s">
        <v>825</v>
      </c>
      <c r="E14" s="293" t="s">
        <v>157</v>
      </c>
      <c r="F14" s="293">
        <v>1</v>
      </c>
      <c r="G14" s="119"/>
      <c r="H14" s="83" t="str">
        <f>IF(G14=0," ",F14*G14)</f>
        <v xml:space="preserve"> </v>
      </c>
    </row>
    <row r="15" spans="1:8" ht="25.5" x14ac:dyDescent="0.2">
      <c r="A15" s="428"/>
      <c r="B15" s="431" t="s">
        <v>1435</v>
      </c>
      <c r="C15" s="430"/>
      <c r="D15" s="314" t="s">
        <v>1436</v>
      </c>
      <c r="E15" s="293" t="s">
        <v>157</v>
      </c>
      <c r="F15" s="293">
        <v>1</v>
      </c>
      <c r="G15" s="119"/>
      <c r="H15" s="83" t="str">
        <f>IF(G15=0," ",F15*G15)</f>
        <v xml:space="preserve"> </v>
      </c>
    </row>
    <row r="16" spans="1:8" ht="38.25" x14ac:dyDescent="0.2">
      <c r="A16" s="425" t="s">
        <v>826</v>
      </c>
      <c r="B16" s="426"/>
      <c r="C16" s="427"/>
      <c r="D16" s="308" t="s">
        <v>827</v>
      </c>
      <c r="E16" s="309"/>
      <c r="F16" s="309"/>
      <c r="G16" s="55"/>
      <c r="H16" s="54"/>
    </row>
    <row r="17" spans="1:8" ht="27" x14ac:dyDescent="0.2">
      <c r="A17" s="428"/>
      <c r="B17" s="431" t="s">
        <v>828</v>
      </c>
      <c r="C17" s="432"/>
      <c r="D17" s="313" t="s">
        <v>658</v>
      </c>
      <c r="E17" s="293" t="s">
        <v>135</v>
      </c>
      <c r="F17" s="293">
        <v>1850</v>
      </c>
      <c r="G17" s="119"/>
      <c r="H17" s="83" t="str">
        <f>IF(G17=0," ",F17*G17)</f>
        <v xml:space="preserve"> </v>
      </c>
    </row>
    <row r="18" spans="1:8" ht="27" x14ac:dyDescent="0.2">
      <c r="A18" s="428"/>
      <c r="B18" s="431" t="s">
        <v>829</v>
      </c>
      <c r="C18" s="432"/>
      <c r="D18" s="313" t="s">
        <v>659</v>
      </c>
      <c r="E18" s="293" t="s">
        <v>135</v>
      </c>
      <c r="F18" s="293">
        <v>1850</v>
      </c>
      <c r="G18" s="119"/>
      <c r="H18" s="83" t="str">
        <f>IF(G18=0," ",F18*G18)</f>
        <v xml:space="preserve"> </v>
      </c>
    </row>
    <row r="19" spans="1:8" ht="25.5" x14ac:dyDescent="0.2">
      <c r="A19" s="425" t="s">
        <v>830</v>
      </c>
      <c r="B19" s="426"/>
      <c r="C19" s="427"/>
      <c r="D19" s="386" t="s">
        <v>831</v>
      </c>
      <c r="E19" s="309"/>
      <c r="F19" s="309"/>
      <c r="G19" s="55"/>
      <c r="H19" s="54"/>
    </row>
    <row r="20" spans="1:8" ht="27" x14ac:dyDescent="0.2">
      <c r="A20" s="428"/>
      <c r="B20" s="431" t="s">
        <v>832</v>
      </c>
      <c r="C20" s="432"/>
      <c r="D20" s="313" t="s">
        <v>833</v>
      </c>
      <c r="E20" s="293" t="s">
        <v>135</v>
      </c>
      <c r="F20" s="293">
        <v>15</v>
      </c>
      <c r="G20" s="119"/>
      <c r="H20" s="83" t="str">
        <f>IF(G20=0," ",F20*G20)</f>
        <v xml:space="preserve"> </v>
      </c>
    </row>
    <row r="21" spans="1:8" ht="27" x14ac:dyDescent="0.2">
      <c r="A21" s="428"/>
      <c r="B21" s="431" t="s">
        <v>834</v>
      </c>
      <c r="C21" s="432"/>
      <c r="D21" s="313" t="s">
        <v>835</v>
      </c>
      <c r="E21" s="293" t="s">
        <v>135</v>
      </c>
      <c r="F21" s="293">
        <v>15</v>
      </c>
      <c r="G21" s="119"/>
      <c r="H21" s="83" t="str">
        <f>IF(G21=0," ",F21*G21)</f>
        <v xml:space="preserve"> </v>
      </c>
    </row>
    <row r="22" spans="1:8" ht="25.5" x14ac:dyDescent="0.2">
      <c r="A22" s="428"/>
      <c r="B22" s="587" t="s">
        <v>836</v>
      </c>
      <c r="C22" s="588"/>
      <c r="D22" s="589" t="s">
        <v>837</v>
      </c>
      <c r="E22" s="332" t="s">
        <v>157</v>
      </c>
      <c r="F22" s="332">
        <v>200</v>
      </c>
      <c r="G22" s="569"/>
      <c r="H22" s="92" t="str">
        <f>IF(G22=0," ",F22*G22)</f>
        <v xml:space="preserve"> </v>
      </c>
    </row>
    <row r="23" spans="1:8" x14ac:dyDescent="0.2">
      <c r="A23" s="304" t="str">
        <f>A1</f>
        <v>SECTION</v>
      </c>
      <c r="B23" s="305" t="str">
        <f>B1</f>
        <v>C4.3</v>
      </c>
      <c r="C23" s="616"/>
      <c r="D23" s="747" t="s">
        <v>108</v>
      </c>
      <c r="E23" s="748"/>
      <c r="F23" s="748"/>
      <c r="G23" s="749"/>
      <c r="H23" s="44">
        <f>SUM(H3:H22)</f>
        <v>0</v>
      </c>
    </row>
    <row r="34" spans="1:1" x14ac:dyDescent="0.2">
      <c r="A34" s="15"/>
    </row>
    <row r="35" spans="1:1" x14ac:dyDescent="0.2">
      <c r="A35" s="15"/>
    </row>
    <row r="36" spans="1:1" x14ac:dyDescent="0.2">
      <c r="A36" s="15"/>
    </row>
    <row r="37" spans="1:1" x14ac:dyDescent="0.2">
      <c r="A37" s="15"/>
    </row>
    <row r="38" spans="1:1" x14ac:dyDescent="0.2">
      <c r="A38" s="15"/>
    </row>
    <row r="39" spans="1:1" x14ac:dyDescent="0.2">
      <c r="A39" s="15"/>
    </row>
    <row r="40" spans="1:1" x14ac:dyDescent="0.2">
      <c r="A40" s="15"/>
    </row>
    <row r="41" spans="1:1" x14ac:dyDescent="0.2">
      <c r="A41" s="15"/>
    </row>
    <row r="42" spans="1:1" x14ac:dyDescent="0.2">
      <c r="A42" s="15"/>
    </row>
    <row r="43" spans="1:1" x14ac:dyDescent="0.2">
      <c r="A43" s="15"/>
    </row>
    <row r="44" spans="1:1" x14ac:dyDescent="0.2">
      <c r="A44" s="15"/>
    </row>
    <row r="45" spans="1:1" x14ac:dyDescent="0.2">
      <c r="A45" s="15"/>
    </row>
    <row r="46" spans="1:1" x14ac:dyDescent="0.2">
      <c r="A46" s="15"/>
    </row>
    <row r="62" spans="1:1" x14ac:dyDescent="0.2">
      <c r="A62" s="15"/>
    </row>
    <row r="63" spans="1:1" x14ac:dyDescent="0.2">
      <c r="A63" s="15"/>
    </row>
    <row r="79" spans="1:1" x14ac:dyDescent="0.2">
      <c r="A79" s="15"/>
    </row>
    <row r="80" spans="1:1" x14ac:dyDescent="0.2">
      <c r="A80" s="15"/>
    </row>
    <row r="81" spans="1:1" x14ac:dyDescent="0.2">
      <c r="A81" s="15"/>
    </row>
    <row r="82" spans="1:1" x14ac:dyDescent="0.2">
      <c r="A82" s="15"/>
    </row>
    <row r="83" spans="1:1" x14ac:dyDescent="0.2">
      <c r="A83" s="15"/>
    </row>
    <row r="84" spans="1:1" x14ac:dyDescent="0.2">
      <c r="A84" s="15"/>
    </row>
    <row r="85" spans="1:1" x14ac:dyDescent="0.2">
      <c r="A85" s="15"/>
    </row>
    <row r="86" spans="1:1" x14ac:dyDescent="0.2">
      <c r="A86" s="15"/>
    </row>
    <row r="87" spans="1:1" x14ac:dyDescent="0.2">
      <c r="A87" s="15"/>
    </row>
    <row r="88" spans="1:1" x14ac:dyDescent="0.2">
      <c r="A88" s="15"/>
    </row>
    <row r="89" spans="1:1" x14ac:dyDescent="0.2">
      <c r="A89" s="15"/>
    </row>
    <row r="90" spans="1:1" x14ac:dyDescent="0.2">
      <c r="A90" s="15"/>
    </row>
    <row r="91" spans="1:1" x14ac:dyDescent="0.2">
      <c r="A91" s="15"/>
    </row>
    <row r="92" spans="1:1" x14ac:dyDescent="0.2">
      <c r="A92" s="15"/>
    </row>
    <row r="93" spans="1:1" x14ac:dyDescent="0.2">
      <c r="A93" s="15"/>
    </row>
    <row r="94" spans="1:1" x14ac:dyDescent="0.2">
      <c r="A94" s="15"/>
    </row>
    <row r="95" spans="1:1" x14ac:dyDescent="0.2">
      <c r="A95" s="15"/>
    </row>
    <row r="96" spans="1:1" x14ac:dyDescent="0.2">
      <c r="A96" s="15"/>
    </row>
    <row r="97" spans="1:1" x14ac:dyDescent="0.2">
      <c r="A97" s="15"/>
    </row>
    <row r="98" spans="1:1" x14ac:dyDescent="0.2">
      <c r="A98" s="15"/>
    </row>
    <row r="99" spans="1:1" x14ac:dyDescent="0.2">
      <c r="A99" s="15"/>
    </row>
    <row r="100" spans="1:1" x14ac:dyDescent="0.2">
      <c r="A100" s="15"/>
    </row>
    <row r="101" spans="1:1" x14ac:dyDescent="0.2">
      <c r="A101" s="15"/>
    </row>
    <row r="102" spans="1:1" x14ac:dyDescent="0.2">
      <c r="A102" s="15"/>
    </row>
    <row r="103" spans="1:1" x14ac:dyDescent="0.2">
      <c r="A103" s="15"/>
    </row>
    <row r="104" spans="1:1" x14ac:dyDescent="0.2">
      <c r="A104" s="15"/>
    </row>
    <row r="105" spans="1:1" x14ac:dyDescent="0.2">
      <c r="A105" s="15"/>
    </row>
    <row r="106" spans="1:1" x14ac:dyDescent="0.2">
      <c r="A106" s="15"/>
    </row>
    <row r="107" spans="1:1" x14ac:dyDescent="0.2">
      <c r="A107" s="15"/>
    </row>
    <row r="108" spans="1:1" x14ac:dyDescent="0.2">
      <c r="A108" s="15"/>
    </row>
    <row r="109" spans="1:1" x14ac:dyDescent="0.2">
      <c r="A109" s="15"/>
    </row>
    <row r="110" spans="1:1" x14ac:dyDescent="0.2">
      <c r="A110" s="15"/>
    </row>
    <row r="111" spans="1:1" x14ac:dyDescent="0.2">
      <c r="A111" s="15"/>
    </row>
    <row r="112" spans="1:1" x14ac:dyDescent="0.2">
      <c r="A112" s="15"/>
    </row>
    <row r="113" spans="1:1" x14ac:dyDescent="0.2">
      <c r="A113" s="15"/>
    </row>
    <row r="114" spans="1:1" x14ac:dyDescent="0.2">
      <c r="A114" s="15"/>
    </row>
    <row r="115" spans="1:1" x14ac:dyDescent="0.2">
      <c r="A115" s="15"/>
    </row>
    <row r="116" spans="1:1" x14ac:dyDescent="0.2">
      <c r="A116" s="15"/>
    </row>
    <row r="117" spans="1:1" x14ac:dyDescent="0.2">
      <c r="A117" s="15"/>
    </row>
    <row r="118" spans="1:1" x14ac:dyDescent="0.2">
      <c r="A118" s="15"/>
    </row>
    <row r="119" spans="1:1" x14ac:dyDescent="0.2">
      <c r="A119" s="15"/>
    </row>
    <row r="120" spans="1:1" x14ac:dyDescent="0.2">
      <c r="A120" s="15"/>
    </row>
    <row r="121" spans="1:1" x14ac:dyDescent="0.2">
      <c r="A121" s="15"/>
    </row>
    <row r="122" spans="1:1" x14ac:dyDescent="0.2">
      <c r="A122" s="15"/>
    </row>
    <row r="123" spans="1:1" x14ac:dyDescent="0.2">
      <c r="A123" s="15"/>
    </row>
    <row r="124" spans="1:1" x14ac:dyDescent="0.2">
      <c r="A124" s="15"/>
    </row>
    <row r="125" spans="1:1" x14ac:dyDescent="0.2">
      <c r="A125" s="15"/>
    </row>
    <row r="126" spans="1:1" x14ac:dyDescent="0.2">
      <c r="A126" s="15"/>
    </row>
    <row r="127" spans="1:1" x14ac:dyDescent="0.2">
      <c r="A127" s="15"/>
    </row>
    <row r="128" spans="1:1" x14ac:dyDescent="0.2">
      <c r="A128" s="15"/>
    </row>
    <row r="129" spans="1:1" x14ac:dyDescent="0.2">
      <c r="A129" s="15"/>
    </row>
    <row r="130" spans="1:1" x14ac:dyDescent="0.2">
      <c r="A130" s="15"/>
    </row>
    <row r="131" spans="1:1" x14ac:dyDescent="0.2">
      <c r="A131" s="15"/>
    </row>
    <row r="132" spans="1:1" x14ac:dyDescent="0.2">
      <c r="A132" s="15"/>
    </row>
    <row r="133" spans="1:1" x14ac:dyDescent="0.2">
      <c r="A133" s="15"/>
    </row>
    <row r="134" spans="1:1" x14ac:dyDescent="0.2">
      <c r="A134" s="15"/>
    </row>
    <row r="135" spans="1:1" x14ac:dyDescent="0.2">
      <c r="A135" s="15"/>
    </row>
    <row r="136" spans="1:1" x14ac:dyDescent="0.2">
      <c r="A136" s="15"/>
    </row>
    <row r="137" spans="1:1" x14ac:dyDescent="0.2">
      <c r="A137" s="15"/>
    </row>
    <row r="138" spans="1:1" x14ac:dyDescent="0.2">
      <c r="A138" s="15"/>
    </row>
    <row r="139" spans="1:1" x14ac:dyDescent="0.2">
      <c r="A139" s="15"/>
    </row>
    <row r="140" spans="1:1" x14ac:dyDescent="0.2">
      <c r="A140" s="15"/>
    </row>
    <row r="141" spans="1:1" x14ac:dyDescent="0.2">
      <c r="A141" s="15"/>
    </row>
    <row r="142" spans="1:1" x14ac:dyDescent="0.2">
      <c r="A142" s="15"/>
    </row>
    <row r="143" spans="1:1" x14ac:dyDescent="0.2">
      <c r="A143" s="15"/>
    </row>
    <row r="144" spans="1:1" x14ac:dyDescent="0.2">
      <c r="A144" s="15"/>
    </row>
    <row r="145" spans="1:1" x14ac:dyDescent="0.2">
      <c r="A145" s="15"/>
    </row>
    <row r="146" spans="1:1" x14ac:dyDescent="0.2">
      <c r="A146" s="15"/>
    </row>
    <row r="147" spans="1:1" x14ac:dyDescent="0.2">
      <c r="A147" s="15"/>
    </row>
    <row r="148" spans="1:1" x14ac:dyDescent="0.2">
      <c r="A148" s="15"/>
    </row>
    <row r="149" spans="1:1" x14ac:dyDescent="0.2">
      <c r="A149" s="15"/>
    </row>
    <row r="150" spans="1:1" x14ac:dyDescent="0.2">
      <c r="A150" s="15"/>
    </row>
    <row r="151" spans="1:1" x14ac:dyDescent="0.2">
      <c r="A151" s="15"/>
    </row>
    <row r="152" spans="1:1" x14ac:dyDescent="0.2">
      <c r="A152" s="15"/>
    </row>
    <row r="163" spans="1:1" x14ac:dyDescent="0.2">
      <c r="A163" s="15"/>
    </row>
    <row r="164" spans="1:1" x14ac:dyDescent="0.2">
      <c r="A164" s="15"/>
    </row>
    <row r="165" spans="1:1" x14ac:dyDescent="0.2">
      <c r="A165" s="15"/>
    </row>
    <row r="166" spans="1:1" x14ac:dyDescent="0.2">
      <c r="A166" s="15"/>
    </row>
    <row r="167" spans="1:1" x14ac:dyDescent="0.2">
      <c r="A167" s="15"/>
    </row>
    <row r="168" spans="1:1" x14ac:dyDescent="0.2">
      <c r="A168" s="15"/>
    </row>
    <row r="169" spans="1:1" x14ac:dyDescent="0.2">
      <c r="A169" s="15"/>
    </row>
    <row r="170" spans="1:1" x14ac:dyDescent="0.2">
      <c r="A170" s="15"/>
    </row>
    <row r="171" spans="1:1" x14ac:dyDescent="0.2">
      <c r="A171" s="15"/>
    </row>
    <row r="172" spans="1:1" x14ac:dyDescent="0.2">
      <c r="A172" s="15"/>
    </row>
    <row r="173" spans="1:1" x14ac:dyDescent="0.2">
      <c r="A173" s="15"/>
    </row>
    <row r="174" spans="1:1" x14ac:dyDescent="0.2">
      <c r="A174" s="15"/>
    </row>
    <row r="175" spans="1:1" x14ac:dyDescent="0.2">
      <c r="A175" s="15"/>
    </row>
    <row r="176" spans="1:1" x14ac:dyDescent="0.2">
      <c r="A176" s="15"/>
    </row>
    <row r="177" spans="1:1" x14ac:dyDescent="0.2">
      <c r="A177" s="15"/>
    </row>
    <row r="178" spans="1:1" x14ac:dyDescent="0.2">
      <c r="A178" s="15"/>
    </row>
    <row r="179" spans="1:1" x14ac:dyDescent="0.2">
      <c r="A179" s="15"/>
    </row>
    <row r="180" spans="1:1" x14ac:dyDescent="0.2">
      <c r="A180" s="15"/>
    </row>
    <row r="181" spans="1:1" x14ac:dyDescent="0.2">
      <c r="A181" s="15"/>
    </row>
    <row r="182" spans="1:1" x14ac:dyDescent="0.2">
      <c r="A182" s="15"/>
    </row>
    <row r="183" spans="1:1" x14ac:dyDescent="0.2">
      <c r="A183" s="15"/>
    </row>
    <row r="184" spans="1:1" x14ac:dyDescent="0.2">
      <c r="A184" s="15"/>
    </row>
    <row r="185" spans="1:1" x14ac:dyDescent="0.2">
      <c r="A185" s="15"/>
    </row>
    <row r="186" spans="1:1" x14ac:dyDescent="0.2">
      <c r="A186" s="15"/>
    </row>
    <row r="193" spans="1:1" x14ac:dyDescent="0.2">
      <c r="A193" s="15"/>
    </row>
    <row r="194" spans="1:1" x14ac:dyDescent="0.2">
      <c r="A194" s="15"/>
    </row>
    <row r="195" spans="1:1" x14ac:dyDescent="0.2">
      <c r="A195" s="15"/>
    </row>
    <row r="196" spans="1:1" x14ac:dyDescent="0.2">
      <c r="A196" s="15"/>
    </row>
    <row r="197" spans="1:1" x14ac:dyDescent="0.2">
      <c r="A197" s="15"/>
    </row>
    <row r="198" spans="1:1" x14ac:dyDescent="0.2">
      <c r="A198" s="15"/>
    </row>
    <row r="199" spans="1:1" x14ac:dyDescent="0.2">
      <c r="A199" s="15"/>
    </row>
    <row r="200" spans="1:1" x14ac:dyDescent="0.2">
      <c r="A200" s="15"/>
    </row>
    <row r="201" spans="1:1" x14ac:dyDescent="0.2">
      <c r="A201" s="15"/>
    </row>
    <row r="202" spans="1:1" x14ac:dyDescent="0.2">
      <c r="A202" s="15"/>
    </row>
    <row r="203" spans="1:1" x14ac:dyDescent="0.2">
      <c r="A203" s="15"/>
    </row>
    <row r="204" spans="1:1" x14ac:dyDescent="0.2">
      <c r="A204" s="15"/>
    </row>
    <row r="205" spans="1:1" x14ac:dyDescent="0.2">
      <c r="A205" s="15"/>
    </row>
    <row r="206" spans="1:1" x14ac:dyDescent="0.2">
      <c r="A206" s="15"/>
    </row>
    <row r="207" spans="1:1" x14ac:dyDescent="0.2">
      <c r="A207" s="15"/>
    </row>
    <row r="208" spans="1:1" x14ac:dyDescent="0.2">
      <c r="A208" s="15"/>
    </row>
    <row r="209" spans="1:1" x14ac:dyDescent="0.2">
      <c r="A209" s="15"/>
    </row>
    <row r="210" spans="1:1" x14ac:dyDescent="0.2">
      <c r="A210" s="15"/>
    </row>
    <row r="211" spans="1:1" x14ac:dyDescent="0.2">
      <c r="A211" s="15"/>
    </row>
    <row r="212" spans="1:1" x14ac:dyDescent="0.2">
      <c r="A212" s="15"/>
    </row>
    <row r="213" spans="1:1" x14ac:dyDescent="0.2">
      <c r="A213" s="15"/>
    </row>
    <row r="214" spans="1:1" x14ac:dyDescent="0.2">
      <c r="A214" s="15"/>
    </row>
    <row r="215" spans="1:1" x14ac:dyDescent="0.2">
      <c r="A215" s="15"/>
    </row>
    <row r="216" spans="1:1" x14ac:dyDescent="0.2">
      <c r="A216" s="15"/>
    </row>
    <row r="217" spans="1:1" x14ac:dyDescent="0.2">
      <c r="A217" s="15"/>
    </row>
    <row r="218" spans="1:1" x14ac:dyDescent="0.2">
      <c r="A218" s="15"/>
    </row>
    <row r="219" spans="1:1" x14ac:dyDescent="0.2">
      <c r="A219" s="15"/>
    </row>
    <row r="220" spans="1:1" x14ac:dyDescent="0.2">
      <c r="A220" s="15"/>
    </row>
    <row r="221" spans="1:1" x14ac:dyDescent="0.2">
      <c r="A221" s="15"/>
    </row>
    <row r="222" spans="1:1" x14ac:dyDescent="0.2">
      <c r="A222" s="15"/>
    </row>
    <row r="223" spans="1:1" x14ac:dyDescent="0.2">
      <c r="A223" s="15"/>
    </row>
    <row r="224" spans="1:1" x14ac:dyDescent="0.2">
      <c r="A224" s="15"/>
    </row>
    <row r="225" spans="1:1" x14ac:dyDescent="0.2">
      <c r="A225" s="15"/>
    </row>
    <row r="226" spans="1:1" x14ac:dyDescent="0.2">
      <c r="A226" s="15"/>
    </row>
    <row r="227" spans="1:1" x14ac:dyDescent="0.2">
      <c r="A227" s="15"/>
    </row>
    <row r="228" spans="1:1" x14ac:dyDescent="0.2">
      <c r="A228" s="15"/>
    </row>
    <row r="229" spans="1:1" x14ac:dyDescent="0.2">
      <c r="A229" s="15"/>
    </row>
    <row r="230" spans="1:1" x14ac:dyDescent="0.2">
      <c r="A230" s="15"/>
    </row>
    <row r="231" spans="1:1" x14ac:dyDescent="0.2">
      <c r="A231" s="15"/>
    </row>
    <row r="232" spans="1:1" x14ac:dyDescent="0.2">
      <c r="A232" s="15"/>
    </row>
    <row r="233" spans="1:1" x14ac:dyDescent="0.2">
      <c r="A233" s="15"/>
    </row>
    <row r="234" spans="1:1" x14ac:dyDescent="0.2">
      <c r="A234" s="15"/>
    </row>
    <row r="235" spans="1:1" x14ac:dyDescent="0.2">
      <c r="A235" s="15"/>
    </row>
    <row r="236" spans="1:1" x14ac:dyDescent="0.2">
      <c r="A236" s="15"/>
    </row>
    <row r="237" spans="1:1" x14ac:dyDescent="0.2">
      <c r="A237" s="15"/>
    </row>
    <row r="238" spans="1:1" x14ac:dyDescent="0.2">
      <c r="A238" s="15"/>
    </row>
    <row r="239" spans="1:1" x14ac:dyDescent="0.2">
      <c r="A239" s="15"/>
    </row>
    <row r="240" spans="1:1" x14ac:dyDescent="0.2">
      <c r="A240" s="15"/>
    </row>
    <row r="241" spans="1:1" x14ac:dyDescent="0.2">
      <c r="A241" s="15"/>
    </row>
    <row r="242" spans="1:1" x14ac:dyDescent="0.2">
      <c r="A242" s="15"/>
    </row>
    <row r="243" spans="1:1" x14ac:dyDescent="0.2">
      <c r="A243" s="15"/>
    </row>
    <row r="244" spans="1:1" x14ac:dyDescent="0.2">
      <c r="A244" s="15"/>
    </row>
    <row r="245" spans="1:1" x14ac:dyDescent="0.2">
      <c r="A245" s="15"/>
    </row>
    <row r="246" spans="1:1" x14ac:dyDescent="0.2">
      <c r="A246" s="15"/>
    </row>
    <row r="247" spans="1:1" x14ac:dyDescent="0.2">
      <c r="A247" s="15"/>
    </row>
    <row r="248" spans="1:1" x14ac:dyDescent="0.2">
      <c r="A248" s="15"/>
    </row>
    <row r="249" spans="1:1" x14ac:dyDescent="0.2">
      <c r="A249" s="15"/>
    </row>
    <row r="250" spans="1:1" x14ac:dyDescent="0.2">
      <c r="A250" s="15"/>
    </row>
    <row r="251" spans="1:1" x14ac:dyDescent="0.2">
      <c r="A251" s="15"/>
    </row>
    <row r="252" spans="1:1" x14ac:dyDescent="0.2">
      <c r="A252" s="15"/>
    </row>
    <row r="253" spans="1:1" x14ac:dyDescent="0.2">
      <c r="A253" s="15"/>
    </row>
    <row r="254" spans="1:1" x14ac:dyDescent="0.2">
      <c r="A254" s="15"/>
    </row>
    <row r="255" spans="1:1" x14ac:dyDescent="0.2">
      <c r="A255" s="15"/>
    </row>
    <row r="256" spans="1:1" x14ac:dyDescent="0.2">
      <c r="A256" s="15"/>
    </row>
    <row r="257" spans="1:1" x14ac:dyDescent="0.2">
      <c r="A257" s="15"/>
    </row>
    <row r="258" spans="1:1" x14ac:dyDescent="0.2">
      <c r="A258" s="15"/>
    </row>
    <row r="259" spans="1:1" x14ac:dyDescent="0.2">
      <c r="A259" s="15"/>
    </row>
    <row r="260" spans="1:1" x14ac:dyDescent="0.2">
      <c r="A260" s="15"/>
    </row>
    <row r="261" spans="1:1" x14ac:dyDescent="0.2">
      <c r="A261" s="15"/>
    </row>
    <row r="262" spans="1:1" x14ac:dyDescent="0.2">
      <c r="A262" s="15"/>
    </row>
    <row r="263" spans="1:1" x14ac:dyDescent="0.2">
      <c r="A263" s="15"/>
    </row>
    <row r="264" spans="1:1" x14ac:dyDescent="0.2">
      <c r="A264" s="15"/>
    </row>
    <row r="265" spans="1:1" x14ac:dyDescent="0.2">
      <c r="A265" s="15"/>
    </row>
    <row r="266" spans="1:1" x14ac:dyDescent="0.2">
      <c r="A266" s="15"/>
    </row>
    <row r="267" spans="1:1" x14ac:dyDescent="0.2">
      <c r="A267" s="15"/>
    </row>
    <row r="268" spans="1:1" x14ac:dyDescent="0.2">
      <c r="A268" s="15"/>
    </row>
    <row r="269" spans="1:1" x14ac:dyDescent="0.2">
      <c r="A269" s="15"/>
    </row>
    <row r="270" spans="1:1" x14ac:dyDescent="0.2">
      <c r="A270" s="15"/>
    </row>
    <row r="271" spans="1:1" x14ac:dyDescent="0.2">
      <c r="A271" s="15"/>
    </row>
    <row r="272" spans="1:1" x14ac:dyDescent="0.2">
      <c r="A272" s="15"/>
    </row>
    <row r="273" spans="1:1" x14ac:dyDescent="0.2">
      <c r="A273" s="15"/>
    </row>
    <row r="274" spans="1:1" x14ac:dyDescent="0.2">
      <c r="A274" s="15"/>
    </row>
    <row r="275" spans="1:1" x14ac:dyDescent="0.2">
      <c r="A275" s="15"/>
    </row>
    <row r="276" spans="1:1" x14ac:dyDescent="0.2">
      <c r="A276" s="15"/>
    </row>
    <row r="277" spans="1:1" x14ac:dyDescent="0.2">
      <c r="A277" s="15"/>
    </row>
    <row r="278" spans="1:1" x14ac:dyDescent="0.2">
      <c r="A278" s="15"/>
    </row>
    <row r="279" spans="1:1" x14ac:dyDescent="0.2">
      <c r="A279" s="15"/>
    </row>
    <row r="280" spans="1:1" x14ac:dyDescent="0.2">
      <c r="A280" s="15"/>
    </row>
    <row r="281" spans="1:1" x14ac:dyDescent="0.2">
      <c r="A281" s="15"/>
    </row>
    <row r="282" spans="1:1" x14ac:dyDescent="0.2">
      <c r="A282" s="15"/>
    </row>
    <row r="283" spans="1:1" x14ac:dyDescent="0.2">
      <c r="A283" s="15"/>
    </row>
    <row r="284" spans="1:1" x14ac:dyDescent="0.2">
      <c r="A284" s="15"/>
    </row>
    <row r="285" spans="1:1" x14ac:dyDescent="0.2">
      <c r="A285" s="15"/>
    </row>
    <row r="286" spans="1:1" x14ac:dyDescent="0.2">
      <c r="A286" s="15"/>
    </row>
    <row r="287" spans="1:1" x14ac:dyDescent="0.2">
      <c r="A287" s="15"/>
    </row>
    <row r="288" spans="1:1" x14ac:dyDescent="0.2">
      <c r="A288" s="15"/>
    </row>
    <row r="289" spans="1:1" x14ac:dyDescent="0.2">
      <c r="A289" s="15"/>
    </row>
    <row r="290" spans="1:1" x14ac:dyDescent="0.2">
      <c r="A290" s="15"/>
    </row>
    <row r="291" spans="1:1" x14ac:dyDescent="0.2">
      <c r="A291" s="15"/>
    </row>
    <row r="292" spans="1:1" x14ac:dyDescent="0.2">
      <c r="A292" s="15"/>
    </row>
    <row r="293" spans="1:1" x14ac:dyDescent="0.2">
      <c r="A293" s="15"/>
    </row>
    <row r="294" spans="1:1" x14ac:dyDescent="0.2">
      <c r="A294" s="15"/>
    </row>
    <row r="295" spans="1:1" x14ac:dyDescent="0.2">
      <c r="A295" s="15"/>
    </row>
    <row r="296" spans="1:1" x14ac:dyDescent="0.2">
      <c r="A296" s="15"/>
    </row>
    <row r="297" spans="1:1" x14ac:dyDescent="0.2">
      <c r="A297" s="15"/>
    </row>
    <row r="298" spans="1:1" x14ac:dyDescent="0.2">
      <c r="A298" s="15"/>
    </row>
    <row r="299" spans="1:1" x14ac:dyDescent="0.2">
      <c r="A299" s="15"/>
    </row>
    <row r="300" spans="1:1" x14ac:dyDescent="0.2">
      <c r="A300" s="15"/>
    </row>
    <row r="301" spans="1:1" x14ac:dyDescent="0.2">
      <c r="A301" s="15"/>
    </row>
    <row r="302" spans="1:1" x14ac:dyDescent="0.2">
      <c r="A302" s="15"/>
    </row>
    <row r="303" spans="1:1" x14ac:dyDescent="0.2">
      <c r="A303" s="15"/>
    </row>
    <row r="304" spans="1:1" x14ac:dyDescent="0.2">
      <c r="A304" s="15"/>
    </row>
    <row r="305" spans="1:1" x14ac:dyDescent="0.2">
      <c r="A305" s="15"/>
    </row>
    <row r="306" spans="1:1" x14ac:dyDescent="0.2">
      <c r="A306" s="15"/>
    </row>
    <row r="307" spans="1:1" x14ac:dyDescent="0.2">
      <c r="A307" s="15"/>
    </row>
    <row r="308" spans="1:1" x14ac:dyDescent="0.2">
      <c r="A308" s="15"/>
    </row>
    <row r="309" spans="1:1" x14ac:dyDescent="0.2">
      <c r="A309" s="15"/>
    </row>
    <row r="310" spans="1:1" x14ac:dyDescent="0.2">
      <c r="A310" s="15"/>
    </row>
    <row r="311" spans="1:1" x14ac:dyDescent="0.2">
      <c r="A311" s="15"/>
    </row>
    <row r="312" spans="1:1" x14ac:dyDescent="0.2">
      <c r="A312" s="15"/>
    </row>
    <row r="313" spans="1:1" x14ac:dyDescent="0.2">
      <c r="A313" s="15"/>
    </row>
    <row r="314" spans="1:1" x14ac:dyDescent="0.2">
      <c r="A314" s="15"/>
    </row>
    <row r="315" spans="1:1" x14ac:dyDescent="0.2">
      <c r="A315" s="15"/>
    </row>
    <row r="316" spans="1:1" x14ac:dyDescent="0.2">
      <c r="A316" s="15"/>
    </row>
    <row r="317" spans="1:1" x14ac:dyDescent="0.2">
      <c r="A317" s="15"/>
    </row>
    <row r="318" spans="1:1" x14ac:dyDescent="0.2">
      <c r="A318" s="15"/>
    </row>
    <row r="319" spans="1:1" x14ac:dyDescent="0.2">
      <c r="A319" s="15"/>
    </row>
    <row r="320" spans="1:1" x14ac:dyDescent="0.2">
      <c r="A320" s="15"/>
    </row>
    <row r="321" spans="1:1" x14ac:dyDescent="0.2">
      <c r="A321" s="15"/>
    </row>
    <row r="322" spans="1:1" x14ac:dyDescent="0.2">
      <c r="A322" s="15"/>
    </row>
    <row r="323" spans="1:1" x14ac:dyDescent="0.2">
      <c r="A323" s="15"/>
    </row>
    <row r="324" spans="1:1" x14ac:dyDescent="0.2">
      <c r="A324" s="15"/>
    </row>
    <row r="325" spans="1:1" x14ac:dyDescent="0.2">
      <c r="A325" s="15"/>
    </row>
    <row r="326" spans="1:1" x14ac:dyDescent="0.2">
      <c r="A326" s="15"/>
    </row>
    <row r="327" spans="1:1" x14ac:dyDescent="0.2">
      <c r="A327" s="15"/>
    </row>
    <row r="328" spans="1:1" x14ac:dyDescent="0.2">
      <c r="A328" s="15"/>
    </row>
    <row r="329" spans="1:1" x14ac:dyDescent="0.2">
      <c r="A329" s="15"/>
    </row>
    <row r="330" spans="1:1" x14ac:dyDescent="0.2">
      <c r="A330" s="15"/>
    </row>
    <row r="331" spans="1:1" x14ac:dyDescent="0.2">
      <c r="A331" s="15"/>
    </row>
    <row r="332" spans="1:1" x14ac:dyDescent="0.2">
      <c r="A332" s="15"/>
    </row>
    <row r="333" spans="1:1" x14ac:dyDescent="0.2">
      <c r="A333" s="15"/>
    </row>
    <row r="334" spans="1:1" x14ac:dyDescent="0.2">
      <c r="A334" s="15"/>
    </row>
    <row r="335" spans="1:1" x14ac:dyDescent="0.2">
      <c r="A335" s="15"/>
    </row>
    <row r="336" spans="1:1" x14ac:dyDescent="0.2">
      <c r="A336" s="15"/>
    </row>
    <row r="337" spans="1:1" x14ac:dyDescent="0.2">
      <c r="A337" s="15"/>
    </row>
    <row r="338" spans="1:1" x14ac:dyDescent="0.2">
      <c r="A338" s="15"/>
    </row>
    <row r="339" spans="1:1" x14ac:dyDescent="0.2">
      <c r="A339" s="15"/>
    </row>
    <row r="340" spans="1:1" x14ac:dyDescent="0.2">
      <c r="A340" s="15"/>
    </row>
    <row r="341" spans="1:1" x14ac:dyDescent="0.2">
      <c r="A341" s="15"/>
    </row>
    <row r="342" spans="1:1" x14ac:dyDescent="0.2">
      <c r="A342" s="15"/>
    </row>
    <row r="343" spans="1:1" x14ac:dyDescent="0.2">
      <c r="A343" s="15"/>
    </row>
    <row r="344" spans="1:1" x14ac:dyDescent="0.2">
      <c r="A344" s="15"/>
    </row>
    <row r="345" spans="1:1" x14ac:dyDescent="0.2">
      <c r="A345" s="15"/>
    </row>
    <row r="346" spans="1:1" x14ac:dyDescent="0.2">
      <c r="A346" s="15"/>
    </row>
    <row r="347" spans="1:1" x14ac:dyDescent="0.2">
      <c r="A347" s="15"/>
    </row>
    <row r="348" spans="1:1" x14ac:dyDescent="0.2">
      <c r="A348" s="15"/>
    </row>
    <row r="349" spans="1:1" x14ac:dyDescent="0.2">
      <c r="A349" s="15"/>
    </row>
    <row r="350" spans="1:1" x14ac:dyDescent="0.2">
      <c r="A350" s="15"/>
    </row>
    <row r="351" spans="1:1" x14ac:dyDescent="0.2">
      <c r="A351" s="15"/>
    </row>
    <row r="352" spans="1:1" x14ac:dyDescent="0.2">
      <c r="A352" s="15"/>
    </row>
    <row r="353" spans="1:1" x14ac:dyDescent="0.2">
      <c r="A353" s="15"/>
    </row>
    <row r="354" spans="1:1" x14ac:dyDescent="0.2">
      <c r="A354" s="15"/>
    </row>
    <row r="355" spans="1:1" x14ac:dyDescent="0.2">
      <c r="A355" s="15"/>
    </row>
    <row r="356" spans="1:1" x14ac:dyDescent="0.2">
      <c r="A356" s="15"/>
    </row>
    <row r="357" spans="1:1" x14ac:dyDescent="0.2">
      <c r="A357" s="15"/>
    </row>
    <row r="358" spans="1:1" x14ac:dyDescent="0.2">
      <c r="A358" s="15"/>
    </row>
    <row r="359" spans="1:1" x14ac:dyDescent="0.2">
      <c r="A359" s="15"/>
    </row>
    <row r="360" spans="1:1" x14ac:dyDescent="0.2">
      <c r="A360" s="15"/>
    </row>
    <row r="361" spans="1:1" x14ac:dyDescent="0.2">
      <c r="A361" s="15"/>
    </row>
    <row r="362" spans="1:1" x14ac:dyDescent="0.2">
      <c r="A362" s="15"/>
    </row>
    <row r="363" spans="1:1" x14ac:dyDescent="0.2">
      <c r="A363" s="15"/>
    </row>
    <row r="364" spans="1:1" x14ac:dyDescent="0.2">
      <c r="A364" s="15"/>
    </row>
    <row r="365" spans="1:1" x14ac:dyDescent="0.2">
      <c r="A365" s="15"/>
    </row>
    <row r="366" spans="1:1" x14ac:dyDescent="0.2">
      <c r="A366" s="15"/>
    </row>
    <row r="367" spans="1:1" x14ac:dyDescent="0.2">
      <c r="A367" s="15"/>
    </row>
    <row r="368" spans="1:1" x14ac:dyDescent="0.2">
      <c r="A368" s="15"/>
    </row>
    <row r="369" spans="1:1" x14ac:dyDescent="0.2">
      <c r="A369" s="15"/>
    </row>
    <row r="370" spans="1:1" x14ac:dyDescent="0.2">
      <c r="A370" s="15"/>
    </row>
    <row r="371" spans="1:1" x14ac:dyDescent="0.2">
      <c r="A371" s="15"/>
    </row>
    <row r="372" spans="1:1" x14ac:dyDescent="0.2">
      <c r="A372" s="15"/>
    </row>
    <row r="373" spans="1:1" x14ac:dyDescent="0.2">
      <c r="A373" s="15"/>
    </row>
    <row r="374" spans="1:1" x14ac:dyDescent="0.2">
      <c r="A374" s="15"/>
    </row>
    <row r="375" spans="1:1" x14ac:dyDescent="0.2">
      <c r="A375" s="15"/>
    </row>
    <row r="376" spans="1:1" x14ac:dyDescent="0.2">
      <c r="A376" s="15"/>
    </row>
    <row r="377" spans="1:1" x14ac:dyDescent="0.2">
      <c r="A377" s="15"/>
    </row>
    <row r="378" spans="1:1" x14ac:dyDescent="0.2">
      <c r="A378" s="15"/>
    </row>
    <row r="379" spans="1:1" x14ac:dyDescent="0.2">
      <c r="A379" s="15"/>
    </row>
    <row r="380" spans="1:1" x14ac:dyDescent="0.2">
      <c r="A380" s="15"/>
    </row>
    <row r="381" spans="1:1" x14ac:dyDescent="0.2">
      <c r="A381" s="15"/>
    </row>
    <row r="382" spans="1:1" x14ac:dyDescent="0.2">
      <c r="A382" s="15"/>
    </row>
    <row r="383" spans="1:1" x14ac:dyDescent="0.2">
      <c r="A383" s="15"/>
    </row>
    <row r="384" spans="1:1" x14ac:dyDescent="0.2">
      <c r="A384" s="15"/>
    </row>
    <row r="385" spans="1:1" x14ac:dyDescent="0.2">
      <c r="A385" s="15"/>
    </row>
    <row r="386" spans="1:1" x14ac:dyDescent="0.2">
      <c r="A386" s="15"/>
    </row>
    <row r="387" spans="1:1" x14ac:dyDescent="0.2">
      <c r="A387" s="15"/>
    </row>
    <row r="388" spans="1:1" x14ac:dyDescent="0.2">
      <c r="A388" s="15"/>
    </row>
    <row r="389" spans="1:1" x14ac:dyDescent="0.2">
      <c r="A389" s="15"/>
    </row>
    <row r="390" spans="1:1" x14ac:dyDescent="0.2">
      <c r="A390" s="15"/>
    </row>
    <row r="391" spans="1:1" x14ac:dyDescent="0.2">
      <c r="A391" s="15"/>
    </row>
    <row r="392" spans="1:1" x14ac:dyDescent="0.2">
      <c r="A392" s="15"/>
    </row>
    <row r="393" spans="1:1" x14ac:dyDescent="0.2">
      <c r="A393" s="15"/>
    </row>
    <row r="394" spans="1:1" x14ac:dyDescent="0.2">
      <c r="A394" s="15"/>
    </row>
    <row r="395" spans="1:1" x14ac:dyDescent="0.2">
      <c r="A395" s="15"/>
    </row>
    <row r="396" spans="1:1" x14ac:dyDescent="0.2">
      <c r="A396" s="15"/>
    </row>
    <row r="397" spans="1:1" x14ac:dyDescent="0.2">
      <c r="A397" s="15"/>
    </row>
    <row r="398" spans="1:1" x14ac:dyDescent="0.2">
      <c r="A398" s="15"/>
    </row>
    <row r="399" spans="1:1" x14ac:dyDescent="0.2">
      <c r="A399" s="15"/>
    </row>
    <row r="400" spans="1:1" x14ac:dyDescent="0.2">
      <c r="A400" s="15"/>
    </row>
    <row r="401" spans="1:1" x14ac:dyDescent="0.2">
      <c r="A401" s="15"/>
    </row>
    <row r="402" spans="1:1" x14ac:dyDescent="0.2">
      <c r="A402" s="15"/>
    </row>
    <row r="403" spans="1:1" x14ac:dyDescent="0.2">
      <c r="A403" s="15"/>
    </row>
    <row r="404" spans="1:1" x14ac:dyDescent="0.2">
      <c r="A404" s="15"/>
    </row>
    <row r="405" spans="1:1" x14ac:dyDescent="0.2">
      <c r="A405" s="15"/>
    </row>
    <row r="406" spans="1:1" x14ac:dyDescent="0.2">
      <c r="A406" s="15"/>
    </row>
    <row r="407" spans="1:1" x14ac:dyDescent="0.2">
      <c r="A407" s="15"/>
    </row>
    <row r="408" spans="1:1" x14ac:dyDescent="0.2">
      <c r="A408" s="15"/>
    </row>
    <row r="409" spans="1:1" x14ac:dyDescent="0.2">
      <c r="A409" s="15"/>
    </row>
    <row r="410" spans="1:1" x14ac:dyDescent="0.2">
      <c r="A410" s="15"/>
    </row>
    <row r="411" spans="1:1" x14ac:dyDescent="0.2">
      <c r="A411" s="15"/>
    </row>
    <row r="412" spans="1:1" x14ac:dyDescent="0.2">
      <c r="A412" s="15"/>
    </row>
    <row r="413" spans="1:1" x14ac:dyDescent="0.2">
      <c r="A413" s="15"/>
    </row>
    <row r="414" spans="1:1" x14ac:dyDescent="0.2">
      <c r="A414" s="15"/>
    </row>
    <row r="415" spans="1:1" x14ac:dyDescent="0.2">
      <c r="A415" s="15"/>
    </row>
    <row r="416" spans="1:1" x14ac:dyDescent="0.2">
      <c r="A416" s="15"/>
    </row>
    <row r="417" spans="1:1" x14ac:dyDescent="0.2">
      <c r="A417" s="15"/>
    </row>
    <row r="418" spans="1:1" x14ac:dyDescent="0.2">
      <c r="A418" s="15"/>
    </row>
    <row r="419" spans="1:1" x14ac:dyDescent="0.2">
      <c r="A419" s="15"/>
    </row>
    <row r="420" spans="1:1" x14ac:dyDescent="0.2">
      <c r="A420" s="15"/>
    </row>
    <row r="421" spans="1:1" x14ac:dyDescent="0.2">
      <c r="A421" s="15"/>
    </row>
    <row r="422" spans="1:1" x14ac:dyDescent="0.2">
      <c r="A422" s="15"/>
    </row>
    <row r="423" spans="1:1" x14ac:dyDescent="0.2">
      <c r="A423" s="15"/>
    </row>
    <row r="424" spans="1:1" x14ac:dyDescent="0.2">
      <c r="A424" s="15"/>
    </row>
    <row r="425" spans="1:1" x14ac:dyDescent="0.2">
      <c r="A425" s="15"/>
    </row>
    <row r="426" spans="1:1" x14ac:dyDescent="0.2">
      <c r="A426" s="15"/>
    </row>
    <row r="427" spans="1:1" x14ac:dyDescent="0.2">
      <c r="A427" s="15"/>
    </row>
    <row r="428" spans="1:1" x14ac:dyDescent="0.2">
      <c r="A428" s="15"/>
    </row>
    <row r="429" spans="1:1" x14ac:dyDescent="0.2">
      <c r="A429" s="15"/>
    </row>
    <row r="430" spans="1:1" x14ac:dyDescent="0.2">
      <c r="A430" s="15"/>
    </row>
    <row r="431" spans="1:1" x14ac:dyDescent="0.2">
      <c r="A431" s="15"/>
    </row>
    <row r="432" spans="1:1" x14ac:dyDescent="0.2">
      <c r="A432" s="15"/>
    </row>
    <row r="433" spans="1:1" x14ac:dyDescent="0.2">
      <c r="A433" s="15"/>
    </row>
    <row r="434" spans="1:1" x14ac:dyDescent="0.2">
      <c r="A434" s="15"/>
    </row>
    <row r="435" spans="1:1" x14ac:dyDescent="0.2">
      <c r="A435" s="15"/>
    </row>
    <row r="436" spans="1:1" x14ac:dyDescent="0.2">
      <c r="A436" s="15"/>
    </row>
    <row r="437" spans="1:1" x14ac:dyDescent="0.2">
      <c r="A437" s="15"/>
    </row>
    <row r="438" spans="1:1" x14ac:dyDescent="0.2">
      <c r="A438" s="15"/>
    </row>
    <row r="439" spans="1:1" x14ac:dyDescent="0.2">
      <c r="A439" s="15"/>
    </row>
    <row r="440" spans="1:1" x14ac:dyDescent="0.2">
      <c r="A440" s="15"/>
    </row>
    <row r="441" spans="1:1" x14ac:dyDescent="0.2">
      <c r="A441" s="15"/>
    </row>
    <row r="442" spans="1:1" x14ac:dyDescent="0.2">
      <c r="A442" s="15"/>
    </row>
    <row r="443" spans="1:1" x14ac:dyDescent="0.2">
      <c r="A443" s="15"/>
    </row>
    <row r="444" spans="1:1" x14ac:dyDescent="0.2">
      <c r="A444" s="15"/>
    </row>
    <row r="445" spans="1:1" x14ac:dyDescent="0.2">
      <c r="A445" s="15"/>
    </row>
    <row r="446" spans="1:1" x14ac:dyDescent="0.2">
      <c r="A446" s="15"/>
    </row>
    <row r="447" spans="1:1" x14ac:dyDescent="0.2">
      <c r="A447" s="15"/>
    </row>
    <row r="448" spans="1:1" x14ac:dyDescent="0.2">
      <c r="A448" s="15"/>
    </row>
    <row r="449" spans="1:1" x14ac:dyDescent="0.2">
      <c r="A449" s="15"/>
    </row>
    <row r="450" spans="1:1" x14ac:dyDescent="0.2">
      <c r="A450" s="15"/>
    </row>
    <row r="451" spans="1:1" x14ac:dyDescent="0.2">
      <c r="A451" s="15"/>
    </row>
    <row r="452" spans="1:1" x14ac:dyDescent="0.2">
      <c r="A452" s="15"/>
    </row>
    <row r="453" spans="1:1" x14ac:dyDescent="0.2">
      <c r="A453" s="15"/>
    </row>
    <row r="454" spans="1:1" x14ac:dyDescent="0.2">
      <c r="A454" s="15"/>
    </row>
    <row r="455" spans="1:1" x14ac:dyDescent="0.2">
      <c r="A455" s="15"/>
    </row>
    <row r="456" spans="1:1" x14ac:dyDescent="0.2">
      <c r="A456" s="15"/>
    </row>
    <row r="471" spans="1:1" x14ac:dyDescent="0.2">
      <c r="A471" s="15"/>
    </row>
    <row r="472" spans="1:1" x14ac:dyDescent="0.2">
      <c r="A472" s="15"/>
    </row>
    <row r="473" spans="1:1" x14ac:dyDescent="0.2">
      <c r="A473" s="15"/>
    </row>
    <row r="474" spans="1:1" x14ac:dyDescent="0.2">
      <c r="A474" s="15"/>
    </row>
    <row r="475" spans="1:1" x14ac:dyDescent="0.2">
      <c r="A475" s="15"/>
    </row>
    <row r="476" spans="1:1" x14ac:dyDescent="0.2">
      <c r="A476" s="15"/>
    </row>
    <row r="477" spans="1:1" x14ac:dyDescent="0.2">
      <c r="A477" s="15"/>
    </row>
    <row r="478" spans="1:1" x14ac:dyDescent="0.2">
      <c r="A478" s="15"/>
    </row>
    <row r="479" spans="1:1" x14ac:dyDescent="0.2">
      <c r="A479" s="15"/>
    </row>
    <row r="480" spans="1:1" x14ac:dyDescent="0.2">
      <c r="A480" s="15"/>
    </row>
    <row r="481" spans="1:1" x14ac:dyDescent="0.2">
      <c r="A481" s="15"/>
    </row>
    <row r="483" spans="1:1" x14ac:dyDescent="0.2">
      <c r="A483" s="15"/>
    </row>
    <row r="484" spans="1:1" x14ac:dyDescent="0.2">
      <c r="A484" s="15"/>
    </row>
    <row r="485" spans="1:1" x14ac:dyDescent="0.2">
      <c r="A485" s="15"/>
    </row>
    <row r="486" spans="1:1" x14ac:dyDescent="0.2">
      <c r="A486" s="15"/>
    </row>
    <row r="487" spans="1:1" x14ac:dyDescent="0.2">
      <c r="A487" s="15"/>
    </row>
    <row r="488" spans="1:1" x14ac:dyDescent="0.2">
      <c r="A488" s="15"/>
    </row>
    <row r="489" spans="1:1" x14ac:dyDescent="0.2">
      <c r="A489" s="15"/>
    </row>
    <row r="490" spans="1:1" x14ac:dyDescent="0.2">
      <c r="A490" s="15"/>
    </row>
    <row r="491" spans="1:1" x14ac:dyDescent="0.2">
      <c r="A491" s="15"/>
    </row>
    <row r="492" spans="1:1" x14ac:dyDescent="0.2">
      <c r="A492" s="15"/>
    </row>
    <row r="493" spans="1:1" x14ac:dyDescent="0.2">
      <c r="A493" s="15"/>
    </row>
    <row r="494" spans="1:1" x14ac:dyDescent="0.2">
      <c r="A494" s="15"/>
    </row>
    <row r="495" spans="1:1" x14ac:dyDescent="0.2">
      <c r="A495" s="15"/>
    </row>
    <row r="496" spans="1:1" x14ac:dyDescent="0.2">
      <c r="A496" s="15"/>
    </row>
    <row r="497" spans="1:1" x14ac:dyDescent="0.2">
      <c r="A497" s="15"/>
    </row>
    <row r="498" spans="1:1" x14ac:dyDescent="0.2">
      <c r="A498" s="15"/>
    </row>
    <row r="499" spans="1:1" x14ac:dyDescent="0.2">
      <c r="A499" s="15"/>
    </row>
    <row r="500" spans="1:1" x14ac:dyDescent="0.2">
      <c r="A500" s="15"/>
    </row>
    <row r="501" spans="1:1" x14ac:dyDescent="0.2">
      <c r="A501" s="15"/>
    </row>
    <row r="502" spans="1:1" x14ac:dyDescent="0.2">
      <c r="A502" s="15"/>
    </row>
    <row r="503" spans="1:1" x14ac:dyDescent="0.2">
      <c r="A503" s="15"/>
    </row>
    <row r="504" spans="1:1" x14ac:dyDescent="0.2">
      <c r="A504" s="15"/>
    </row>
    <row r="505" spans="1:1" x14ac:dyDescent="0.2">
      <c r="A505" s="15"/>
    </row>
    <row r="506" spans="1:1" x14ac:dyDescent="0.2">
      <c r="A506" s="15"/>
    </row>
    <row r="507" spans="1:1" x14ac:dyDescent="0.2">
      <c r="A507" s="15"/>
    </row>
    <row r="534" spans="1:1" x14ac:dyDescent="0.2">
      <c r="A534" s="15"/>
    </row>
    <row r="535" spans="1:1" x14ac:dyDescent="0.2">
      <c r="A535" s="15"/>
    </row>
    <row r="536" spans="1:1" x14ac:dyDescent="0.2">
      <c r="A536" s="15"/>
    </row>
    <row r="537" spans="1:1" x14ac:dyDescent="0.2">
      <c r="A537" s="15"/>
    </row>
    <row r="538" spans="1:1" x14ac:dyDescent="0.2">
      <c r="A538" s="15"/>
    </row>
    <row r="539" spans="1:1" x14ac:dyDescent="0.2">
      <c r="A539" s="15"/>
    </row>
    <row r="549" spans="1:1" x14ac:dyDescent="0.2">
      <c r="A549" s="15"/>
    </row>
    <row r="550" spans="1:1" x14ac:dyDescent="0.2">
      <c r="A550" s="15"/>
    </row>
    <row r="551" spans="1:1" x14ac:dyDescent="0.2">
      <c r="A551" s="15"/>
    </row>
    <row r="552" spans="1:1" x14ac:dyDescent="0.2">
      <c r="A552" s="15"/>
    </row>
    <row r="553" spans="1:1" x14ac:dyDescent="0.2">
      <c r="A553" s="15"/>
    </row>
    <row r="554" spans="1:1" x14ac:dyDescent="0.2">
      <c r="A554" s="15"/>
    </row>
    <row r="555" spans="1:1" x14ac:dyDescent="0.2">
      <c r="A555" s="15"/>
    </row>
    <row r="556" spans="1:1" x14ac:dyDescent="0.2">
      <c r="A556" s="15"/>
    </row>
    <row r="557" spans="1:1" x14ac:dyDescent="0.2">
      <c r="A557" s="15"/>
    </row>
    <row r="558" spans="1:1" x14ac:dyDescent="0.2">
      <c r="A558" s="15"/>
    </row>
    <row r="559" spans="1:1" x14ac:dyDescent="0.2">
      <c r="A559" s="15"/>
    </row>
    <row r="560" spans="1:1" x14ac:dyDescent="0.2">
      <c r="A560" s="15"/>
    </row>
    <row r="561" spans="1:1" x14ac:dyDescent="0.2">
      <c r="A561" s="15"/>
    </row>
    <row r="562" spans="1:1" x14ac:dyDescent="0.2">
      <c r="A562" s="15"/>
    </row>
    <row r="563" spans="1:1" x14ac:dyDescent="0.2">
      <c r="A563" s="15"/>
    </row>
    <row r="564" spans="1:1" x14ac:dyDescent="0.2">
      <c r="A564" s="15"/>
    </row>
    <row r="565" spans="1:1" x14ac:dyDescent="0.2">
      <c r="A565" s="15"/>
    </row>
    <row r="566" spans="1:1" x14ac:dyDescent="0.2">
      <c r="A566" s="15"/>
    </row>
    <row r="567" spans="1:1" x14ac:dyDescent="0.2">
      <c r="A567" s="15"/>
    </row>
    <row r="568" spans="1:1" x14ac:dyDescent="0.2">
      <c r="A568" s="15"/>
    </row>
    <row r="569" spans="1:1" x14ac:dyDescent="0.2">
      <c r="A569" s="15"/>
    </row>
    <row r="570" spans="1:1" x14ac:dyDescent="0.2">
      <c r="A570" s="15"/>
    </row>
    <row r="571" spans="1:1" x14ac:dyDescent="0.2">
      <c r="A571" s="15"/>
    </row>
    <row r="572" spans="1:1" x14ac:dyDescent="0.2">
      <c r="A572" s="15"/>
    </row>
    <row r="1048207" spans="1:3" x14ac:dyDescent="0.2">
      <c r="A1048207" s="15"/>
      <c r="C1048207" s="15"/>
    </row>
    <row r="1048273" spans="1:1" x14ac:dyDescent="0.2">
      <c r="A1048273" s="15"/>
    </row>
    <row r="1048299" spans="1:5" x14ac:dyDescent="0.2">
      <c r="A1048299" s="15"/>
      <c r="C1048299" s="15"/>
      <c r="E1048299" s="9"/>
    </row>
    <row r="1048322" spans="1:1" x14ac:dyDescent="0.2">
      <c r="A1048322" s="15"/>
    </row>
    <row r="1048339" spans="1:1" x14ac:dyDescent="0.2">
      <c r="A1048339" s="15"/>
    </row>
  </sheetData>
  <sheetProtection algorithmName="SHA-512" hashValue="wUQ8uH8hX28czDgLTqndgGsKArZyEVnwlMOCxYN0di5l5wkO/q8LYBJ7Ia0K9na8q6bQTy5do70BOJkCno8+gA==" saltValue="43M+pvWHVmPItew1DZRDLA==" spinCount="100000" sheet="1" objects="1" scenarios="1"/>
  <mergeCells count="3">
    <mergeCell ref="E1:H1"/>
    <mergeCell ref="A2:C2"/>
    <mergeCell ref="D23:G23"/>
  </mergeCells>
  <phoneticPr fontId="9" type="noConversion"/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23:B23" unlocked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8"/>
  <dimension ref="A1:J1048429"/>
  <sheetViews>
    <sheetView view="pageBreakPreview" zoomScale="115" zoomScaleNormal="100" zoomScaleSheetLayoutView="115" workbookViewId="0">
      <selection activeCell="G20" sqref="G20"/>
    </sheetView>
  </sheetViews>
  <sheetFormatPr defaultRowHeight="12.75" x14ac:dyDescent="0.2"/>
  <cols>
    <col min="1" max="1" width="9.7109375" style="95" customWidth="1"/>
    <col min="2" max="2" width="8.7109375" style="96" customWidth="1"/>
    <col min="3" max="3" width="6.42578125" style="96" customWidth="1"/>
    <col min="4" max="4" width="42.7109375" style="96" customWidth="1"/>
    <col min="5" max="5" width="10.28515625" style="96" customWidth="1"/>
    <col min="6" max="6" width="18.28515625" style="96" customWidth="1"/>
    <col min="7" max="8" width="20.7109375" style="96" customWidth="1"/>
    <col min="9" max="9" width="9.28515625" style="96"/>
    <col min="10" max="10" width="9.28515625" style="115"/>
    <col min="11" max="256" width="9.28515625" style="96"/>
    <col min="257" max="257" width="9.28515625" style="96" customWidth="1"/>
    <col min="258" max="258" width="6.7109375" style="96" customWidth="1"/>
    <col min="259" max="259" width="40.7109375" style="96" customWidth="1"/>
    <col min="260" max="263" width="9.28515625" style="96" customWidth="1"/>
    <col min="264" max="512" width="9.28515625" style="96"/>
    <col min="513" max="513" width="9.28515625" style="96" customWidth="1"/>
    <col min="514" max="514" width="6.7109375" style="96" customWidth="1"/>
    <col min="515" max="515" width="40.7109375" style="96" customWidth="1"/>
    <col min="516" max="519" width="9.28515625" style="96" customWidth="1"/>
    <col min="520" max="768" width="9.28515625" style="96"/>
    <col min="769" max="769" width="9.28515625" style="96" customWidth="1"/>
    <col min="770" max="770" width="6.7109375" style="96" customWidth="1"/>
    <col min="771" max="771" width="40.7109375" style="96" customWidth="1"/>
    <col min="772" max="775" width="9.28515625" style="96" customWidth="1"/>
    <col min="776" max="1024" width="9.28515625" style="96"/>
    <col min="1025" max="1025" width="9.28515625" style="96" customWidth="1"/>
    <col min="1026" max="1026" width="6.7109375" style="96" customWidth="1"/>
    <col min="1027" max="1027" width="40.7109375" style="96" customWidth="1"/>
    <col min="1028" max="1031" width="9.28515625" style="96" customWidth="1"/>
    <col min="1032" max="1280" width="9.28515625" style="96"/>
    <col min="1281" max="1281" width="9.28515625" style="96" customWidth="1"/>
    <col min="1282" max="1282" width="6.7109375" style="96" customWidth="1"/>
    <col min="1283" max="1283" width="40.7109375" style="96" customWidth="1"/>
    <col min="1284" max="1287" width="9.28515625" style="96" customWidth="1"/>
    <col min="1288" max="1536" width="9.28515625" style="96"/>
    <col min="1537" max="1537" width="9.28515625" style="96" customWidth="1"/>
    <col min="1538" max="1538" width="6.7109375" style="96" customWidth="1"/>
    <col min="1539" max="1539" width="40.7109375" style="96" customWidth="1"/>
    <col min="1540" max="1543" width="9.28515625" style="96" customWidth="1"/>
    <col min="1544" max="1792" width="9.28515625" style="96"/>
    <col min="1793" max="1793" width="9.28515625" style="96" customWidth="1"/>
    <col min="1794" max="1794" width="6.7109375" style="96" customWidth="1"/>
    <col min="1795" max="1795" width="40.7109375" style="96" customWidth="1"/>
    <col min="1796" max="1799" width="9.28515625" style="96" customWidth="1"/>
    <col min="1800" max="2048" width="9.28515625" style="96"/>
    <col min="2049" max="2049" width="9.28515625" style="96" customWidth="1"/>
    <col min="2050" max="2050" width="6.7109375" style="96" customWidth="1"/>
    <col min="2051" max="2051" width="40.7109375" style="96" customWidth="1"/>
    <col min="2052" max="2055" width="9.28515625" style="96" customWidth="1"/>
    <col min="2056" max="2304" width="9.28515625" style="96"/>
    <col min="2305" max="2305" width="9.28515625" style="96" customWidth="1"/>
    <col min="2306" max="2306" width="6.7109375" style="96" customWidth="1"/>
    <col min="2307" max="2307" width="40.7109375" style="96" customWidth="1"/>
    <col min="2308" max="2311" width="9.28515625" style="96" customWidth="1"/>
    <col min="2312" max="2560" width="9.28515625" style="96"/>
    <col min="2561" max="2561" width="9.28515625" style="96" customWidth="1"/>
    <col min="2562" max="2562" width="6.7109375" style="96" customWidth="1"/>
    <col min="2563" max="2563" width="40.7109375" style="96" customWidth="1"/>
    <col min="2564" max="2567" width="9.28515625" style="96" customWidth="1"/>
    <col min="2568" max="2816" width="9.28515625" style="96"/>
    <col min="2817" max="2817" width="9.28515625" style="96" customWidth="1"/>
    <col min="2818" max="2818" width="6.7109375" style="96" customWidth="1"/>
    <col min="2819" max="2819" width="40.7109375" style="96" customWidth="1"/>
    <col min="2820" max="2823" width="9.28515625" style="96" customWidth="1"/>
    <col min="2824" max="3072" width="9.28515625" style="96"/>
    <col min="3073" max="3073" width="9.28515625" style="96" customWidth="1"/>
    <col min="3074" max="3074" width="6.7109375" style="96" customWidth="1"/>
    <col min="3075" max="3075" width="40.7109375" style="96" customWidth="1"/>
    <col min="3076" max="3079" width="9.28515625" style="96" customWidth="1"/>
    <col min="3080" max="3328" width="9.28515625" style="96"/>
    <col min="3329" max="3329" width="9.28515625" style="96" customWidth="1"/>
    <col min="3330" max="3330" width="6.7109375" style="96" customWidth="1"/>
    <col min="3331" max="3331" width="40.7109375" style="96" customWidth="1"/>
    <col min="3332" max="3335" width="9.28515625" style="96" customWidth="1"/>
    <col min="3336" max="3584" width="9.28515625" style="96"/>
    <col min="3585" max="3585" width="9.28515625" style="96" customWidth="1"/>
    <col min="3586" max="3586" width="6.7109375" style="96" customWidth="1"/>
    <col min="3587" max="3587" width="40.7109375" style="96" customWidth="1"/>
    <col min="3588" max="3591" width="9.28515625" style="96" customWidth="1"/>
    <col min="3592" max="3840" width="9.28515625" style="96"/>
    <col min="3841" max="3841" width="9.28515625" style="96" customWidth="1"/>
    <col min="3842" max="3842" width="6.7109375" style="96" customWidth="1"/>
    <col min="3843" max="3843" width="40.7109375" style="96" customWidth="1"/>
    <col min="3844" max="3847" width="9.28515625" style="96" customWidth="1"/>
    <col min="3848" max="4096" width="9.28515625" style="96"/>
    <col min="4097" max="4097" width="9.28515625" style="96" customWidth="1"/>
    <col min="4098" max="4098" width="6.7109375" style="96" customWidth="1"/>
    <col min="4099" max="4099" width="40.7109375" style="96" customWidth="1"/>
    <col min="4100" max="4103" width="9.28515625" style="96" customWidth="1"/>
    <col min="4104" max="4352" width="9.28515625" style="96"/>
    <col min="4353" max="4353" width="9.28515625" style="96" customWidth="1"/>
    <col min="4354" max="4354" width="6.7109375" style="96" customWidth="1"/>
    <col min="4355" max="4355" width="40.7109375" style="96" customWidth="1"/>
    <col min="4356" max="4359" width="9.28515625" style="96" customWidth="1"/>
    <col min="4360" max="4608" width="9.28515625" style="96"/>
    <col min="4609" max="4609" width="9.28515625" style="96" customWidth="1"/>
    <col min="4610" max="4610" width="6.7109375" style="96" customWidth="1"/>
    <col min="4611" max="4611" width="40.7109375" style="96" customWidth="1"/>
    <col min="4612" max="4615" width="9.28515625" style="96" customWidth="1"/>
    <col min="4616" max="4864" width="9.28515625" style="96"/>
    <col min="4865" max="4865" width="9.28515625" style="96" customWidth="1"/>
    <col min="4866" max="4866" width="6.7109375" style="96" customWidth="1"/>
    <col min="4867" max="4867" width="40.7109375" style="96" customWidth="1"/>
    <col min="4868" max="4871" width="9.28515625" style="96" customWidth="1"/>
    <col min="4872" max="5120" width="9.28515625" style="96"/>
    <col min="5121" max="5121" width="9.28515625" style="96" customWidth="1"/>
    <col min="5122" max="5122" width="6.7109375" style="96" customWidth="1"/>
    <col min="5123" max="5123" width="40.7109375" style="96" customWidth="1"/>
    <col min="5124" max="5127" width="9.28515625" style="96" customWidth="1"/>
    <col min="5128" max="5376" width="9.28515625" style="96"/>
    <col min="5377" max="5377" width="9.28515625" style="96" customWidth="1"/>
    <col min="5378" max="5378" width="6.7109375" style="96" customWidth="1"/>
    <col min="5379" max="5379" width="40.7109375" style="96" customWidth="1"/>
    <col min="5380" max="5383" width="9.28515625" style="96" customWidth="1"/>
    <col min="5384" max="5632" width="9.28515625" style="96"/>
    <col min="5633" max="5633" width="9.28515625" style="96" customWidth="1"/>
    <col min="5634" max="5634" width="6.7109375" style="96" customWidth="1"/>
    <col min="5635" max="5635" width="40.7109375" style="96" customWidth="1"/>
    <col min="5636" max="5639" width="9.28515625" style="96" customWidth="1"/>
    <col min="5640" max="5888" width="9.28515625" style="96"/>
    <col min="5889" max="5889" width="9.28515625" style="96" customWidth="1"/>
    <col min="5890" max="5890" width="6.7109375" style="96" customWidth="1"/>
    <col min="5891" max="5891" width="40.7109375" style="96" customWidth="1"/>
    <col min="5892" max="5895" width="9.28515625" style="96" customWidth="1"/>
    <col min="5896" max="6144" width="9.28515625" style="96"/>
    <col min="6145" max="6145" width="9.28515625" style="96" customWidth="1"/>
    <col min="6146" max="6146" width="6.7109375" style="96" customWidth="1"/>
    <col min="6147" max="6147" width="40.7109375" style="96" customWidth="1"/>
    <col min="6148" max="6151" width="9.28515625" style="96" customWidth="1"/>
    <col min="6152" max="6400" width="9.28515625" style="96"/>
    <col min="6401" max="6401" width="9.28515625" style="96" customWidth="1"/>
    <col min="6402" max="6402" width="6.7109375" style="96" customWidth="1"/>
    <col min="6403" max="6403" width="40.7109375" style="96" customWidth="1"/>
    <col min="6404" max="6407" width="9.28515625" style="96" customWidth="1"/>
    <col min="6408" max="6656" width="9.28515625" style="96"/>
    <col min="6657" max="6657" width="9.28515625" style="96" customWidth="1"/>
    <col min="6658" max="6658" width="6.7109375" style="96" customWidth="1"/>
    <col min="6659" max="6659" width="40.7109375" style="96" customWidth="1"/>
    <col min="6660" max="6663" width="9.28515625" style="96" customWidth="1"/>
    <col min="6664" max="6912" width="9.28515625" style="96"/>
    <col min="6913" max="6913" width="9.28515625" style="96" customWidth="1"/>
    <col min="6914" max="6914" width="6.7109375" style="96" customWidth="1"/>
    <col min="6915" max="6915" width="40.7109375" style="96" customWidth="1"/>
    <col min="6916" max="6919" width="9.28515625" style="96" customWidth="1"/>
    <col min="6920" max="7168" width="9.28515625" style="96"/>
    <col min="7169" max="7169" width="9.28515625" style="96" customWidth="1"/>
    <col min="7170" max="7170" width="6.7109375" style="96" customWidth="1"/>
    <col min="7171" max="7171" width="40.7109375" style="96" customWidth="1"/>
    <col min="7172" max="7175" width="9.28515625" style="96" customWidth="1"/>
    <col min="7176" max="7424" width="9.28515625" style="96"/>
    <col min="7425" max="7425" width="9.28515625" style="96" customWidth="1"/>
    <col min="7426" max="7426" width="6.7109375" style="96" customWidth="1"/>
    <col min="7427" max="7427" width="40.7109375" style="96" customWidth="1"/>
    <col min="7428" max="7431" width="9.28515625" style="96" customWidth="1"/>
    <col min="7432" max="7680" width="9.28515625" style="96"/>
    <col min="7681" max="7681" width="9.28515625" style="96" customWidth="1"/>
    <col min="7682" max="7682" width="6.7109375" style="96" customWidth="1"/>
    <col min="7683" max="7683" width="40.7109375" style="96" customWidth="1"/>
    <col min="7684" max="7687" width="9.28515625" style="96" customWidth="1"/>
    <col min="7688" max="7936" width="9.28515625" style="96"/>
    <col min="7937" max="7937" width="9.28515625" style="96" customWidth="1"/>
    <col min="7938" max="7938" width="6.7109375" style="96" customWidth="1"/>
    <col min="7939" max="7939" width="40.7109375" style="96" customWidth="1"/>
    <col min="7940" max="7943" width="9.28515625" style="96" customWidth="1"/>
    <col min="7944" max="8192" width="9.28515625" style="96"/>
    <col min="8193" max="8193" width="9.28515625" style="96" customWidth="1"/>
    <col min="8194" max="8194" width="6.7109375" style="96" customWidth="1"/>
    <col min="8195" max="8195" width="40.7109375" style="96" customWidth="1"/>
    <col min="8196" max="8199" width="9.28515625" style="96" customWidth="1"/>
    <col min="8200" max="8448" width="9.28515625" style="96"/>
    <col min="8449" max="8449" width="9.28515625" style="96" customWidth="1"/>
    <col min="8450" max="8450" width="6.7109375" style="96" customWidth="1"/>
    <col min="8451" max="8451" width="40.7109375" style="96" customWidth="1"/>
    <col min="8452" max="8455" width="9.28515625" style="96" customWidth="1"/>
    <col min="8456" max="8704" width="9.28515625" style="96"/>
    <col min="8705" max="8705" width="9.28515625" style="96" customWidth="1"/>
    <col min="8706" max="8706" width="6.7109375" style="96" customWidth="1"/>
    <col min="8707" max="8707" width="40.7109375" style="96" customWidth="1"/>
    <col min="8708" max="8711" width="9.28515625" style="96" customWidth="1"/>
    <col min="8712" max="8960" width="9.28515625" style="96"/>
    <col min="8961" max="8961" width="9.28515625" style="96" customWidth="1"/>
    <col min="8962" max="8962" width="6.7109375" style="96" customWidth="1"/>
    <col min="8963" max="8963" width="40.7109375" style="96" customWidth="1"/>
    <col min="8964" max="8967" width="9.28515625" style="96" customWidth="1"/>
    <col min="8968" max="9216" width="9.28515625" style="96"/>
    <col min="9217" max="9217" width="9.28515625" style="96" customWidth="1"/>
    <col min="9218" max="9218" width="6.7109375" style="96" customWidth="1"/>
    <col min="9219" max="9219" width="40.7109375" style="96" customWidth="1"/>
    <col min="9220" max="9223" width="9.28515625" style="96" customWidth="1"/>
    <col min="9224" max="9472" width="9.28515625" style="96"/>
    <col min="9473" max="9473" width="9.28515625" style="96" customWidth="1"/>
    <col min="9474" max="9474" width="6.7109375" style="96" customWidth="1"/>
    <col min="9475" max="9475" width="40.7109375" style="96" customWidth="1"/>
    <col min="9476" max="9479" width="9.28515625" style="96" customWidth="1"/>
    <col min="9480" max="9728" width="9.28515625" style="96"/>
    <col min="9729" max="9729" width="9.28515625" style="96" customWidth="1"/>
    <col min="9730" max="9730" width="6.7109375" style="96" customWidth="1"/>
    <col min="9731" max="9731" width="40.7109375" style="96" customWidth="1"/>
    <col min="9732" max="9735" width="9.28515625" style="96" customWidth="1"/>
    <col min="9736" max="9984" width="9.28515625" style="96"/>
    <col min="9985" max="9985" width="9.28515625" style="96" customWidth="1"/>
    <col min="9986" max="9986" width="6.7109375" style="96" customWidth="1"/>
    <col min="9987" max="9987" width="40.7109375" style="96" customWidth="1"/>
    <col min="9988" max="9991" width="9.28515625" style="96" customWidth="1"/>
    <col min="9992" max="10240" width="9.28515625" style="96"/>
    <col min="10241" max="10241" width="9.28515625" style="96" customWidth="1"/>
    <col min="10242" max="10242" width="6.7109375" style="96" customWidth="1"/>
    <col min="10243" max="10243" width="40.7109375" style="96" customWidth="1"/>
    <col min="10244" max="10247" width="9.28515625" style="96" customWidth="1"/>
    <col min="10248" max="10496" width="9.28515625" style="96"/>
    <col min="10497" max="10497" width="9.28515625" style="96" customWidth="1"/>
    <col min="10498" max="10498" width="6.7109375" style="96" customWidth="1"/>
    <col min="10499" max="10499" width="40.7109375" style="96" customWidth="1"/>
    <col min="10500" max="10503" width="9.28515625" style="96" customWidth="1"/>
    <col min="10504" max="10752" width="9.28515625" style="96"/>
    <col min="10753" max="10753" width="9.28515625" style="96" customWidth="1"/>
    <col min="10754" max="10754" width="6.7109375" style="96" customWidth="1"/>
    <col min="10755" max="10755" width="40.7109375" style="96" customWidth="1"/>
    <col min="10756" max="10759" width="9.28515625" style="96" customWidth="1"/>
    <col min="10760" max="11008" width="9.28515625" style="96"/>
    <col min="11009" max="11009" width="9.28515625" style="96" customWidth="1"/>
    <col min="11010" max="11010" width="6.7109375" style="96" customWidth="1"/>
    <col min="11011" max="11011" width="40.7109375" style="96" customWidth="1"/>
    <col min="11012" max="11015" width="9.28515625" style="96" customWidth="1"/>
    <col min="11016" max="11264" width="9.28515625" style="96"/>
    <col min="11265" max="11265" width="9.28515625" style="96" customWidth="1"/>
    <col min="11266" max="11266" width="6.7109375" style="96" customWidth="1"/>
    <col min="11267" max="11267" width="40.7109375" style="96" customWidth="1"/>
    <col min="11268" max="11271" width="9.28515625" style="96" customWidth="1"/>
    <col min="11272" max="11520" width="9.28515625" style="96"/>
    <col min="11521" max="11521" width="9.28515625" style="96" customWidth="1"/>
    <col min="11522" max="11522" width="6.7109375" style="96" customWidth="1"/>
    <col min="11523" max="11523" width="40.7109375" style="96" customWidth="1"/>
    <col min="11524" max="11527" width="9.28515625" style="96" customWidth="1"/>
    <col min="11528" max="11776" width="9.28515625" style="96"/>
    <col min="11777" max="11777" width="9.28515625" style="96" customWidth="1"/>
    <col min="11778" max="11778" width="6.7109375" style="96" customWidth="1"/>
    <col min="11779" max="11779" width="40.7109375" style="96" customWidth="1"/>
    <col min="11780" max="11783" width="9.28515625" style="96" customWidth="1"/>
    <col min="11784" max="12032" width="9.28515625" style="96"/>
    <col min="12033" max="12033" width="9.28515625" style="96" customWidth="1"/>
    <col min="12034" max="12034" width="6.7109375" style="96" customWidth="1"/>
    <col min="12035" max="12035" width="40.7109375" style="96" customWidth="1"/>
    <col min="12036" max="12039" width="9.28515625" style="96" customWidth="1"/>
    <col min="12040" max="12288" width="9.28515625" style="96"/>
    <col min="12289" max="12289" width="9.28515625" style="96" customWidth="1"/>
    <col min="12290" max="12290" width="6.7109375" style="96" customWidth="1"/>
    <col min="12291" max="12291" width="40.7109375" style="96" customWidth="1"/>
    <col min="12292" max="12295" width="9.28515625" style="96" customWidth="1"/>
    <col min="12296" max="12544" width="9.28515625" style="96"/>
    <col min="12545" max="12545" width="9.28515625" style="96" customWidth="1"/>
    <col min="12546" max="12546" width="6.7109375" style="96" customWidth="1"/>
    <col min="12547" max="12547" width="40.7109375" style="96" customWidth="1"/>
    <col min="12548" max="12551" width="9.28515625" style="96" customWidth="1"/>
    <col min="12552" max="12800" width="9.28515625" style="96"/>
    <col min="12801" max="12801" width="9.28515625" style="96" customWidth="1"/>
    <col min="12802" max="12802" width="6.7109375" style="96" customWidth="1"/>
    <col min="12803" max="12803" width="40.7109375" style="96" customWidth="1"/>
    <col min="12804" max="12807" width="9.28515625" style="96" customWidth="1"/>
    <col min="12808" max="13056" width="9.28515625" style="96"/>
    <col min="13057" max="13057" width="9.28515625" style="96" customWidth="1"/>
    <col min="13058" max="13058" width="6.7109375" style="96" customWidth="1"/>
    <col min="13059" max="13059" width="40.7109375" style="96" customWidth="1"/>
    <col min="13060" max="13063" width="9.28515625" style="96" customWidth="1"/>
    <col min="13064" max="13312" width="9.28515625" style="96"/>
    <col min="13313" max="13313" width="9.28515625" style="96" customWidth="1"/>
    <col min="13314" max="13314" width="6.7109375" style="96" customWidth="1"/>
    <col min="13315" max="13315" width="40.7109375" style="96" customWidth="1"/>
    <col min="13316" max="13319" width="9.28515625" style="96" customWidth="1"/>
    <col min="13320" max="13568" width="9.28515625" style="96"/>
    <col min="13569" max="13569" width="9.28515625" style="96" customWidth="1"/>
    <col min="13570" max="13570" width="6.7109375" style="96" customWidth="1"/>
    <col min="13571" max="13571" width="40.7109375" style="96" customWidth="1"/>
    <col min="13572" max="13575" width="9.28515625" style="96" customWidth="1"/>
    <col min="13576" max="13824" width="9.28515625" style="96"/>
    <col min="13825" max="13825" width="9.28515625" style="96" customWidth="1"/>
    <col min="13826" max="13826" width="6.7109375" style="96" customWidth="1"/>
    <col min="13827" max="13827" width="40.7109375" style="96" customWidth="1"/>
    <col min="13828" max="13831" width="9.28515625" style="96" customWidth="1"/>
    <col min="13832" max="14080" width="9.28515625" style="96"/>
    <col min="14081" max="14081" width="9.28515625" style="96" customWidth="1"/>
    <col min="14082" max="14082" width="6.7109375" style="96" customWidth="1"/>
    <col min="14083" max="14083" width="40.7109375" style="96" customWidth="1"/>
    <col min="14084" max="14087" width="9.28515625" style="96" customWidth="1"/>
    <col min="14088" max="14336" width="9.28515625" style="96"/>
    <col min="14337" max="14337" width="9.28515625" style="96" customWidth="1"/>
    <col min="14338" max="14338" width="6.7109375" style="96" customWidth="1"/>
    <col min="14339" max="14339" width="40.7109375" style="96" customWidth="1"/>
    <col min="14340" max="14343" width="9.28515625" style="96" customWidth="1"/>
    <col min="14344" max="14592" width="9.28515625" style="96"/>
    <col min="14593" max="14593" width="9.28515625" style="96" customWidth="1"/>
    <col min="14594" max="14594" width="6.7109375" style="96" customWidth="1"/>
    <col min="14595" max="14595" width="40.7109375" style="96" customWidth="1"/>
    <col min="14596" max="14599" width="9.28515625" style="96" customWidth="1"/>
    <col min="14600" max="14848" width="9.28515625" style="96"/>
    <col min="14849" max="14849" width="9.28515625" style="96" customWidth="1"/>
    <col min="14850" max="14850" width="6.7109375" style="96" customWidth="1"/>
    <col min="14851" max="14851" width="40.7109375" style="96" customWidth="1"/>
    <col min="14852" max="14855" width="9.28515625" style="96" customWidth="1"/>
    <col min="14856" max="15104" width="9.28515625" style="96"/>
    <col min="15105" max="15105" width="9.28515625" style="96" customWidth="1"/>
    <col min="15106" max="15106" width="6.7109375" style="96" customWidth="1"/>
    <col min="15107" max="15107" width="40.7109375" style="96" customWidth="1"/>
    <col min="15108" max="15111" width="9.28515625" style="96" customWidth="1"/>
    <col min="15112" max="15360" width="9.28515625" style="96"/>
    <col min="15361" max="15361" width="9.28515625" style="96" customWidth="1"/>
    <col min="15362" max="15362" width="6.7109375" style="96" customWidth="1"/>
    <col min="15363" max="15363" width="40.7109375" style="96" customWidth="1"/>
    <col min="15364" max="15367" width="9.28515625" style="96" customWidth="1"/>
    <col min="15368" max="15616" width="9.28515625" style="96"/>
    <col min="15617" max="15617" width="9.28515625" style="96" customWidth="1"/>
    <col min="15618" max="15618" width="6.7109375" style="96" customWidth="1"/>
    <col min="15619" max="15619" width="40.7109375" style="96" customWidth="1"/>
    <col min="15620" max="15623" width="9.28515625" style="96" customWidth="1"/>
    <col min="15624" max="15872" width="9.28515625" style="96"/>
    <col min="15873" max="15873" width="9.28515625" style="96" customWidth="1"/>
    <col min="15874" max="15874" width="6.7109375" style="96" customWidth="1"/>
    <col min="15875" max="15875" width="40.7109375" style="96" customWidth="1"/>
    <col min="15876" max="15879" width="9.28515625" style="96" customWidth="1"/>
    <col min="15880" max="16128" width="9.28515625" style="96"/>
    <col min="16129" max="16129" width="9.28515625" style="96" customWidth="1"/>
    <col min="16130" max="16130" width="6.7109375" style="96" customWidth="1"/>
    <col min="16131" max="16131" width="40.7109375" style="96" customWidth="1"/>
    <col min="16132" max="16135" width="9.28515625" style="96" customWidth="1"/>
    <col min="16136" max="16383" width="9.28515625" style="96"/>
    <col min="16384" max="16384" width="9.28515625" style="96" customWidth="1"/>
  </cols>
  <sheetData>
    <row r="1" spans="1:8" ht="12.75" customHeight="1" x14ac:dyDescent="0.2">
      <c r="A1" s="304" t="s">
        <v>229</v>
      </c>
      <c r="B1" s="305" t="s">
        <v>838</v>
      </c>
      <c r="C1" s="382"/>
      <c r="D1" s="754" t="s">
        <v>839</v>
      </c>
      <c r="E1" s="754"/>
      <c r="F1" s="754"/>
      <c r="G1" s="754"/>
      <c r="H1" s="755"/>
    </row>
    <row r="2" spans="1:8" ht="24.75" customHeight="1" x14ac:dyDescent="0.2">
      <c r="A2" s="750" t="s">
        <v>2</v>
      </c>
      <c r="B2" s="751"/>
      <c r="C2" s="752"/>
      <c r="D2" s="272" t="s">
        <v>3</v>
      </c>
      <c r="E2" s="272" t="s">
        <v>4</v>
      </c>
      <c r="F2" s="272" t="s">
        <v>5</v>
      </c>
      <c r="G2" s="272" t="s">
        <v>6</v>
      </c>
      <c r="H2" s="272" t="s">
        <v>7</v>
      </c>
    </row>
    <row r="3" spans="1:8" ht="38.25" x14ac:dyDescent="0.2">
      <c r="A3" s="425" t="s">
        <v>840</v>
      </c>
      <c r="B3" s="426"/>
      <c r="C3" s="561"/>
      <c r="D3" s="308" t="s">
        <v>841</v>
      </c>
      <c r="E3" s="309"/>
      <c r="F3" s="309"/>
      <c r="G3" s="55"/>
      <c r="H3" s="54"/>
    </row>
    <row r="4" spans="1:8" x14ac:dyDescent="0.2">
      <c r="A4" s="428"/>
      <c r="B4" s="429" t="s">
        <v>842</v>
      </c>
      <c r="C4" s="556"/>
      <c r="D4" s="314" t="s">
        <v>843</v>
      </c>
      <c r="E4" s="294"/>
      <c r="F4" s="294"/>
      <c r="G4" s="30"/>
      <c r="H4" s="50"/>
    </row>
    <row r="5" spans="1:8" ht="24" customHeight="1" x14ac:dyDescent="0.2">
      <c r="A5" s="428"/>
      <c r="B5" s="429"/>
      <c r="C5" s="557" t="s">
        <v>10</v>
      </c>
      <c r="D5" s="313" t="s">
        <v>844</v>
      </c>
      <c r="E5" s="293" t="s">
        <v>135</v>
      </c>
      <c r="F5" s="293">
        <v>880</v>
      </c>
      <c r="G5" s="119"/>
      <c r="H5" s="83" t="str">
        <f>IF(G5=0," ",F5*G5)</f>
        <v xml:space="preserve"> </v>
      </c>
    </row>
    <row r="6" spans="1:8" ht="24" customHeight="1" x14ac:dyDescent="0.2">
      <c r="A6" s="428"/>
      <c r="B6" s="429"/>
      <c r="C6" s="557" t="s">
        <v>179</v>
      </c>
      <c r="D6" s="313" t="s">
        <v>1419</v>
      </c>
      <c r="E6" s="293" t="s">
        <v>135</v>
      </c>
      <c r="F6" s="293">
        <v>710</v>
      </c>
      <c r="G6" s="119"/>
      <c r="H6" s="83" t="str">
        <f>IF(G6=0," ",F6*G6)</f>
        <v xml:space="preserve"> </v>
      </c>
    </row>
    <row r="7" spans="1:8" ht="24" customHeight="1" x14ac:dyDescent="0.2">
      <c r="A7" s="428"/>
      <c r="B7" s="429"/>
      <c r="C7" s="557" t="s">
        <v>40</v>
      </c>
      <c r="D7" s="313" t="s">
        <v>1420</v>
      </c>
      <c r="E7" s="293" t="s">
        <v>135</v>
      </c>
      <c r="F7" s="293">
        <v>2200</v>
      </c>
      <c r="G7" s="119"/>
      <c r="H7" s="83" t="str">
        <f>IF(G7=0," ",F7*G7)</f>
        <v xml:space="preserve"> </v>
      </c>
    </row>
    <row r="8" spans="1:8" ht="24" customHeight="1" x14ac:dyDescent="0.2">
      <c r="A8" s="428"/>
      <c r="B8" s="429"/>
      <c r="C8" s="557" t="s">
        <v>182</v>
      </c>
      <c r="D8" s="313" t="s">
        <v>845</v>
      </c>
      <c r="E8" s="293" t="s">
        <v>135</v>
      </c>
      <c r="F8" s="293">
        <v>1000</v>
      </c>
      <c r="G8" s="119"/>
      <c r="H8" s="83" t="str">
        <f>IF(G8=0," ",F8*G8)</f>
        <v xml:space="preserve"> </v>
      </c>
    </row>
    <row r="9" spans="1:8" ht="24" customHeight="1" x14ac:dyDescent="0.2">
      <c r="A9" s="428"/>
      <c r="B9" s="429"/>
      <c r="C9" s="557" t="s">
        <v>846</v>
      </c>
      <c r="D9" s="313" t="s">
        <v>847</v>
      </c>
      <c r="E9" s="293" t="s">
        <v>135</v>
      </c>
      <c r="F9" s="293">
        <v>110</v>
      </c>
      <c r="G9" s="119"/>
      <c r="H9" s="83" t="str">
        <f>IF(G9=0," ",F9*G9)</f>
        <v xml:space="preserve"> </v>
      </c>
    </row>
    <row r="10" spans="1:8" x14ac:dyDescent="0.2">
      <c r="A10" s="428"/>
      <c r="B10" s="429" t="s">
        <v>848</v>
      </c>
      <c r="C10" s="556"/>
      <c r="D10" s="314" t="s">
        <v>849</v>
      </c>
      <c r="E10" s="294"/>
      <c r="F10" s="294"/>
      <c r="G10" s="30"/>
      <c r="H10" s="50"/>
    </row>
    <row r="11" spans="1:8" ht="24" customHeight="1" x14ac:dyDescent="0.2">
      <c r="A11" s="428"/>
      <c r="B11" s="429"/>
      <c r="C11" s="557" t="s">
        <v>10</v>
      </c>
      <c r="D11" s="313" t="s">
        <v>850</v>
      </c>
      <c r="E11" s="293" t="s">
        <v>135</v>
      </c>
      <c r="F11" s="293">
        <v>1850</v>
      </c>
      <c r="G11" s="119"/>
      <c r="H11" s="83" t="str">
        <f>IF(G11=0," ",F11*G11)</f>
        <v xml:space="preserve"> </v>
      </c>
    </row>
    <row r="12" spans="1:8" x14ac:dyDescent="0.2">
      <c r="A12" s="425" t="s">
        <v>851</v>
      </c>
      <c r="B12" s="426"/>
      <c r="C12" s="561"/>
      <c r="D12" s="308" t="s">
        <v>852</v>
      </c>
      <c r="E12" s="309"/>
      <c r="F12" s="309"/>
      <c r="G12" s="309"/>
      <c r="H12" s="54"/>
    </row>
    <row r="13" spans="1:8" x14ac:dyDescent="0.2">
      <c r="A13" s="428"/>
      <c r="B13" s="431" t="s">
        <v>853</v>
      </c>
      <c r="C13" s="562"/>
      <c r="D13" s="313" t="s">
        <v>854</v>
      </c>
      <c r="E13" s="293" t="s">
        <v>138</v>
      </c>
      <c r="F13" s="293">
        <v>205</v>
      </c>
      <c r="G13" s="119"/>
      <c r="H13" s="83" t="str">
        <f>IF(G13=0," ",F13*G13)</f>
        <v xml:space="preserve"> </v>
      </c>
    </row>
    <row r="14" spans="1:8" x14ac:dyDescent="0.2">
      <c r="A14" s="425" t="s">
        <v>855</v>
      </c>
      <c r="B14" s="426"/>
      <c r="C14" s="561"/>
      <c r="D14" s="346" t="s">
        <v>856</v>
      </c>
      <c r="E14" s="309"/>
      <c r="F14" s="309"/>
      <c r="G14" s="309"/>
      <c r="H14" s="54"/>
    </row>
    <row r="15" spans="1:8" x14ac:dyDescent="0.2">
      <c r="A15" s="428"/>
      <c r="B15" s="431" t="s">
        <v>857</v>
      </c>
      <c r="C15" s="562"/>
      <c r="D15" s="313" t="s">
        <v>858</v>
      </c>
      <c r="E15" s="293" t="s">
        <v>138</v>
      </c>
      <c r="F15" s="293">
        <v>45</v>
      </c>
      <c r="G15" s="119"/>
      <c r="H15" s="83" t="str">
        <f>IF(G15=0," ",F15*G15)</f>
        <v xml:space="preserve"> </v>
      </c>
    </row>
    <row r="16" spans="1:8" x14ac:dyDescent="0.2">
      <c r="A16" s="425" t="s">
        <v>859</v>
      </c>
      <c r="B16" s="426"/>
      <c r="C16" s="561"/>
      <c r="D16" s="346" t="s">
        <v>1627</v>
      </c>
      <c r="E16" s="309"/>
      <c r="F16" s="309"/>
      <c r="G16" s="55"/>
      <c r="H16" s="79" t="str">
        <f>IF(G16=0," ",F16*G16)</f>
        <v xml:space="preserve"> </v>
      </c>
    </row>
    <row r="17" spans="1:8" x14ac:dyDescent="0.2">
      <c r="A17" s="428"/>
      <c r="B17" s="631" t="s">
        <v>860</v>
      </c>
      <c r="C17" s="640"/>
      <c r="D17" s="641" t="s">
        <v>854</v>
      </c>
      <c r="E17" s="410" t="s">
        <v>138</v>
      </c>
      <c r="F17" s="410">
        <v>45</v>
      </c>
      <c r="G17" s="633"/>
      <c r="H17" s="83" t="str">
        <f>IF(G17=0," ",F17*G17)</f>
        <v xml:space="preserve"> </v>
      </c>
    </row>
    <row r="18" spans="1:8" ht="24" customHeight="1" x14ac:dyDescent="0.2">
      <c r="A18" s="425" t="s">
        <v>861</v>
      </c>
      <c r="B18" s="426"/>
      <c r="C18" s="561"/>
      <c r="D18" s="346" t="s">
        <v>862</v>
      </c>
      <c r="E18" s="309"/>
      <c r="F18" s="309"/>
      <c r="G18" s="309"/>
      <c r="H18" s="54"/>
    </row>
    <row r="19" spans="1:8" ht="24" customHeight="1" x14ac:dyDescent="0.2">
      <c r="A19" s="428"/>
      <c r="B19" s="431" t="s">
        <v>863</v>
      </c>
      <c r="C19" s="562"/>
      <c r="D19" s="313" t="s">
        <v>864</v>
      </c>
      <c r="E19" s="293" t="s">
        <v>58</v>
      </c>
      <c r="F19" s="293" t="s">
        <v>59</v>
      </c>
      <c r="G19" s="293" t="s">
        <v>16</v>
      </c>
      <c r="H19" s="354">
        <v>150000</v>
      </c>
    </row>
    <row r="20" spans="1:8" ht="24" customHeight="1" x14ac:dyDescent="0.2">
      <c r="A20" s="428"/>
      <c r="B20" s="587" t="s">
        <v>865</v>
      </c>
      <c r="C20" s="565"/>
      <c r="D20" s="589" t="s">
        <v>866</v>
      </c>
      <c r="E20" s="332" t="s">
        <v>63</v>
      </c>
      <c r="F20" s="642">
        <f>H19</f>
        <v>150000</v>
      </c>
      <c r="G20" s="643"/>
      <c r="H20" s="92" t="str">
        <f>IF(G20=0," ",F20*G20)</f>
        <v xml:space="preserve"> </v>
      </c>
    </row>
    <row r="21" spans="1:8" x14ac:dyDescent="0.2">
      <c r="A21" s="304" t="str">
        <f>A1</f>
        <v>SECTION</v>
      </c>
      <c r="B21" s="305" t="str">
        <f>B1</f>
        <v>C4.4</v>
      </c>
      <c r="C21" s="626"/>
      <c r="D21" s="747" t="s">
        <v>108</v>
      </c>
      <c r="E21" s="748"/>
      <c r="F21" s="748"/>
      <c r="G21" s="749"/>
      <c r="H21" s="44">
        <f>SUM(H3:H20)</f>
        <v>150000</v>
      </c>
    </row>
    <row r="29" spans="1:8" x14ac:dyDescent="0.2">
      <c r="A29" s="96"/>
    </row>
    <row r="30" spans="1:8" x14ac:dyDescent="0.2">
      <c r="A30" s="96"/>
    </row>
    <row r="31" spans="1:8" x14ac:dyDescent="0.2">
      <c r="A31" s="96"/>
    </row>
    <row r="32" spans="1:8" x14ac:dyDescent="0.2">
      <c r="A32" s="96"/>
    </row>
    <row r="33" spans="1:1" x14ac:dyDescent="0.2">
      <c r="A33" s="96"/>
    </row>
    <row r="34" spans="1:1" x14ac:dyDescent="0.2">
      <c r="A34" s="96"/>
    </row>
    <row r="35" spans="1:1" x14ac:dyDescent="0.2">
      <c r="A35" s="96"/>
    </row>
    <row r="36" spans="1:1" x14ac:dyDescent="0.2">
      <c r="A36" s="96"/>
    </row>
    <row r="37" spans="1:1" x14ac:dyDescent="0.2">
      <c r="A37" s="96"/>
    </row>
    <row r="38" spans="1:1" x14ac:dyDescent="0.2">
      <c r="A38" s="96"/>
    </row>
    <row r="39" spans="1:1" x14ac:dyDescent="0.2">
      <c r="A39" s="96"/>
    </row>
    <row r="40" spans="1:1" x14ac:dyDescent="0.2">
      <c r="A40" s="96"/>
    </row>
    <row r="41" spans="1:1" x14ac:dyDescent="0.2">
      <c r="A41" s="96"/>
    </row>
    <row r="42" spans="1:1" x14ac:dyDescent="0.2">
      <c r="A42" s="96"/>
    </row>
    <row r="43" spans="1:1" x14ac:dyDescent="0.2">
      <c r="A43" s="96"/>
    </row>
    <row r="44" spans="1:1" x14ac:dyDescent="0.2">
      <c r="A44" s="96"/>
    </row>
    <row r="45" spans="1:1" x14ac:dyDescent="0.2">
      <c r="A45" s="96"/>
    </row>
    <row r="46" spans="1:1" x14ac:dyDescent="0.2">
      <c r="A46" s="96"/>
    </row>
    <row r="47" spans="1:1" x14ac:dyDescent="0.2">
      <c r="A47" s="96"/>
    </row>
    <row r="48" spans="1:1" x14ac:dyDescent="0.2">
      <c r="A48" s="96"/>
    </row>
    <row r="49" spans="1:1" x14ac:dyDescent="0.2">
      <c r="A49" s="96"/>
    </row>
    <row r="50" spans="1:1" x14ac:dyDescent="0.2">
      <c r="A50" s="96"/>
    </row>
    <row r="51" spans="1:1" x14ac:dyDescent="0.2">
      <c r="A51" s="96"/>
    </row>
    <row r="52" spans="1:1" x14ac:dyDescent="0.2">
      <c r="A52" s="96"/>
    </row>
    <row r="53" spans="1:1" x14ac:dyDescent="0.2">
      <c r="A53" s="96"/>
    </row>
    <row r="54" spans="1:1" x14ac:dyDescent="0.2">
      <c r="A54" s="96"/>
    </row>
    <row r="55" spans="1:1" x14ac:dyDescent="0.2">
      <c r="A55" s="96"/>
    </row>
    <row r="56" spans="1:1" x14ac:dyDescent="0.2">
      <c r="A56" s="96"/>
    </row>
    <row r="57" spans="1:1" x14ac:dyDescent="0.2">
      <c r="A57" s="96"/>
    </row>
    <row r="58" spans="1:1" x14ac:dyDescent="0.2">
      <c r="A58" s="96"/>
    </row>
    <row r="59" spans="1:1" x14ac:dyDescent="0.2">
      <c r="A59" s="96"/>
    </row>
    <row r="60" spans="1:1" x14ac:dyDescent="0.2">
      <c r="A60" s="96"/>
    </row>
    <row r="61" spans="1:1" x14ac:dyDescent="0.2">
      <c r="A61" s="96"/>
    </row>
    <row r="62" spans="1:1" x14ac:dyDescent="0.2">
      <c r="A62" s="96"/>
    </row>
    <row r="63" spans="1:1" x14ac:dyDescent="0.2">
      <c r="A63" s="96"/>
    </row>
    <row r="64" spans="1:1" x14ac:dyDescent="0.2">
      <c r="A64" s="96"/>
    </row>
    <row r="65" spans="1:1" x14ac:dyDescent="0.2">
      <c r="A65" s="96"/>
    </row>
    <row r="66" spans="1:1" x14ac:dyDescent="0.2">
      <c r="A66" s="96"/>
    </row>
    <row r="67" spans="1:1" x14ac:dyDescent="0.2">
      <c r="A67" s="96"/>
    </row>
    <row r="68" spans="1:1" x14ac:dyDescent="0.2">
      <c r="A68" s="96"/>
    </row>
    <row r="69" spans="1:1" x14ac:dyDescent="0.2">
      <c r="A69" s="96"/>
    </row>
    <row r="70" spans="1:1" x14ac:dyDescent="0.2">
      <c r="A70" s="96"/>
    </row>
    <row r="71" spans="1:1" x14ac:dyDescent="0.2">
      <c r="A71" s="96"/>
    </row>
    <row r="72" spans="1:1" x14ac:dyDescent="0.2">
      <c r="A72" s="96"/>
    </row>
    <row r="73" spans="1:1" x14ac:dyDescent="0.2">
      <c r="A73" s="96"/>
    </row>
    <row r="74" spans="1:1" x14ac:dyDescent="0.2">
      <c r="A74" s="96"/>
    </row>
    <row r="75" spans="1:1" x14ac:dyDescent="0.2">
      <c r="A75" s="96"/>
    </row>
    <row r="76" spans="1:1" x14ac:dyDescent="0.2">
      <c r="A76" s="96"/>
    </row>
    <row r="77" spans="1:1" x14ac:dyDescent="0.2">
      <c r="A77" s="96"/>
    </row>
    <row r="78" spans="1:1" x14ac:dyDescent="0.2">
      <c r="A78" s="96"/>
    </row>
    <row r="79" spans="1:1" x14ac:dyDescent="0.2">
      <c r="A79" s="96"/>
    </row>
    <row r="80" spans="1:1" x14ac:dyDescent="0.2">
      <c r="A80" s="96"/>
    </row>
    <row r="81" spans="1:1" x14ac:dyDescent="0.2">
      <c r="A81" s="96"/>
    </row>
    <row r="82" spans="1:1" x14ac:dyDescent="0.2">
      <c r="A82" s="96"/>
    </row>
    <row r="83" spans="1:1" x14ac:dyDescent="0.2">
      <c r="A83" s="96"/>
    </row>
    <row r="84" spans="1:1" x14ac:dyDescent="0.2">
      <c r="A84" s="96"/>
    </row>
    <row r="85" spans="1:1" x14ac:dyDescent="0.2">
      <c r="A85" s="96"/>
    </row>
    <row r="86" spans="1:1" x14ac:dyDescent="0.2">
      <c r="A86" s="96"/>
    </row>
    <row r="87" spans="1:1" x14ac:dyDescent="0.2">
      <c r="A87" s="96"/>
    </row>
    <row r="88" spans="1:1" x14ac:dyDescent="0.2">
      <c r="A88" s="96"/>
    </row>
    <row r="89" spans="1:1" x14ac:dyDescent="0.2">
      <c r="A89" s="96"/>
    </row>
    <row r="90" spans="1:1" x14ac:dyDescent="0.2">
      <c r="A90" s="96"/>
    </row>
    <row r="91" spans="1:1" x14ac:dyDescent="0.2">
      <c r="A91" s="96"/>
    </row>
    <row r="92" spans="1:1" x14ac:dyDescent="0.2">
      <c r="A92" s="96"/>
    </row>
    <row r="93" spans="1:1" x14ac:dyDescent="0.2">
      <c r="A93" s="96"/>
    </row>
    <row r="94" spans="1:1" x14ac:dyDescent="0.2">
      <c r="A94" s="96"/>
    </row>
    <row r="95" spans="1:1" x14ac:dyDescent="0.2">
      <c r="A95" s="96"/>
    </row>
    <row r="96" spans="1:1" x14ac:dyDescent="0.2">
      <c r="A96" s="96"/>
    </row>
    <row r="97" spans="1:1" x14ac:dyDescent="0.2">
      <c r="A97" s="96"/>
    </row>
    <row r="98" spans="1:1" x14ac:dyDescent="0.2">
      <c r="A98" s="96"/>
    </row>
    <row r="99" spans="1:1" x14ac:dyDescent="0.2">
      <c r="A99" s="96"/>
    </row>
    <row r="100" spans="1:1" x14ac:dyDescent="0.2">
      <c r="A100" s="96"/>
    </row>
    <row r="101" spans="1:1" x14ac:dyDescent="0.2">
      <c r="A101" s="96"/>
    </row>
    <row r="102" spans="1:1" x14ac:dyDescent="0.2">
      <c r="A102" s="96"/>
    </row>
    <row r="103" spans="1:1" x14ac:dyDescent="0.2">
      <c r="A103" s="96"/>
    </row>
    <row r="104" spans="1:1" x14ac:dyDescent="0.2">
      <c r="A104" s="96"/>
    </row>
    <row r="105" spans="1:1" x14ac:dyDescent="0.2">
      <c r="A105" s="96"/>
    </row>
    <row r="106" spans="1:1" x14ac:dyDescent="0.2">
      <c r="A106" s="96"/>
    </row>
    <row r="107" spans="1:1" x14ac:dyDescent="0.2">
      <c r="A107" s="96"/>
    </row>
    <row r="108" spans="1:1" x14ac:dyDescent="0.2">
      <c r="A108" s="96"/>
    </row>
    <row r="109" spans="1:1" x14ac:dyDescent="0.2">
      <c r="A109" s="96"/>
    </row>
    <row r="110" spans="1:1" x14ac:dyDescent="0.2">
      <c r="A110" s="96"/>
    </row>
    <row r="111" spans="1:1" x14ac:dyDescent="0.2">
      <c r="A111" s="96"/>
    </row>
    <row r="112" spans="1:1" x14ac:dyDescent="0.2">
      <c r="A112" s="96"/>
    </row>
    <row r="113" spans="1:1" x14ac:dyDescent="0.2">
      <c r="A113" s="96"/>
    </row>
    <row r="124" spans="1:1" x14ac:dyDescent="0.2">
      <c r="A124" s="96"/>
    </row>
    <row r="125" spans="1:1" x14ac:dyDescent="0.2">
      <c r="A125" s="96"/>
    </row>
    <row r="126" spans="1:1" x14ac:dyDescent="0.2">
      <c r="A126" s="96"/>
    </row>
    <row r="127" spans="1:1" x14ac:dyDescent="0.2">
      <c r="A127" s="96"/>
    </row>
    <row r="128" spans="1:1" x14ac:dyDescent="0.2">
      <c r="A128" s="96"/>
    </row>
    <row r="129" spans="1:1" x14ac:dyDescent="0.2">
      <c r="A129" s="96"/>
    </row>
    <row r="130" spans="1:1" x14ac:dyDescent="0.2">
      <c r="A130" s="96"/>
    </row>
    <row r="131" spans="1:1" x14ac:dyDescent="0.2">
      <c r="A131" s="96"/>
    </row>
    <row r="132" spans="1:1" x14ac:dyDescent="0.2">
      <c r="A132" s="96"/>
    </row>
    <row r="133" spans="1:1" x14ac:dyDescent="0.2">
      <c r="A133" s="96"/>
    </row>
    <row r="134" spans="1:1" x14ac:dyDescent="0.2">
      <c r="A134" s="96"/>
    </row>
    <row r="135" spans="1:1" x14ac:dyDescent="0.2">
      <c r="A135" s="96"/>
    </row>
    <row r="136" spans="1:1" x14ac:dyDescent="0.2">
      <c r="A136" s="96"/>
    </row>
    <row r="152" spans="1:1" x14ac:dyDescent="0.2">
      <c r="A152" s="96"/>
    </row>
    <row r="153" spans="1:1" x14ac:dyDescent="0.2">
      <c r="A153" s="96"/>
    </row>
    <row r="169" spans="1:1" x14ac:dyDescent="0.2">
      <c r="A169" s="96"/>
    </row>
    <row r="170" spans="1:1" x14ac:dyDescent="0.2">
      <c r="A170" s="96"/>
    </row>
    <row r="171" spans="1:1" x14ac:dyDescent="0.2">
      <c r="A171" s="96"/>
    </row>
    <row r="172" spans="1:1" x14ac:dyDescent="0.2">
      <c r="A172" s="96"/>
    </row>
    <row r="173" spans="1:1" x14ac:dyDescent="0.2">
      <c r="A173" s="96"/>
    </row>
    <row r="174" spans="1:1" x14ac:dyDescent="0.2">
      <c r="A174" s="96"/>
    </row>
    <row r="175" spans="1:1" x14ac:dyDescent="0.2">
      <c r="A175" s="96"/>
    </row>
    <row r="176" spans="1:1" x14ac:dyDescent="0.2">
      <c r="A176" s="96"/>
    </row>
    <row r="177" spans="1:1" x14ac:dyDescent="0.2">
      <c r="A177" s="96"/>
    </row>
    <row r="178" spans="1:1" x14ac:dyDescent="0.2">
      <c r="A178" s="96"/>
    </row>
    <row r="179" spans="1:1" x14ac:dyDescent="0.2">
      <c r="A179" s="96"/>
    </row>
    <row r="180" spans="1:1" x14ac:dyDescent="0.2">
      <c r="A180" s="96"/>
    </row>
    <row r="181" spans="1:1" x14ac:dyDescent="0.2">
      <c r="A181" s="96"/>
    </row>
    <row r="182" spans="1:1" x14ac:dyDescent="0.2">
      <c r="A182" s="96"/>
    </row>
    <row r="183" spans="1:1" x14ac:dyDescent="0.2">
      <c r="A183" s="96"/>
    </row>
    <row r="184" spans="1:1" x14ac:dyDescent="0.2">
      <c r="A184" s="96"/>
    </row>
    <row r="185" spans="1:1" x14ac:dyDescent="0.2">
      <c r="A185" s="96"/>
    </row>
    <row r="186" spans="1:1" x14ac:dyDescent="0.2">
      <c r="A186" s="96"/>
    </row>
    <row r="187" spans="1:1" x14ac:dyDescent="0.2">
      <c r="A187" s="96"/>
    </row>
    <row r="188" spans="1:1" x14ac:dyDescent="0.2">
      <c r="A188" s="96"/>
    </row>
    <row r="189" spans="1:1" x14ac:dyDescent="0.2">
      <c r="A189" s="96"/>
    </row>
    <row r="190" spans="1:1" x14ac:dyDescent="0.2">
      <c r="A190" s="96"/>
    </row>
    <row r="191" spans="1:1" x14ac:dyDescent="0.2">
      <c r="A191" s="96"/>
    </row>
    <row r="192" spans="1:1" x14ac:dyDescent="0.2">
      <c r="A192" s="96"/>
    </row>
    <row r="193" spans="1:1" x14ac:dyDescent="0.2">
      <c r="A193" s="96"/>
    </row>
    <row r="194" spans="1:1" x14ac:dyDescent="0.2">
      <c r="A194" s="96"/>
    </row>
    <row r="195" spans="1:1" x14ac:dyDescent="0.2">
      <c r="A195" s="96"/>
    </row>
    <row r="196" spans="1:1" x14ac:dyDescent="0.2">
      <c r="A196" s="96"/>
    </row>
    <row r="197" spans="1:1" x14ac:dyDescent="0.2">
      <c r="A197" s="96"/>
    </row>
    <row r="198" spans="1:1" x14ac:dyDescent="0.2">
      <c r="A198" s="96"/>
    </row>
    <row r="199" spans="1:1" x14ac:dyDescent="0.2">
      <c r="A199" s="96"/>
    </row>
    <row r="200" spans="1:1" x14ac:dyDescent="0.2">
      <c r="A200" s="96"/>
    </row>
    <row r="201" spans="1:1" x14ac:dyDescent="0.2">
      <c r="A201" s="96"/>
    </row>
    <row r="202" spans="1:1" x14ac:dyDescent="0.2">
      <c r="A202" s="96"/>
    </row>
    <row r="203" spans="1:1" x14ac:dyDescent="0.2">
      <c r="A203" s="96"/>
    </row>
    <row r="204" spans="1:1" x14ac:dyDescent="0.2">
      <c r="A204" s="96"/>
    </row>
    <row r="205" spans="1:1" x14ac:dyDescent="0.2">
      <c r="A205" s="96"/>
    </row>
    <row r="206" spans="1:1" x14ac:dyDescent="0.2">
      <c r="A206" s="96"/>
    </row>
    <row r="207" spans="1:1" x14ac:dyDescent="0.2">
      <c r="A207" s="96"/>
    </row>
    <row r="208" spans="1:1" x14ac:dyDescent="0.2">
      <c r="A208" s="96"/>
    </row>
    <row r="209" spans="1:1" x14ac:dyDescent="0.2">
      <c r="A209" s="96"/>
    </row>
    <row r="210" spans="1:1" x14ac:dyDescent="0.2">
      <c r="A210" s="96"/>
    </row>
    <row r="211" spans="1:1" x14ac:dyDescent="0.2">
      <c r="A211" s="96"/>
    </row>
    <row r="212" spans="1:1" x14ac:dyDescent="0.2">
      <c r="A212" s="96"/>
    </row>
    <row r="213" spans="1:1" x14ac:dyDescent="0.2">
      <c r="A213" s="96"/>
    </row>
    <row r="214" spans="1:1" x14ac:dyDescent="0.2">
      <c r="A214" s="96"/>
    </row>
    <row r="215" spans="1:1" x14ac:dyDescent="0.2">
      <c r="A215" s="96"/>
    </row>
    <row r="216" spans="1:1" x14ac:dyDescent="0.2">
      <c r="A216" s="96"/>
    </row>
    <row r="217" spans="1:1" x14ac:dyDescent="0.2">
      <c r="A217" s="96"/>
    </row>
    <row r="218" spans="1:1" x14ac:dyDescent="0.2">
      <c r="A218" s="96"/>
    </row>
    <row r="219" spans="1:1" x14ac:dyDescent="0.2">
      <c r="A219" s="96"/>
    </row>
    <row r="220" spans="1:1" x14ac:dyDescent="0.2">
      <c r="A220" s="96"/>
    </row>
    <row r="221" spans="1:1" x14ac:dyDescent="0.2">
      <c r="A221" s="96"/>
    </row>
    <row r="222" spans="1:1" x14ac:dyDescent="0.2">
      <c r="A222" s="96"/>
    </row>
    <row r="223" spans="1:1" x14ac:dyDescent="0.2">
      <c r="A223" s="96"/>
    </row>
    <row r="224" spans="1:1" x14ac:dyDescent="0.2">
      <c r="A224" s="96"/>
    </row>
    <row r="225" spans="1:1" x14ac:dyDescent="0.2">
      <c r="A225" s="96"/>
    </row>
    <row r="226" spans="1:1" x14ac:dyDescent="0.2">
      <c r="A226" s="96"/>
    </row>
    <row r="227" spans="1:1" x14ac:dyDescent="0.2">
      <c r="A227" s="96"/>
    </row>
    <row r="228" spans="1:1" x14ac:dyDescent="0.2">
      <c r="A228" s="96"/>
    </row>
    <row r="229" spans="1:1" x14ac:dyDescent="0.2">
      <c r="A229" s="96"/>
    </row>
    <row r="230" spans="1:1" x14ac:dyDescent="0.2">
      <c r="A230" s="96"/>
    </row>
    <row r="231" spans="1:1" x14ac:dyDescent="0.2">
      <c r="A231" s="96"/>
    </row>
    <row r="232" spans="1:1" x14ac:dyDescent="0.2">
      <c r="A232" s="96"/>
    </row>
    <row r="233" spans="1:1" x14ac:dyDescent="0.2">
      <c r="A233" s="96"/>
    </row>
    <row r="234" spans="1:1" x14ac:dyDescent="0.2">
      <c r="A234" s="96"/>
    </row>
    <row r="235" spans="1:1" x14ac:dyDescent="0.2">
      <c r="A235" s="96"/>
    </row>
    <row r="236" spans="1:1" x14ac:dyDescent="0.2">
      <c r="A236" s="96"/>
    </row>
    <row r="237" spans="1:1" x14ac:dyDescent="0.2">
      <c r="A237" s="96"/>
    </row>
    <row r="238" spans="1:1" x14ac:dyDescent="0.2">
      <c r="A238" s="96"/>
    </row>
    <row r="239" spans="1:1" x14ac:dyDescent="0.2">
      <c r="A239" s="96"/>
    </row>
    <row r="240" spans="1:1" x14ac:dyDescent="0.2">
      <c r="A240" s="96"/>
    </row>
    <row r="241" spans="1:1" x14ac:dyDescent="0.2">
      <c r="A241" s="96"/>
    </row>
    <row r="242" spans="1:1" x14ac:dyDescent="0.2">
      <c r="A242" s="96"/>
    </row>
    <row r="253" spans="1:1" x14ac:dyDescent="0.2">
      <c r="A253" s="96"/>
    </row>
    <row r="254" spans="1:1" x14ac:dyDescent="0.2">
      <c r="A254" s="96"/>
    </row>
    <row r="255" spans="1:1" x14ac:dyDescent="0.2">
      <c r="A255" s="96"/>
    </row>
    <row r="256" spans="1:1" x14ac:dyDescent="0.2">
      <c r="A256" s="96"/>
    </row>
    <row r="257" spans="1:1" x14ac:dyDescent="0.2">
      <c r="A257" s="96"/>
    </row>
    <row r="258" spans="1:1" x14ac:dyDescent="0.2">
      <c r="A258" s="96"/>
    </row>
    <row r="259" spans="1:1" x14ac:dyDescent="0.2">
      <c r="A259" s="96"/>
    </row>
    <row r="260" spans="1:1" x14ac:dyDescent="0.2">
      <c r="A260" s="96"/>
    </row>
    <row r="261" spans="1:1" x14ac:dyDescent="0.2">
      <c r="A261" s="96"/>
    </row>
    <row r="262" spans="1:1" x14ac:dyDescent="0.2">
      <c r="A262" s="96"/>
    </row>
    <row r="263" spans="1:1" x14ac:dyDescent="0.2">
      <c r="A263" s="96"/>
    </row>
    <row r="264" spans="1:1" x14ac:dyDescent="0.2">
      <c r="A264" s="96"/>
    </row>
    <row r="265" spans="1:1" x14ac:dyDescent="0.2">
      <c r="A265" s="96"/>
    </row>
    <row r="266" spans="1:1" x14ac:dyDescent="0.2">
      <c r="A266" s="96"/>
    </row>
    <row r="267" spans="1:1" x14ac:dyDescent="0.2">
      <c r="A267" s="96"/>
    </row>
    <row r="268" spans="1:1" x14ac:dyDescent="0.2">
      <c r="A268" s="96"/>
    </row>
    <row r="269" spans="1:1" x14ac:dyDescent="0.2">
      <c r="A269" s="96"/>
    </row>
    <row r="270" spans="1:1" x14ac:dyDescent="0.2">
      <c r="A270" s="96"/>
    </row>
    <row r="271" spans="1:1" x14ac:dyDescent="0.2">
      <c r="A271" s="96"/>
    </row>
    <row r="272" spans="1:1" x14ac:dyDescent="0.2">
      <c r="A272" s="96"/>
    </row>
    <row r="273" spans="1:1" x14ac:dyDescent="0.2">
      <c r="A273" s="96"/>
    </row>
    <row r="274" spans="1:1" x14ac:dyDescent="0.2">
      <c r="A274" s="96"/>
    </row>
    <row r="275" spans="1:1" x14ac:dyDescent="0.2">
      <c r="A275" s="96"/>
    </row>
    <row r="276" spans="1:1" x14ac:dyDescent="0.2">
      <c r="A276" s="96"/>
    </row>
    <row r="283" spans="1:1" x14ac:dyDescent="0.2">
      <c r="A283" s="96"/>
    </row>
    <row r="284" spans="1:1" x14ac:dyDescent="0.2">
      <c r="A284" s="96"/>
    </row>
    <row r="285" spans="1:1" x14ac:dyDescent="0.2">
      <c r="A285" s="96"/>
    </row>
    <row r="286" spans="1:1" x14ac:dyDescent="0.2">
      <c r="A286" s="96"/>
    </row>
    <row r="287" spans="1:1" x14ac:dyDescent="0.2">
      <c r="A287" s="96"/>
    </row>
    <row r="288" spans="1:1" x14ac:dyDescent="0.2">
      <c r="A288" s="96"/>
    </row>
    <row r="289" spans="1:1" x14ac:dyDescent="0.2">
      <c r="A289" s="96"/>
    </row>
    <row r="290" spans="1:1" x14ac:dyDescent="0.2">
      <c r="A290" s="96"/>
    </row>
    <row r="291" spans="1:1" x14ac:dyDescent="0.2">
      <c r="A291" s="96"/>
    </row>
    <row r="292" spans="1:1" x14ac:dyDescent="0.2">
      <c r="A292" s="96"/>
    </row>
    <row r="293" spans="1:1" x14ac:dyDescent="0.2">
      <c r="A293" s="96"/>
    </row>
    <row r="294" spans="1:1" x14ac:dyDescent="0.2">
      <c r="A294" s="96"/>
    </row>
    <row r="295" spans="1:1" x14ac:dyDescent="0.2">
      <c r="A295" s="96"/>
    </row>
    <row r="296" spans="1:1" x14ac:dyDescent="0.2">
      <c r="A296" s="96"/>
    </row>
    <row r="297" spans="1:1" x14ac:dyDescent="0.2">
      <c r="A297" s="96"/>
    </row>
    <row r="298" spans="1:1" x14ac:dyDescent="0.2">
      <c r="A298" s="96"/>
    </row>
    <row r="299" spans="1:1" x14ac:dyDescent="0.2">
      <c r="A299" s="96"/>
    </row>
    <row r="300" spans="1:1" x14ac:dyDescent="0.2">
      <c r="A300" s="96"/>
    </row>
    <row r="301" spans="1:1" x14ac:dyDescent="0.2">
      <c r="A301" s="96"/>
    </row>
    <row r="302" spans="1:1" x14ac:dyDescent="0.2">
      <c r="A302" s="96"/>
    </row>
    <row r="303" spans="1:1" x14ac:dyDescent="0.2">
      <c r="A303" s="96"/>
    </row>
    <row r="304" spans="1:1" x14ac:dyDescent="0.2">
      <c r="A304" s="96"/>
    </row>
    <row r="305" spans="1:1" x14ac:dyDescent="0.2">
      <c r="A305" s="96"/>
    </row>
    <row r="306" spans="1:1" x14ac:dyDescent="0.2">
      <c r="A306" s="96"/>
    </row>
    <row r="307" spans="1:1" x14ac:dyDescent="0.2">
      <c r="A307" s="96"/>
    </row>
    <row r="308" spans="1:1" x14ac:dyDescent="0.2">
      <c r="A308" s="96"/>
    </row>
    <row r="309" spans="1:1" x14ac:dyDescent="0.2">
      <c r="A309" s="96"/>
    </row>
    <row r="310" spans="1:1" x14ac:dyDescent="0.2">
      <c r="A310" s="96"/>
    </row>
    <row r="311" spans="1:1" x14ac:dyDescent="0.2">
      <c r="A311" s="96"/>
    </row>
    <row r="312" spans="1:1" x14ac:dyDescent="0.2">
      <c r="A312" s="96"/>
    </row>
    <row r="313" spans="1:1" x14ac:dyDescent="0.2">
      <c r="A313" s="96"/>
    </row>
    <row r="314" spans="1:1" x14ac:dyDescent="0.2">
      <c r="A314" s="96"/>
    </row>
    <row r="315" spans="1:1" x14ac:dyDescent="0.2">
      <c r="A315" s="96"/>
    </row>
    <row r="316" spans="1:1" x14ac:dyDescent="0.2">
      <c r="A316" s="96"/>
    </row>
    <row r="317" spans="1:1" x14ac:dyDescent="0.2">
      <c r="A317" s="96"/>
    </row>
    <row r="318" spans="1:1" x14ac:dyDescent="0.2">
      <c r="A318" s="96"/>
    </row>
    <row r="319" spans="1:1" x14ac:dyDescent="0.2">
      <c r="A319" s="96"/>
    </row>
    <row r="320" spans="1:1" x14ac:dyDescent="0.2">
      <c r="A320" s="96"/>
    </row>
    <row r="321" spans="1:1" x14ac:dyDescent="0.2">
      <c r="A321" s="96"/>
    </row>
    <row r="322" spans="1:1" x14ac:dyDescent="0.2">
      <c r="A322" s="96"/>
    </row>
    <row r="323" spans="1:1" x14ac:dyDescent="0.2">
      <c r="A323" s="96"/>
    </row>
    <row r="324" spans="1:1" x14ac:dyDescent="0.2">
      <c r="A324" s="96"/>
    </row>
    <row r="325" spans="1:1" x14ac:dyDescent="0.2">
      <c r="A325" s="96"/>
    </row>
    <row r="326" spans="1:1" x14ac:dyDescent="0.2">
      <c r="A326" s="96"/>
    </row>
    <row r="327" spans="1:1" x14ac:dyDescent="0.2">
      <c r="A327" s="96"/>
    </row>
    <row r="328" spans="1:1" x14ac:dyDescent="0.2">
      <c r="A328" s="96"/>
    </row>
    <row r="329" spans="1:1" x14ac:dyDescent="0.2">
      <c r="A329" s="96"/>
    </row>
    <row r="330" spans="1:1" x14ac:dyDescent="0.2">
      <c r="A330" s="96"/>
    </row>
    <row r="331" spans="1:1" x14ac:dyDescent="0.2">
      <c r="A331" s="96"/>
    </row>
    <row r="332" spans="1:1" x14ac:dyDescent="0.2">
      <c r="A332" s="96"/>
    </row>
    <row r="333" spans="1:1" x14ac:dyDescent="0.2">
      <c r="A333" s="96"/>
    </row>
    <row r="334" spans="1:1" x14ac:dyDescent="0.2">
      <c r="A334" s="96"/>
    </row>
    <row r="335" spans="1:1" x14ac:dyDescent="0.2">
      <c r="A335" s="96"/>
    </row>
    <row r="336" spans="1:1" x14ac:dyDescent="0.2">
      <c r="A336" s="96"/>
    </row>
    <row r="337" spans="1:1" x14ac:dyDescent="0.2">
      <c r="A337" s="96"/>
    </row>
    <row r="338" spans="1:1" x14ac:dyDescent="0.2">
      <c r="A338" s="96"/>
    </row>
    <row r="339" spans="1:1" x14ac:dyDescent="0.2">
      <c r="A339" s="96"/>
    </row>
    <row r="340" spans="1:1" x14ac:dyDescent="0.2">
      <c r="A340" s="96"/>
    </row>
    <row r="341" spans="1:1" x14ac:dyDescent="0.2">
      <c r="A341" s="96"/>
    </row>
    <row r="342" spans="1:1" x14ac:dyDescent="0.2">
      <c r="A342" s="96"/>
    </row>
    <row r="343" spans="1:1" x14ac:dyDescent="0.2">
      <c r="A343" s="96"/>
    </row>
    <row r="344" spans="1:1" x14ac:dyDescent="0.2">
      <c r="A344" s="96"/>
    </row>
    <row r="345" spans="1:1" x14ac:dyDescent="0.2">
      <c r="A345" s="96"/>
    </row>
    <row r="346" spans="1:1" x14ac:dyDescent="0.2">
      <c r="A346" s="96"/>
    </row>
    <row r="347" spans="1:1" x14ac:dyDescent="0.2">
      <c r="A347" s="96"/>
    </row>
    <row r="348" spans="1:1" x14ac:dyDescent="0.2">
      <c r="A348" s="96"/>
    </row>
    <row r="349" spans="1:1" x14ac:dyDescent="0.2">
      <c r="A349" s="96"/>
    </row>
    <row r="350" spans="1:1" x14ac:dyDescent="0.2">
      <c r="A350" s="96"/>
    </row>
    <row r="351" spans="1:1" x14ac:dyDescent="0.2">
      <c r="A351" s="96"/>
    </row>
    <row r="352" spans="1:1" x14ac:dyDescent="0.2">
      <c r="A352" s="96"/>
    </row>
    <row r="353" spans="1:1" x14ac:dyDescent="0.2">
      <c r="A353" s="96"/>
    </row>
    <row r="354" spans="1:1" x14ac:dyDescent="0.2">
      <c r="A354" s="96"/>
    </row>
    <row r="355" spans="1:1" x14ac:dyDescent="0.2">
      <c r="A355" s="96"/>
    </row>
    <row r="356" spans="1:1" x14ac:dyDescent="0.2">
      <c r="A356" s="96"/>
    </row>
    <row r="357" spans="1:1" x14ac:dyDescent="0.2">
      <c r="A357" s="96"/>
    </row>
    <row r="358" spans="1:1" x14ac:dyDescent="0.2">
      <c r="A358" s="96"/>
    </row>
    <row r="359" spans="1:1" x14ac:dyDescent="0.2">
      <c r="A359" s="96"/>
    </row>
    <row r="360" spans="1:1" x14ac:dyDescent="0.2">
      <c r="A360" s="96"/>
    </row>
    <row r="361" spans="1:1" x14ac:dyDescent="0.2">
      <c r="A361" s="96"/>
    </row>
    <row r="362" spans="1:1" x14ac:dyDescent="0.2">
      <c r="A362" s="96"/>
    </row>
    <row r="363" spans="1:1" x14ac:dyDescent="0.2">
      <c r="A363" s="96"/>
    </row>
    <row r="364" spans="1:1" x14ac:dyDescent="0.2">
      <c r="A364" s="96"/>
    </row>
    <row r="365" spans="1:1" x14ac:dyDescent="0.2">
      <c r="A365" s="96"/>
    </row>
    <row r="366" spans="1:1" x14ac:dyDescent="0.2">
      <c r="A366" s="96"/>
    </row>
    <row r="367" spans="1:1" x14ac:dyDescent="0.2">
      <c r="A367" s="96"/>
    </row>
    <row r="368" spans="1:1" x14ac:dyDescent="0.2">
      <c r="A368" s="96"/>
    </row>
    <row r="369" spans="1:1" x14ac:dyDescent="0.2">
      <c r="A369" s="96"/>
    </row>
    <row r="370" spans="1:1" x14ac:dyDescent="0.2">
      <c r="A370" s="96"/>
    </row>
    <row r="371" spans="1:1" x14ac:dyDescent="0.2">
      <c r="A371" s="96"/>
    </row>
    <row r="372" spans="1:1" x14ac:dyDescent="0.2">
      <c r="A372" s="96"/>
    </row>
    <row r="373" spans="1:1" x14ac:dyDescent="0.2">
      <c r="A373" s="96"/>
    </row>
    <row r="374" spans="1:1" x14ac:dyDescent="0.2">
      <c r="A374" s="96"/>
    </row>
    <row r="375" spans="1:1" x14ac:dyDescent="0.2">
      <c r="A375" s="96"/>
    </row>
    <row r="376" spans="1:1" x14ac:dyDescent="0.2">
      <c r="A376" s="96"/>
    </row>
    <row r="377" spans="1:1" x14ac:dyDescent="0.2">
      <c r="A377" s="96"/>
    </row>
    <row r="378" spans="1:1" x14ac:dyDescent="0.2">
      <c r="A378" s="96"/>
    </row>
    <row r="379" spans="1:1" x14ac:dyDescent="0.2">
      <c r="A379" s="96"/>
    </row>
    <row r="380" spans="1:1" x14ac:dyDescent="0.2">
      <c r="A380" s="96"/>
    </row>
    <row r="381" spans="1:1" x14ac:dyDescent="0.2">
      <c r="A381" s="96"/>
    </row>
    <row r="382" spans="1:1" x14ac:dyDescent="0.2">
      <c r="A382" s="96"/>
    </row>
    <row r="383" spans="1:1" x14ac:dyDescent="0.2">
      <c r="A383" s="96"/>
    </row>
    <row r="384" spans="1:1" x14ac:dyDescent="0.2">
      <c r="A384" s="96"/>
    </row>
    <row r="385" spans="1:1" x14ac:dyDescent="0.2">
      <c r="A385" s="96"/>
    </row>
    <row r="386" spans="1:1" x14ac:dyDescent="0.2">
      <c r="A386" s="96"/>
    </row>
    <row r="387" spans="1:1" x14ac:dyDescent="0.2">
      <c r="A387" s="96"/>
    </row>
    <row r="388" spans="1:1" x14ac:dyDescent="0.2">
      <c r="A388" s="96"/>
    </row>
    <row r="389" spans="1:1" x14ac:dyDescent="0.2">
      <c r="A389" s="96"/>
    </row>
    <row r="390" spans="1:1" x14ac:dyDescent="0.2">
      <c r="A390" s="96"/>
    </row>
    <row r="391" spans="1:1" x14ac:dyDescent="0.2">
      <c r="A391" s="96"/>
    </row>
    <row r="392" spans="1:1" x14ac:dyDescent="0.2">
      <c r="A392" s="96"/>
    </row>
    <row r="393" spans="1:1" x14ac:dyDescent="0.2">
      <c r="A393" s="96"/>
    </row>
    <row r="394" spans="1:1" x14ac:dyDescent="0.2">
      <c r="A394" s="96"/>
    </row>
    <row r="395" spans="1:1" x14ac:dyDescent="0.2">
      <c r="A395" s="96"/>
    </row>
    <row r="396" spans="1:1" x14ac:dyDescent="0.2">
      <c r="A396" s="96"/>
    </row>
    <row r="397" spans="1:1" x14ac:dyDescent="0.2">
      <c r="A397" s="96"/>
    </row>
    <row r="398" spans="1:1" x14ac:dyDescent="0.2">
      <c r="A398" s="96"/>
    </row>
    <row r="399" spans="1:1" x14ac:dyDescent="0.2">
      <c r="A399" s="96"/>
    </row>
    <row r="400" spans="1:1" x14ac:dyDescent="0.2">
      <c r="A400" s="96"/>
    </row>
    <row r="401" spans="1:1" x14ac:dyDescent="0.2">
      <c r="A401" s="96"/>
    </row>
    <row r="402" spans="1:1" x14ac:dyDescent="0.2">
      <c r="A402" s="96"/>
    </row>
    <row r="403" spans="1:1" x14ac:dyDescent="0.2">
      <c r="A403" s="96"/>
    </row>
    <row r="404" spans="1:1" x14ac:dyDescent="0.2">
      <c r="A404" s="96"/>
    </row>
    <row r="405" spans="1:1" x14ac:dyDescent="0.2">
      <c r="A405" s="96"/>
    </row>
    <row r="406" spans="1:1" x14ac:dyDescent="0.2">
      <c r="A406" s="96"/>
    </row>
    <row r="407" spans="1:1" x14ac:dyDescent="0.2">
      <c r="A407" s="96"/>
    </row>
    <row r="408" spans="1:1" x14ac:dyDescent="0.2">
      <c r="A408" s="96"/>
    </row>
    <row r="409" spans="1:1" x14ac:dyDescent="0.2">
      <c r="A409" s="96"/>
    </row>
    <row r="410" spans="1:1" x14ac:dyDescent="0.2">
      <c r="A410" s="96"/>
    </row>
    <row r="411" spans="1:1" x14ac:dyDescent="0.2">
      <c r="A411" s="96"/>
    </row>
    <row r="412" spans="1:1" x14ac:dyDescent="0.2">
      <c r="A412" s="96"/>
    </row>
    <row r="413" spans="1:1" x14ac:dyDescent="0.2">
      <c r="A413" s="96"/>
    </row>
    <row r="414" spans="1:1" x14ac:dyDescent="0.2">
      <c r="A414" s="96"/>
    </row>
    <row r="415" spans="1:1" x14ac:dyDescent="0.2">
      <c r="A415" s="96"/>
    </row>
    <row r="416" spans="1:1" x14ac:dyDescent="0.2">
      <c r="A416" s="96"/>
    </row>
    <row r="417" spans="1:1" x14ac:dyDescent="0.2">
      <c r="A417" s="96"/>
    </row>
    <row r="418" spans="1:1" x14ac:dyDescent="0.2">
      <c r="A418" s="96"/>
    </row>
    <row r="419" spans="1:1" x14ac:dyDescent="0.2">
      <c r="A419" s="96"/>
    </row>
    <row r="420" spans="1:1" x14ac:dyDescent="0.2">
      <c r="A420" s="96"/>
    </row>
    <row r="421" spans="1:1" x14ac:dyDescent="0.2">
      <c r="A421" s="96"/>
    </row>
    <row r="422" spans="1:1" x14ac:dyDescent="0.2">
      <c r="A422" s="96"/>
    </row>
    <row r="423" spans="1:1" x14ac:dyDescent="0.2">
      <c r="A423" s="96"/>
    </row>
    <row r="424" spans="1:1" x14ac:dyDescent="0.2">
      <c r="A424" s="96"/>
    </row>
    <row r="425" spans="1:1" x14ac:dyDescent="0.2">
      <c r="A425" s="96"/>
    </row>
    <row r="426" spans="1:1" x14ac:dyDescent="0.2">
      <c r="A426" s="96"/>
    </row>
    <row r="427" spans="1:1" x14ac:dyDescent="0.2">
      <c r="A427" s="96"/>
    </row>
    <row r="428" spans="1:1" x14ac:dyDescent="0.2">
      <c r="A428" s="96"/>
    </row>
    <row r="429" spans="1:1" x14ac:dyDescent="0.2">
      <c r="A429" s="96"/>
    </row>
    <row r="430" spans="1:1" x14ac:dyDescent="0.2">
      <c r="A430" s="96"/>
    </row>
    <row r="431" spans="1:1" x14ac:dyDescent="0.2">
      <c r="A431" s="96"/>
    </row>
    <row r="432" spans="1:1" x14ac:dyDescent="0.2">
      <c r="A432" s="96"/>
    </row>
    <row r="433" spans="1:1" x14ac:dyDescent="0.2">
      <c r="A433" s="96"/>
    </row>
    <row r="434" spans="1:1" x14ac:dyDescent="0.2">
      <c r="A434" s="96"/>
    </row>
    <row r="435" spans="1:1" x14ac:dyDescent="0.2">
      <c r="A435" s="96"/>
    </row>
    <row r="436" spans="1:1" x14ac:dyDescent="0.2">
      <c r="A436" s="96"/>
    </row>
    <row r="437" spans="1:1" x14ac:dyDescent="0.2">
      <c r="A437" s="96"/>
    </row>
    <row r="438" spans="1:1" x14ac:dyDescent="0.2">
      <c r="A438" s="96"/>
    </row>
    <row r="439" spans="1:1" x14ac:dyDescent="0.2">
      <c r="A439" s="96"/>
    </row>
    <row r="440" spans="1:1" x14ac:dyDescent="0.2">
      <c r="A440" s="96"/>
    </row>
    <row r="441" spans="1:1" x14ac:dyDescent="0.2">
      <c r="A441" s="96"/>
    </row>
    <row r="442" spans="1:1" x14ac:dyDescent="0.2">
      <c r="A442" s="96"/>
    </row>
    <row r="443" spans="1:1" x14ac:dyDescent="0.2">
      <c r="A443" s="96"/>
    </row>
    <row r="444" spans="1:1" x14ac:dyDescent="0.2">
      <c r="A444" s="96"/>
    </row>
    <row r="445" spans="1:1" x14ac:dyDescent="0.2">
      <c r="A445" s="96"/>
    </row>
    <row r="446" spans="1:1" x14ac:dyDescent="0.2">
      <c r="A446" s="96"/>
    </row>
    <row r="447" spans="1:1" x14ac:dyDescent="0.2">
      <c r="A447" s="96"/>
    </row>
    <row r="448" spans="1:1" x14ac:dyDescent="0.2">
      <c r="A448" s="96"/>
    </row>
    <row r="449" spans="1:1" x14ac:dyDescent="0.2">
      <c r="A449" s="96"/>
    </row>
    <row r="450" spans="1:1" x14ac:dyDescent="0.2">
      <c r="A450" s="96"/>
    </row>
    <row r="451" spans="1:1" x14ac:dyDescent="0.2">
      <c r="A451" s="96"/>
    </row>
    <row r="452" spans="1:1" x14ac:dyDescent="0.2">
      <c r="A452" s="96"/>
    </row>
    <row r="453" spans="1:1" x14ac:dyDescent="0.2">
      <c r="A453" s="96"/>
    </row>
    <row r="454" spans="1:1" x14ac:dyDescent="0.2">
      <c r="A454" s="96"/>
    </row>
    <row r="455" spans="1:1" x14ac:dyDescent="0.2">
      <c r="A455" s="96"/>
    </row>
    <row r="456" spans="1:1" x14ac:dyDescent="0.2">
      <c r="A456" s="96"/>
    </row>
    <row r="457" spans="1:1" x14ac:dyDescent="0.2">
      <c r="A457" s="96"/>
    </row>
    <row r="458" spans="1:1" x14ac:dyDescent="0.2">
      <c r="A458" s="96"/>
    </row>
    <row r="459" spans="1:1" x14ac:dyDescent="0.2">
      <c r="A459" s="96"/>
    </row>
    <row r="460" spans="1:1" x14ac:dyDescent="0.2">
      <c r="A460" s="96"/>
    </row>
    <row r="461" spans="1:1" x14ac:dyDescent="0.2">
      <c r="A461" s="96"/>
    </row>
    <row r="462" spans="1:1" x14ac:dyDescent="0.2">
      <c r="A462" s="96"/>
    </row>
    <row r="463" spans="1:1" x14ac:dyDescent="0.2">
      <c r="A463" s="96"/>
    </row>
    <row r="464" spans="1:1" x14ac:dyDescent="0.2">
      <c r="A464" s="96"/>
    </row>
    <row r="465" spans="1:1" x14ac:dyDescent="0.2">
      <c r="A465" s="96"/>
    </row>
    <row r="466" spans="1:1" x14ac:dyDescent="0.2">
      <c r="A466" s="96"/>
    </row>
    <row r="467" spans="1:1" x14ac:dyDescent="0.2">
      <c r="A467" s="96"/>
    </row>
    <row r="468" spans="1:1" x14ac:dyDescent="0.2">
      <c r="A468" s="96"/>
    </row>
    <row r="469" spans="1:1" x14ac:dyDescent="0.2">
      <c r="A469" s="96"/>
    </row>
    <row r="470" spans="1:1" x14ac:dyDescent="0.2">
      <c r="A470" s="96"/>
    </row>
    <row r="471" spans="1:1" x14ac:dyDescent="0.2">
      <c r="A471" s="96"/>
    </row>
    <row r="472" spans="1:1" x14ac:dyDescent="0.2">
      <c r="A472" s="96"/>
    </row>
    <row r="473" spans="1:1" x14ac:dyDescent="0.2">
      <c r="A473" s="96"/>
    </row>
    <row r="474" spans="1:1" x14ac:dyDescent="0.2">
      <c r="A474" s="96"/>
    </row>
    <row r="475" spans="1:1" x14ac:dyDescent="0.2">
      <c r="A475" s="96"/>
    </row>
    <row r="476" spans="1:1" x14ac:dyDescent="0.2">
      <c r="A476" s="96"/>
    </row>
    <row r="477" spans="1:1" x14ac:dyDescent="0.2">
      <c r="A477" s="96"/>
    </row>
    <row r="478" spans="1:1" x14ac:dyDescent="0.2">
      <c r="A478" s="96"/>
    </row>
    <row r="479" spans="1:1" x14ac:dyDescent="0.2">
      <c r="A479" s="96"/>
    </row>
    <row r="480" spans="1:1" x14ac:dyDescent="0.2">
      <c r="A480" s="96"/>
    </row>
    <row r="481" spans="1:1" x14ac:dyDescent="0.2">
      <c r="A481" s="96"/>
    </row>
    <row r="482" spans="1:1" x14ac:dyDescent="0.2">
      <c r="A482" s="96"/>
    </row>
    <row r="483" spans="1:1" x14ac:dyDescent="0.2">
      <c r="A483" s="96"/>
    </row>
    <row r="484" spans="1:1" x14ac:dyDescent="0.2">
      <c r="A484" s="96"/>
    </row>
    <row r="485" spans="1:1" x14ac:dyDescent="0.2">
      <c r="A485" s="96"/>
    </row>
    <row r="486" spans="1:1" x14ac:dyDescent="0.2">
      <c r="A486" s="96"/>
    </row>
    <row r="487" spans="1:1" x14ac:dyDescent="0.2">
      <c r="A487" s="96"/>
    </row>
    <row r="488" spans="1:1" x14ac:dyDescent="0.2">
      <c r="A488" s="96"/>
    </row>
    <row r="489" spans="1:1" x14ac:dyDescent="0.2">
      <c r="A489" s="96"/>
    </row>
    <row r="490" spans="1:1" x14ac:dyDescent="0.2">
      <c r="A490" s="96"/>
    </row>
    <row r="491" spans="1:1" x14ac:dyDescent="0.2">
      <c r="A491" s="96"/>
    </row>
    <row r="492" spans="1:1" x14ac:dyDescent="0.2">
      <c r="A492" s="96"/>
    </row>
    <row r="493" spans="1:1" x14ac:dyDescent="0.2">
      <c r="A493" s="96"/>
    </row>
    <row r="494" spans="1:1" x14ac:dyDescent="0.2">
      <c r="A494" s="96"/>
    </row>
    <row r="495" spans="1:1" x14ac:dyDescent="0.2">
      <c r="A495" s="96"/>
    </row>
    <row r="496" spans="1:1" x14ac:dyDescent="0.2">
      <c r="A496" s="96"/>
    </row>
    <row r="497" spans="1:1" x14ac:dyDescent="0.2">
      <c r="A497" s="96"/>
    </row>
    <row r="498" spans="1:1" x14ac:dyDescent="0.2">
      <c r="A498" s="96"/>
    </row>
    <row r="499" spans="1:1" x14ac:dyDescent="0.2">
      <c r="A499" s="96"/>
    </row>
    <row r="500" spans="1:1" x14ac:dyDescent="0.2">
      <c r="A500" s="96"/>
    </row>
    <row r="501" spans="1:1" x14ac:dyDescent="0.2">
      <c r="A501" s="96"/>
    </row>
    <row r="502" spans="1:1" x14ac:dyDescent="0.2">
      <c r="A502" s="96"/>
    </row>
    <row r="503" spans="1:1" x14ac:dyDescent="0.2">
      <c r="A503" s="96"/>
    </row>
    <row r="504" spans="1:1" x14ac:dyDescent="0.2">
      <c r="A504" s="96"/>
    </row>
    <row r="505" spans="1:1" x14ac:dyDescent="0.2">
      <c r="A505" s="96"/>
    </row>
    <row r="506" spans="1:1" x14ac:dyDescent="0.2">
      <c r="A506" s="96"/>
    </row>
    <row r="507" spans="1:1" x14ac:dyDescent="0.2">
      <c r="A507" s="96"/>
    </row>
    <row r="508" spans="1:1" x14ac:dyDescent="0.2">
      <c r="A508" s="96"/>
    </row>
    <row r="509" spans="1:1" x14ac:dyDescent="0.2">
      <c r="A509" s="96"/>
    </row>
    <row r="510" spans="1:1" x14ac:dyDescent="0.2">
      <c r="A510" s="96"/>
    </row>
    <row r="511" spans="1:1" x14ac:dyDescent="0.2">
      <c r="A511" s="96"/>
    </row>
    <row r="512" spans="1:1" x14ac:dyDescent="0.2">
      <c r="A512" s="96"/>
    </row>
    <row r="513" spans="1:1" x14ac:dyDescent="0.2">
      <c r="A513" s="96"/>
    </row>
    <row r="514" spans="1:1" x14ac:dyDescent="0.2">
      <c r="A514" s="96"/>
    </row>
    <row r="515" spans="1:1" x14ac:dyDescent="0.2">
      <c r="A515" s="96"/>
    </row>
    <row r="516" spans="1:1" x14ac:dyDescent="0.2">
      <c r="A516" s="96"/>
    </row>
    <row r="517" spans="1:1" x14ac:dyDescent="0.2">
      <c r="A517" s="96"/>
    </row>
    <row r="518" spans="1:1" x14ac:dyDescent="0.2">
      <c r="A518" s="96"/>
    </row>
    <row r="519" spans="1:1" x14ac:dyDescent="0.2">
      <c r="A519" s="96"/>
    </row>
    <row r="520" spans="1:1" x14ac:dyDescent="0.2">
      <c r="A520" s="96"/>
    </row>
    <row r="521" spans="1:1" x14ac:dyDescent="0.2">
      <c r="A521" s="96"/>
    </row>
    <row r="522" spans="1:1" x14ac:dyDescent="0.2">
      <c r="A522" s="96"/>
    </row>
    <row r="523" spans="1:1" x14ac:dyDescent="0.2">
      <c r="A523" s="96"/>
    </row>
    <row r="524" spans="1:1" x14ac:dyDescent="0.2">
      <c r="A524" s="96"/>
    </row>
    <row r="525" spans="1:1" x14ac:dyDescent="0.2">
      <c r="A525" s="96"/>
    </row>
    <row r="526" spans="1:1" x14ac:dyDescent="0.2">
      <c r="A526" s="96"/>
    </row>
    <row r="527" spans="1:1" x14ac:dyDescent="0.2">
      <c r="A527" s="96"/>
    </row>
    <row r="528" spans="1:1" x14ac:dyDescent="0.2">
      <c r="A528" s="96"/>
    </row>
    <row r="529" spans="1:1" x14ac:dyDescent="0.2">
      <c r="A529" s="96"/>
    </row>
    <row r="530" spans="1:1" x14ac:dyDescent="0.2">
      <c r="A530" s="96"/>
    </row>
    <row r="531" spans="1:1" x14ac:dyDescent="0.2">
      <c r="A531" s="96"/>
    </row>
    <row r="532" spans="1:1" x14ac:dyDescent="0.2">
      <c r="A532" s="96"/>
    </row>
    <row r="533" spans="1:1" x14ac:dyDescent="0.2">
      <c r="A533" s="96"/>
    </row>
    <row r="534" spans="1:1" x14ac:dyDescent="0.2">
      <c r="A534" s="96"/>
    </row>
    <row r="535" spans="1:1" x14ac:dyDescent="0.2">
      <c r="A535" s="96"/>
    </row>
    <row r="536" spans="1:1" x14ac:dyDescent="0.2">
      <c r="A536" s="96"/>
    </row>
    <row r="537" spans="1:1" x14ac:dyDescent="0.2">
      <c r="A537" s="96"/>
    </row>
    <row r="538" spans="1:1" x14ac:dyDescent="0.2">
      <c r="A538" s="96"/>
    </row>
    <row r="539" spans="1:1" x14ac:dyDescent="0.2">
      <c r="A539" s="96"/>
    </row>
    <row r="540" spans="1:1" x14ac:dyDescent="0.2">
      <c r="A540" s="96"/>
    </row>
    <row r="541" spans="1:1" x14ac:dyDescent="0.2">
      <c r="A541" s="96"/>
    </row>
    <row r="542" spans="1:1" x14ac:dyDescent="0.2">
      <c r="A542" s="96"/>
    </row>
    <row r="543" spans="1:1" x14ac:dyDescent="0.2">
      <c r="A543" s="96"/>
    </row>
    <row r="544" spans="1:1" x14ac:dyDescent="0.2">
      <c r="A544" s="96"/>
    </row>
    <row r="545" spans="1:1" x14ac:dyDescent="0.2">
      <c r="A545" s="96"/>
    </row>
    <row r="546" spans="1:1" x14ac:dyDescent="0.2">
      <c r="A546" s="96"/>
    </row>
    <row r="561" spans="1:1" x14ac:dyDescent="0.2">
      <c r="A561" s="96"/>
    </row>
    <row r="562" spans="1:1" x14ac:dyDescent="0.2">
      <c r="A562" s="96"/>
    </row>
    <row r="563" spans="1:1" x14ac:dyDescent="0.2">
      <c r="A563" s="96"/>
    </row>
    <row r="564" spans="1:1" x14ac:dyDescent="0.2">
      <c r="A564" s="96"/>
    </row>
    <row r="565" spans="1:1" x14ac:dyDescent="0.2">
      <c r="A565" s="96"/>
    </row>
    <row r="566" spans="1:1" x14ac:dyDescent="0.2">
      <c r="A566" s="96"/>
    </row>
    <row r="567" spans="1:1" x14ac:dyDescent="0.2">
      <c r="A567" s="96"/>
    </row>
    <row r="568" spans="1:1" x14ac:dyDescent="0.2">
      <c r="A568" s="96"/>
    </row>
    <row r="569" spans="1:1" x14ac:dyDescent="0.2">
      <c r="A569" s="96"/>
    </row>
    <row r="570" spans="1:1" x14ac:dyDescent="0.2">
      <c r="A570" s="96"/>
    </row>
    <row r="571" spans="1:1" x14ac:dyDescent="0.2">
      <c r="A571" s="96"/>
    </row>
    <row r="573" spans="1:1" x14ac:dyDescent="0.2">
      <c r="A573" s="96"/>
    </row>
    <row r="574" spans="1:1" x14ac:dyDescent="0.2">
      <c r="A574" s="96"/>
    </row>
    <row r="575" spans="1:1" x14ac:dyDescent="0.2">
      <c r="A575" s="96"/>
    </row>
    <row r="576" spans="1:1" x14ac:dyDescent="0.2">
      <c r="A576" s="96"/>
    </row>
    <row r="577" spans="1:1" x14ac:dyDescent="0.2">
      <c r="A577" s="96"/>
    </row>
    <row r="578" spans="1:1" x14ac:dyDescent="0.2">
      <c r="A578" s="96"/>
    </row>
    <row r="579" spans="1:1" x14ac:dyDescent="0.2">
      <c r="A579" s="96"/>
    </row>
    <row r="580" spans="1:1" x14ac:dyDescent="0.2">
      <c r="A580" s="96"/>
    </row>
    <row r="581" spans="1:1" x14ac:dyDescent="0.2">
      <c r="A581" s="96"/>
    </row>
    <row r="582" spans="1:1" x14ac:dyDescent="0.2">
      <c r="A582" s="96"/>
    </row>
    <row r="583" spans="1:1" x14ac:dyDescent="0.2">
      <c r="A583" s="96"/>
    </row>
    <row r="584" spans="1:1" x14ac:dyDescent="0.2">
      <c r="A584" s="96"/>
    </row>
    <row r="585" spans="1:1" x14ac:dyDescent="0.2">
      <c r="A585" s="96"/>
    </row>
    <row r="586" spans="1:1" x14ac:dyDescent="0.2">
      <c r="A586" s="96"/>
    </row>
    <row r="587" spans="1:1" x14ac:dyDescent="0.2">
      <c r="A587" s="96"/>
    </row>
    <row r="588" spans="1:1" x14ac:dyDescent="0.2">
      <c r="A588" s="96"/>
    </row>
    <row r="589" spans="1:1" x14ac:dyDescent="0.2">
      <c r="A589" s="96"/>
    </row>
    <row r="590" spans="1:1" x14ac:dyDescent="0.2">
      <c r="A590" s="96"/>
    </row>
    <row r="591" spans="1:1" x14ac:dyDescent="0.2">
      <c r="A591" s="96"/>
    </row>
    <row r="592" spans="1:1" x14ac:dyDescent="0.2">
      <c r="A592" s="96"/>
    </row>
    <row r="593" spans="1:1" x14ac:dyDescent="0.2">
      <c r="A593" s="96"/>
    </row>
    <row r="594" spans="1:1" x14ac:dyDescent="0.2">
      <c r="A594" s="96"/>
    </row>
    <row r="595" spans="1:1" x14ac:dyDescent="0.2">
      <c r="A595" s="96"/>
    </row>
    <row r="596" spans="1:1" x14ac:dyDescent="0.2">
      <c r="A596" s="96"/>
    </row>
    <row r="597" spans="1:1" x14ac:dyDescent="0.2">
      <c r="A597" s="96"/>
    </row>
    <row r="624" spans="1:1" x14ac:dyDescent="0.2">
      <c r="A624" s="96"/>
    </row>
    <row r="625" spans="1:1" x14ac:dyDescent="0.2">
      <c r="A625" s="96"/>
    </row>
    <row r="626" spans="1:1" x14ac:dyDescent="0.2">
      <c r="A626" s="96"/>
    </row>
    <row r="627" spans="1:1" x14ac:dyDescent="0.2">
      <c r="A627" s="96"/>
    </row>
    <row r="628" spans="1:1" x14ac:dyDescent="0.2">
      <c r="A628" s="96"/>
    </row>
    <row r="629" spans="1:1" x14ac:dyDescent="0.2">
      <c r="A629" s="96"/>
    </row>
    <row r="639" spans="1:1" x14ac:dyDescent="0.2">
      <c r="A639" s="96"/>
    </row>
    <row r="640" spans="1:1" x14ac:dyDescent="0.2">
      <c r="A640" s="96"/>
    </row>
    <row r="641" spans="1:1" x14ac:dyDescent="0.2">
      <c r="A641" s="96"/>
    </row>
    <row r="642" spans="1:1" x14ac:dyDescent="0.2">
      <c r="A642" s="96"/>
    </row>
    <row r="643" spans="1:1" x14ac:dyDescent="0.2">
      <c r="A643" s="96"/>
    </row>
    <row r="644" spans="1:1" x14ac:dyDescent="0.2">
      <c r="A644" s="96"/>
    </row>
    <row r="645" spans="1:1" x14ac:dyDescent="0.2">
      <c r="A645" s="96"/>
    </row>
    <row r="646" spans="1:1" x14ac:dyDescent="0.2">
      <c r="A646" s="96"/>
    </row>
    <row r="647" spans="1:1" x14ac:dyDescent="0.2">
      <c r="A647" s="96"/>
    </row>
    <row r="648" spans="1:1" x14ac:dyDescent="0.2">
      <c r="A648" s="96"/>
    </row>
    <row r="649" spans="1:1" x14ac:dyDescent="0.2">
      <c r="A649" s="96"/>
    </row>
    <row r="650" spans="1:1" x14ac:dyDescent="0.2">
      <c r="A650" s="96"/>
    </row>
    <row r="651" spans="1:1" x14ac:dyDescent="0.2">
      <c r="A651" s="96"/>
    </row>
    <row r="652" spans="1:1" x14ac:dyDescent="0.2">
      <c r="A652" s="96"/>
    </row>
    <row r="653" spans="1:1" x14ac:dyDescent="0.2">
      <c r="A653" s="96"/>
    </row>
    <row r="654" spans="1:1" x14ac:dyDescent="0.2">
      <c r="A654" s="96"/>
    </row>
    <row r="655" spans="1:1" x14ac:dyDescent="0.2">
      <c r="A655" s="96"/>
    </row>
    <row r="656" spans="1:1" x14ac:dyDescent="0.2">
      <c r="A656" s="96"/>
    </row>
    <row r="657" spans="1:1" x14ac:dyDescent="0.2">
      <c r="A657" s="96"/>
    </row>
    <row r="658" spans="1:1" x14ac:dyDescent="0.2">
      <c r="A658" s="96"/>
    </row>
    <row r="659" spans="1:1" x14ac:dyDescent="0.2">
      <c r="A659" s="96"/>
    </row>
    <row r="660" spans="1:1" x14ac:dyDescent="0.2">
      <c r="A660" s="96"/>
    </row>
    <row r="661" spans="1:1" x14ac:dyDescent="0.2">
      <c r="A661" s="96"/>
    </row>
    <row r="662" spans="1:1" x14ac:dyDescent="0.2">
      <c r="A662" s="96"/>
    </row>
    <row r="1048211" spans="1:1" x14ac:dyDescent="0.2">
      <c r="A1048211" s="96"/>
    </row>
    <row r="1048297" spans="1:5" x14ac:dyDescent="0.2">
      <c r="A1048297" s="96"/>
      <c r="E1048297" s="107"/>
    </row>
    <row r="1048363" spans="1:1" x14ac:dyDescent="0.2">
      <c r="A1048363" s="96"/>
    </row>
    <row r="1048389" spans="1:1" x14ac:dyDescent="0.2">
      <c r="A1048389" s="96"/>
    </row>
    <row r="1048412" spans="1:1" x14ac:dyDescent="0.2">
      <c r="A1048412" s="96"/>
    </row>
    <row r="1048429" spans="1:1" x14ac:dyDescent="0.2">
      <c r="A1048429" s="96"/>
    </row>
  </sheetData>
  <sheetProtection algorithmName="SHA-512" hashValue="8/kDwS4QQS3IGxHBXGsCRuw3vUuNEE99ciUISGAfcOlSKVTmlEJuBBDF0/gHw07lD/HvvAdKCXuYnqlv4urEJw==" saltValue="8HXsyyi5C93GP5LqEBnMfA==" spinCount="100000" sheet="1" objects="1" scenarios="1"/>
  <mergeCells count="3">
    <mergeCell ref="A2:C2"/>
    <mergeCell ref="D1:H1"/>
    <mergeCell ref="D21:G21"/>
  </mergeCells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21:C21" unlockedFormula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0"/>
  <dimension ref="A1:J1048430"/>
  <sheetViews>
    <sheetView view="pageBreakPreview" zoomScale="160" zoomScaleNormal="100" zoomScaleSheetLayoutView="160" workbookViewId="0">
      <selection activeCell="G8" sqref="G8"/>
    </sheetView>
  </sheetViews>
  <sheetFormatPr defaultRowHeight="12.75" x14ac:dyDescent="0.2"/>
  <cols>
    <col min="1" max="1" width="9.42578125" style="95" customWidth="1"/>
    <col min="2" max="2" width="8.7109375" style="96" customWidth="1"/>
    <col min="3" max="3" width="6.42578125" style="96" customWidth="1"/>
    <col min="4" max="4" width="42.7109375" style="96" customWidth="1"/>
    <col min="5" max="5" width="10.28515625" style="96" customWidth="1"/>
    <col min="6" max="8" width="20.7109375" style="96" customWidth="1"/>
    <col min="9" max="9" width="9.28515625" style="96"/>
    <col min="10" max="10" width="9.28515625" style="115"/>
    <col min="11" max="256" width="9.28515625" style="96"/>
    <col min="257" max="257" width="9.28515625" style="96" customWidth="1"/>
    <col min="258" max="258" width="6.7109375" style="96" customWidth="1"/>
    <col min="259" max="259" width="40.7109375" style="96" customWidth="1"/>
    <col min="260" max="263" width="9.28515625" style="96" customWidth="1"/>
    <col min="264" max="512" width="9.28515625" style="96"/>
    <col min="513" max="513" width="9.28515625" style="96" customWidth="1"/>
    <col min="514" max="514" width="6.7109375" style="96" customWidth="1"/>
    <col min="515" max="515" width="40.7109375" style="96" customWidth="1"/>
    <col min="516" max="519" width="9.28515625" style="96" customWidth="1"/>
    <col min="520" max="768" width="9.28515625" style="96"/>
    <col min="769" max="769" width="9.28515625" style="96" customWidth="1"/>
    <col min="770" max="770" width="6.7109375" style="96" customWidth="1"/>
    <col min="771" max="771" width="40.7109375" style="96" customWidth="1"/>
    <col min="772" max="775" width="9.28515625" style="96" customWidth="1"/>
    <col min="776" max="1024" width="9.28515625" style="96"/>
    <col min="1025" max="1025" width="9.28515625" style="96" customWidth="1"/>
    <col min="1026" max="1026" width="6.7109375" style="96" customWidth="1"/>
    <col min="1027" max="1027" width="40.7109375" style="96" customWidth="1"/>
    <col min="1028" max="1031" width="9.28515625" style="96" customWidth="1"/>
    <col min="1032" max="1280" width="9.28515625" style="96"/>
    <col min="1281" max="1281" width="9.28515625" style="96" customWidth="1"/>
    <col min="1282" max="1282" width="6.7109375" style="96" customWidth="1"/>
    <col min="1283" max="1283" width="40.7109375" style="96" customWidth="1"/>
    <col min="1284" max="1287" width="9.28515625" style="96" customWidth="1"/>
    <col min="1288" max="1536" width="9.28515625" style="96"/>
    <col min="1537" max="1537" width="9.28515625" style="96" customWidth="1"/>
    <col min="1538" max="1538" width="6.7109375" style="96" customWidth="1"/>
    <col min="1539" max="1539" width="40.7109375" style="96" customWidth="1"/>
    <col min="1540" max="1543" width="9.28515625" style="96" customWidth="1"/>
    <col min="1544" max="1792" width="9.28515625" style="96"/>
    <col min="1793" max="1793" width="9.28515625" style="96" customWidth="1"/>
    <col min="1794" max="1794" width="6.7109375" style="96" customWidth="1"/>
    <col min="1795" max="1795" width="40.7109375" style="96" customWidth="1"/>
    <col min="1796" max="1799" width="9.28515625" style="96" customWidth="1"/>
    <col min="1800" max="2048" width="9.28515625" style="96"/>
    <col min="2049" max="2049" width="9.28515625" style="96" customWidth="1"/>
    <col min="2050" max="2050" width="6.7109375" style="96" customWidth="1"/>
    <col min="2051" max="2051" width="40.7109375" style="96" customWidth="1"/>
    <col min="2052" max="2055" width="9.28515625" style="96" customWidth="1"/>
    <col min="2056" max="2304" width="9.28515625" style="96"/>
    <col min="2305" max="2305" width="9.28515625" style="96" customWidth="1"/>
    <col min="2306" max="2306" width="6.7109375" style="96" customWidth="1"/>
    <col min="2307" max="2307" width="40.7109375" style="96" customWidth="1"/>
    <col min="2308" max="2311" width="9.28515625" style="96" customWidth="1"/>
    <col min="2312" max="2560" width="9.28515625" style="96"/>
    <col min="2561" max="2561" width="9.28515625" style="96" customWidth="1"/>
    <col min="2562" max="2562" width="6.7109375" style="96" customWidth="1"/>
    <col min="2563" max="2563" width="40.7109375" style="96" customWidth="1"/>
    <col min="2564" max="2567" width="9.28515625" style="96" customWidth="1"/>
    <col min="2568" max="2816" width="9.28515625" style="96"/>
    <col min="2817" max="2817" width="9.28515625" style="96" customWidth="1"/>
    <col min="2818" max="2818" width="6.7109375" style="96" customWidth="1"/>
    <col min="2819" max="2819" width="40.7109375" style="96" customWidth="1"/>
    <col min="2820" max="2823" width="9.28515625" style="96" customWidth="1"/>
    <col min="2824" max="3072" width="9.28515625" style="96"/>
    <col min="3073" max="3073" width="9.28515625" style="96" customWidth="1"/>
    <col min="3074" max="3074" width="6.7109375" style="96" customWidth="1"/>
    <col min="3075" max="3075" width="40.7109375" style="96" customWidth="1"/>
    <col min="3076" max="3079" width="9.28515625" style="96" customWidth="1"/>
    <col min="3080" max="3328" width="9.28515625" style="96"/>
    <col min="3329" max="3329" width="9.28515625" style="96" customWidth="1"/>
    <col min="3330" max="3330" width="6.7109375" style="96" customWidth="1"/>
    <col min="3331" max="3331" width="40.7109375" style="96" customWidth="1"/>
    <col min="3332" max="3335" width="9.28515625" style="96" customWidth="1"/>
    <col min="3336" max="3584" width="9.28515625" style="96"/>
    <col min="3585" max="3585" width="9.28515625" style="96" customWidth="1"/>
    <col min="3586" max="3586" width="6.7109375" style="96" customWidth="1"/>
    <col min="3587" max="3587" width="40.7109375" style="96" customWidth="1"/>
    <col min="3588" max="3591" width="9.28515625" style="96" customWidth="1"/>
    <col min="3592" max="3840" width="9.28515625" style="96"/>
    <col min="3841" max="3841" width="9.28515625" style="96" customWidth="1"/>
    <col min="3842" max="3842" width="6.7109375" style="96" customWidth="1"/>
    <col min="3843" max="3843" width="40.7109375" style="96" customWidth="1"/>
    <col min="3844" max="3847" width="9.28515625" style="96" customWidth="1"/>
    <col min="3848" max="4096" width="9.28515625" style="96"/>
    <col min="4097" max="4097" width="9.28515625" style="96" customWidth="1"/>
    <col min="4098" max="4098" width="6.7109375" style="96" customWidth="1"/>
    <col min="4099" max="4099" width="40.7109375" style="96" customWidth="1"/>
    <col min="4100" max="4103" width="9.28515625" style="96" customWidth="1"/>
    <col min="4104" max="4352" width="9.28515625" style="96"/>
    <col min="4353" max="4353" width="9.28515625" style="96" customWidth="1"/>
    <col min="4354" max="4354" width="6.7109375" style="96" customWidth="1"/>
    <col min="4355" max="4355" width="40.7109375" style="96" customWidth="1"/>
    <col min="4356" max="4359" width="9.28515625" style="96" customWidth="1"/>
    <col min="4360" max="4608" width="9.28515625" style="96"/>
    <col min="4609" max="4609" width="9.28515625" style="96" customWidth="1"/>
    <col min="4610" max="4610" width="6.7109375" style="96" customWidth="1"/>
    <col min="4611" max="4611" width="40.7109375" style="96" customWidth="1"/>
    <col min="4612" max="4615" width="9.28515625" style="96" customWidth="1"/>
    <col min="4616" max="4864" width="9.28515625" style="96"/>
    <col min="4865" max="4865" width="9.28515625" style="96" customWidth="1"/>
    <col min="4866" max="4866" width="6.7109375" style="96" customWidth="1"/>
    <col min="4867" max="4867" width="40.7109375" style="96" customWidth="1"/>
    <col min="4868" max="4871" width="9.28515625" style="96" customWidth="1"/>
    <col min="4872" max="5120" width="9.28515625" style="96"/>
    <col min="5121" max="5121" width="9.28515625" style="96" customWidth="1"/>
    <col min="5122" max="5122" width="6.7109375" style="96" customWidth="1"/>
    <col min="5123" max="5123" width="40.7109375" style="96" customWidth="1"/>
    <col min="5124" max="5127" width="9.28515625" style="96" customWidth="1"/>
    <col min="5128" max="5376" width="9.28515625" style="96"/>
    <col min="5377" max="5377" width="9.28515625" style="96" customWidth="1"/>
    <col min="5378" max="5378" width="6.7109375" style="96" customWidth="1"/>
    <col min="5379" max="5379" width="40.7109375" style="96" customWidth="1"/>
    <col min="5380" max="5383" width="9.28515625" style="96" customWidth="1"/>
    <col min="5384" max="5632" width="9.28515625" style="96"/>
    <col min="5633" max="5633" width="9.28515625" style="96" customWidth="1"/>
    <col min="5634" max="5634" width="6.7109375" style="96" customWidth="1"/>
    <col min="5635" max="5635" width="40.7109375" style="96" customWidth="1"/>
    <col min="5636" max="5639" width="9.28515625" style="96" customWidth="1"/>
    <col min="5640" max="5888" width="9.28515625" style="96"/>
    <col min="5889" max="5889" width="9.28515625" style="96" customWidth="1"/>
    <col min="5890" max="5890" width="6.7109375" style="96" customWidth="1"/>
    <col min="5891" max="5891" width="40.7109375" style="96" customWidth="1"/>
    <col min="5892" max="5895" width="9.28515625" style="96" customWidth="1"/>
    <col min="5896" max="6144" width="9.28515625" style="96"/>
    <col min="6145" max="6145" width="9.28515625" style="96" customWidth="1"/>
    <col min="6146" max="6146" width="6.7109375" style="96" customWidth="1"/>
    <col min="6147" max="6147" width="40.7109375" style="96" customWidth="1"/>
    <col min="6148" max="6151" width="9.28515625" style="96" customWidth="1"/>
    <col min="6152" max="6400" width="9.28515625" style="96"/>
    <col min="6401" max="6401" width="9.28515625" style="96" customWidth="1"/>
    <col min="6402" max="6402" width="6.7109375" style="96" customWidth="1"/>
    <col min="6403" max="6403" width="40.7109375" style="96" customWidth="1"/>
    <col min="6404" max="6407" width="9.28515625" style="96" customWidth="1"/>
    <col min="6408" max="6656" width="9.28515625" style="96"/>
    <col min="6657" max="6657" width="9.28515625" style="96" customWidth="1"/>
    <col min="6658" max="6658" width="6.7109375" style="96" customWidth="1"/>
    <col min="6659" max="6659" width="40.7109375" style="96" customWidth="1"/>
    <col min="6660" max="6663" width="9.28515625" style="96" customWidth="1"/>
    <col min="6664" max="6912" width="9.28515625" style="96"/>
    <col min="6913" max="6913" width="9.28515625" style="96" customWidth="1"/>
    <col min="6914" max="6914" width="6.7109375" style="96" customWidth="1"/>
    <col min="6915" max="6915" width="40.7109375" style="96" customWidth="1"/>
    <col min="6916" max="6919" width="9.28515625" style="96" customWidth="1"/>
    <col min="6920" max="7168" width="9.28515625" style="96"/>
    <col min="7169" max="7169" width="9.28515625" style="96" customWidth="1"/>
    <col min="7170" max="7170" width="6.7109375" style="96" customWidth="1"/>
    <col min="7171" max="7171" width="40.7109375" style="96" customWidth="1"/>
    <col min="7172" max="7175" width="9.28515625" style="96" customWidth="1"/>
    <col min="7176" max="7424" width="9.28515625" style="96"/>
    <col min="7425" max="7425" width="9.28515625" style="96" customWidth="1"/>
    <col min="7426" max="7426" width="6.7109375" style="96" customWidth="1"/>
    <col min="7427" max="7427" width="40.7109375" style="96" customWidth="1"/>
    <col min="7428" max="7431" width="9.28515625" style="96" customWidth="1"/>
    <col min="7432" max="7680" width="9.28515625" style="96"/>
    <col min="7681" max="7681" width="9.28515625" style="96" customWidth="1"/>
    <col min="7682" max="7682" width="6.7109375" style="96" customWidth="1"/>
    <col min="7683" max="7683" width="40.7109375" style="96" customWidth="1"/>
    <col min="7684" max="7687" width="9.28515625" style="96" customWidth="1"/>
    <col min="7688" max="7936" width="9.28515625" style="96"/>
    <col min="7937" max="7937" width="9.28515625" style="96" customWidth="1"/>
    <col min="7938" max="7938" width="6.7109375" style="96" customWidth="1"/>
    <col min="7939" max="7939" width="40.7109375" style="96" customWidth="1"/>
    <col min="7940" max="7943" width="9.28515625" style="96" customWidth="1"/>
    <col min="7944" max="8192" width="9.28515625" style="96"/>
    <col min="8193" max="8193" width="9.28515625" style="96" customWidth="1"/>
    <col min="8194" max="8194" width="6.7109375" style="96" customWidth="1"/>
    <col min="8195" max="8195" width="40.7109375" style="96" customWidth="1"/>
    <col min="8196" max="8199" width="9.28515625" style="96" customWidth="1"/>
    <col min="8200" max="8448" width="9.28515625" style="96"/>
    <col min="8449" max="8449" width="9.28515625" style="96" customWidth="1"/>
    <col min="8450" max="8450" width="6.7109375" style="96" customWidth="1"/>
    <col min="8451" max="8451" width="40.7109375" style="96" customWidth="1"/>
    <col min="8452" max="8455" width="9.28515625" style="96" customWidth="1"/>
    <col min="8456" max="8704" width="9.28515625" style="96"/>
    <col min="8705" max="8705" width="9.28515625" style="96" customWidth="1"/>
    <col min="8706" max="8706" width="6.7109375" style="96" customWidth="1"/>
    <col min="8707" max="8707" width="40.7109375" style="96" customWidth="1"/>
    <col min="8708" max="8711" width="9.28515625" style="96" customWidth="1"/>
    <col min="8712" max="8960" width="9.28515625" style="96"/>
    <col min="8961" max="8961" width="9.28515625" style="96" customWidth="1"/>
    <col min="8962" max="8962" width="6.7109375" style="96" customWidth="1"/>
    <col min="8963" max="8963" width="40.7109375" style="96" customWidth="1"/>
    <col min="8964" max="8967" width="9.28515625" style="96" customWidth="1"/>
    <col min="8968" max="9216" width="9.28515625" style="96"/>
    <col min="9217" max="9217" width="9.28515625" style="96" customWidth="1"/>
    <col min="9218" max="9218" width="6.7109375" style="96" customWidth="1"/>
    <col min="9219" max="9219" width="40.7109375" style="96" customWidth="1"/>
    <col min="9220" max="9223" width="9.28515625" style="96" customWidth="1"/>
    <col min="9224" max="9472" width="9.28515625" style="96"/>
    <col min="9473" max="9473" width="9.28515625" style="96" customWidth="1"/>
    <col min="9474" max="9474" width="6.7109375" style="96" customWidth="1"/>
    <col min="9475" max="9475" width="40.7109375" style="96" customWidth="1"/>
    <col min="9476" max="9479" width="9.28515625" style="96" customWidth="1"/>
    <col min="9480" max="9728" width="9.28515625" style="96"/>
    <col min="9729" max="9729" width="9.28515625" style="96" customWidth="1"/>
    <col min="9730" max="9730" width="6.7109375" style="96" customWidth="1"/>
    <col min="9731" max="9731" width="40.7109375" style="96" customWidth="1"/>
    <col min="9732" max="9735" width="9.28515625" style="96" customWidth="1"/>
    <col min="9736" max="9984" width="9.28515625" style="96"/>
    <col min="9985" max="9985" width="9.28515625" style="96" customWidth="1"/>
    <col min="9986" max="9986" width="6.7109375" style="96" customWidth="1"/>
    <col min="9987" max="9987" width="40.7109375" style="96" customWidth="1"/>
    <col min="9988" max="9991" width="9.28515625" style="96" customWidth="1"/>
    <col min="9992" max="10240" width="9.28515625" style="96"/>
    <col min="10241" max="10241" width="9.28515625" style="96" customWidth="1"/>
    <col min="10242" max="10242" width="6.7109375" style="96" customWidth="1"/>
    <col min="10243" max="10243" width="40.7109375" style="96" customWidth="1"/>
    <col min="10244" max="10247" width="9.28515625" style="96" customWidth="1"/>
    <col min="10248" max="10496" width="9.28515625" style="96"/>
    <col min="10497" max="10497" width="9.28515625" style="96" customWidth="1"/>
    <col min="10498" max="10498" width="6.7109375" style="96" customWidth="1"/>
    <col min="10499" max="10499" width="40.7109375" style="96" customWidth="1"/>
    <col min="10500" max="10503" width="9.28515625" style="96" customWidth="1"/>
    <col min="10504" max="10752" width="9.28515625" style="96"/>
    <col min="10753" max="10753" width="9.28515625" style="96" customWidth="1"/>
    <col min="10754" max="10754" width="6.7109375" style="96" customWidth="1"/>
    <col min="10755" max="10755" width="40.7109375" style="96" customWidth="1"/>
    <col min="10756" max="10759" width="9.28515625" style="96" customWidth="1"/>
    <col min="10760" max="11008" width="9.28515625" style="96"/>
    <col min="11009" max="11009" width="9.28515625" style="96" customWidth="1"/>
    <col min="11010" max="11010" width="6.7109375" style="96" customWidth="1"/>
    <col min="11011" max="11011" width="40.7109375" style="96" customWidth="1"/>
    <col min="11012" max="11015" width="9.28515625" style="96" customWidth="1"/>
    <col min="11016" max="11264" width="9.28515625" style="96"/>
    <col min="11265" max="11265" width="9.28515625" style="96" customWidth="1"/>
    <col min="11266" max="11266" width="6.7109375" style="96" customWidth="1"/>
    <col min="11267" max="11267" width="40.7109375" style="96" customWidth="1"/>
    <col min="11268" max="11271" width="9.28515625" style="96" customWidth="1"/>
    <col min="11272" max="11520" width="9.28515625" style="96"/>
    <col min="11521" max="11521" width="9.28515625" style="96" customWidth="1"/>
    <col min="11522" max="11522" width="6.7109375" style="96" customWidth="1"/>
    <col min="11523" max="11523" width="40.7109375" style="96" customWidth="1"/>
    <col min="11524" max="11527" width="9.28515625" style="96" customWidth="1"/>
    <col min="11528" max="11776" width="9.28515625" style="96"/>
    <col min="11777" max="11777" width="9.28515625" style="96" customWidth="1"/>
    <col min="11778" max="11778" width="6.7109375" style="96" customWidth="1"/>
    <col min="11779" max="11779" width="40.7109375" style="96" customWidth="1"/>
    <col min="11780" max="11783" width="9.28515625" style="96" customWidth="1"/>
    <col min="11784" max="12032" width="9.28515625" style="96"/>
    <col min="12033" max="12033" width="9.28515625" style="96" customWidth="1"/>
    <col min="12034" max="12034" width="6.7109375" style="96" customWidth="1"/>
    <col min="12035" max="12035" width="40.7109375" style="96" customWidth="1"/>
    <col min="12036" max="12039" width="9.28515625" style="96" customWidth="1"/>
    <col min="12040" max="12288" width="9.28515625" style="96"/>
    <col min="12289" max="12289" width="9.28515625" style="96" customWidth="1"/>
    <col min="12290" max="12290" width="6.7109375" style="96" customWidth="1"/>
    <col min="12291" max="12291" width="40.7109375" style="96" customWidth="1"/>
    <col min="12292" max="12295" width="9.28515625" style="96" customWidth="1"/>
    <col min="12296" max="12544" width="9.28515625" style="96"/>
    <col min="12545" max="12545" width="9.28515625" style="96" customWidth="1"/>
    <col min="12546" max="12546" width="6.7109375" style="96" customWidth="1"/>
    <col min="12547" max="12547" width="40.7109375" style="96" customWidth="1"/>
    <col min="12548" max="12551" width="9.28515625" style="96" customWidth="1"/>
    <col min="12552" max="12800" width="9.28515625" style="96"/>
    <col min="12801" max="12801" width="9.28515625" style="96" customWidth="1"/>
    <col min="12802" max="12802" width="6.7109375" style="96" customWidth="1"/>
    <col min="12803" max="12803" width="40.7109375" style="96" customWidth="1"/>
    <col min="12804" max="12807" width="9.28515625" style="96" customWidth="1"/>
    <col min="12808" max="13056" width="9.28515625" style="96"/>
    <col min="13057" max="13057" width="9.28515625" style="96" customWidth="1"/>
    <col min="13058" max="13058" width="6.7109375" style="96" customWidth="1"/>
    <col min="13059" max="13059" width="40.7109375" style="96" customWidth="1"/>
    <col min="13060" max="13063" width="9.28515625" style="96" customWidth="1"/>
    <col min="13064" max="13312" width="9.28515625" style="96"/>
    <col min="13313" max="13313" width="9.28515625" style="96" customWidth="1"/>
    <col min="13314" max="13314" width="6.7109375" style="96" customWidth="1"/>
    <col min="13315" max="13315" width="40.7109375" style="96" customWidth="1"/>
    <col min="13316" max="13319" width="9.28515625" style="96" customWidth="1"/>
    <col min="13320" max="13568" width="9.28515625" style="96"/>
    <col min="13569" max="13569" width="9.28515625" style="96" customWidth="1"/>
    <col min="13570" max="13570" width="6.7109375" style="96" customWidth="1"/>
    <col min="13571" max="13571" width="40.7109375" style="96" customWidth="1"/>
    <col min="13572" max="13575" width="9.28515625" style="96" customWidth="1"/>
    <col min="13576" max="13824" width="9.28515625" style="96"/>
    <col min="13825" max="13825" width="9.28515625" style="96" customWidth="1"/>
    <col min="13826" max="13826" width="6.7109375" style="96" customWidth="1"/>
    <col min="13827" max="13827" width="40.7109375" style="96" customWidth="1"/>
    <col min="13828" max="13831" width="9.28515625" style="96" customWidth="1"/>
    <col min="13832" max="14080" width="9.28515625" style="96"/>
    <col min="14081" max="14081" width="9.28515625" style="96" customWidth="1"/>
    <col min="14082" max="14082" width="6.7109375" style="96" customWidth="1"/>
    <col min="14083" max="14083" width="40.7109375" style="96" customWidth="1"/>
    <col min="14084" max="14087" width="9.28515625" style="96" customWidth="1"/>
    <col min="14088" max="14336" width="9.28515625" style="96"/>
    <col min="14337" max="14337" width="9.28515625" style="96" customWidth="1"/>
    <col min="14338" max="14338" width="6.7109375" style="96" customWidth="1"/>
    <col min="14339" max="14339" width="40.7109375" style="96" customWidth="1"/>
    <col min="14340" max="14343" width="9.28515625" style="96" customWidth="1"/>
    <col min="14344" max="14592" width="9.28515625" style="96"/>
    <col min="14593" max="14593" width="9.28515625" style="96" customWidth="1"/>
    <col min="14594" max="14594" width="6.7109375" style="96" customWidth="1"/>
    <col min="14595" max="14595" width="40.7109375" style="96" customWidth="1"/>
    <col min="14596" max="14599" width="9.28515625" style="96" customWidth="1"/>
    <col min="14600" max="14848" width="9.28515625" style="96"/>
    <col min="14849" max="14849" width="9.28515625" style="96" customWidth="1"/>
    <col min="14850" max="14850" width="6.7109375" style="96" customWidth="1"/>
    <col min="14851" max="14851" width="40.7109375" style="96" customWidth="1"/>
    <col min="14852" max="14855" width="9.28515625" style="96" customWidth="1"/>
    <col min="14856" max="15104" width="9.28515625" style="96"/>
    <col min="15105" max="15105" width="9.28515625" style="96" customWidth="1"/>
    <col min="15106" max="15106" width="6.7109375" style="96" customWidth="1"/>
    <col min="15107" max="15107" width="40.7109375" style="96" customWidth="1"/>
    <col min="15108" max="15111" width="9.28515625" style="96" customWidth="1"/>
    <col min="15112" max="15360" width="9.28515625" style="96"/>
    <col min="15361" max="15361" width="9.28515625" style="96" customWidth="1"/>
    <col min="15362" max="15362" width="6.7109375" style="96" customWidth="1"/>
    <col min="15363" max="15363" width="40.7109375" style="96" customWidth="1"/>
    <col min="15364" max="15367" width="9.28515625" style="96" customWidth="1"/>
    <col min="15368" max="15616" width="9.28515625" style="96"/>
    <col min="15617" max="15617" width="9.28515625" style="96" customWidth="1"/>
    <col min="15618" max="15618" width="6.7109375" style="96" customWidth="1"/>
    <col min="15619" max="15619" width="40.7109375" style="96" customWidth="1"/>
    <col min="15620" max="15623" width="9.28515625" style="96" customWidth="1"/>
    <col min="15624" max="15872" width="9.28515625" style="96"/>
    <col min="15873" max="15873" width="9.28515625" style="96" customWidth="1"/>
    <col min="15874" max="15874" width="6.7109375" style="96" customWidth="1"/>
    <col min="15875" max="15875" width="40.7109375" style="96" customWidth="1"/>
    <col min="15876" max="15879" width="9.28515625" style="96" customWidth="1"/>
    <col min="15880" max="16128" width="9.28515625" style="96"/>
    <col min="16129" max="16129" width="9.28515625" style="96" customWidth="1"/>
    <col min="16130" max="16130" width="6.7109375" style="96" customWidth="1"/>
    <col min="16131" max="16131" width="40.7109375" style="96" customWidth="1"/>
    <col min="16132" max="16135" width="9.28515625" style="96" customWidth="1"/>
    <col min="16136" max="16383" width="9.28515625" style="96"/>
    <col min="16384" max="16384" width="9.28515625" style="96" customWidth="1"/>
  </cols>
  <sheetData>
    <row r="1" spans="1:8" ht="12.75" customHeight="1" x14ac:dyDescent="0.2">
      <c r="A1" s="514" t="s">
        <v>229</v>
      </c>
      <c r="B1" s="305" t="s">
        <v>867</v>
      </c>
      <c r="C1" s="382"/>
      <c r="D1" s="754" t="s">
        <v>868</v>
      </c>
      <c r="E1" s="754"/>
      <c r="F1" s="754"/>
      <c r="G1" s="754"/>
      <c r="H1" s="755"/>
    </row>
    <row r="2" spans="1:8" ht="24.75" customHeight="1" x14ac:dyDescent="0.2">
      <c r="A2" s="750" t="s">
        <v>2</v>
      </c>
      <c r="B2" s="751"/>
      <c r="C2" s="752"/>
      <c r="D2" s="272" t="s">
        <v>3</v>
      </c>
      <c r="E2" s="272" t="s">
        <v>4</v>
      </c>
      <c r="F2" s="272" t="s">
        <v>5</v>
      </c>
      <c r="G2" s="272" t="s">
        <v>6</v>
      </c>
      <c r="H2" s="272" t="s">
        <v>7</v>
      </c>
    </row>
    <row r="3" spans="1:8" x14ac:dyDescent="0.2">
      <c r="A3" s="425" t="s">
        <v>869</v>
      </c>
      <c r="B3" s="426"/>
      <c r="C3" s="561"/>
      <c r="D3" s="386" t="s">
        <v>870</v>
      </c>
      <c r="E3" s="309"/>
      <c r="F3" s="309"/>
      <c r="G3" s="347"/>
      <c r="H3" s="618"/>
    </row>
    <row r="4" spans="1:8" ht="27" x14ac:dyDescent="0.2">
      <c r="A4" s="428"/>
      <c r="B4" s="431" t="s">
        <v>871</v>
      </c>
      <c r="C4" s="562"/>
      <c r="D4" s="313" t="s">
        <v>872</v>
      </c>
      <c r="E4" s="293" t="s">
        <v>135</v>
      </c>
      <c r="F4" s="293">
        <v>550</v>
      </c>
      <c r="G4" s="119"/>
      <c r="H4" s="83" t="str">
        <f>IF(G4=0," ",F4*G4)</f>
        <v xml:space="preserve"> </v>
      </c>
    </row>
    <row r="5" spans="1:8" x14ac:dyDescent="0.2">
      <c r="A5" s="425" t="s">
        <v>873</v>
      </c>
      <c r="B5" s="426"/>
      <c r="C5" s="561"/>
      <c r="D5" s="386" t="s">
        <v>874</v>
      </c>
      <c r="E5" s="309"/>
      <c r="F5" s="309"/>
      <c r="G5" s="55"/>
      <c r="H5" s="54"/>
    </row>
    <row r="6" spans="1:8" x14ac:dyDescent="0.2">
      <c r="A6" s="428"/>
      <c r="B6" s="429" t="s">
        <v>875</v>
      </c>
      <c r="C6" s="556"/>
      <c r="D6" s="412" t="s">
        <v>876</v>
      </c>
      <c r="E6" s="294"/>
      <c r="F6" s="294"/>
      <c r="G6" s="30"/>
      <c r="H6" s="50"/>
    </row>
    <row r="7" spans="1:8" ht="27" x14ac:dyDescent="0.2">
      <c r="A7" s="428"/>
      <c r="B7" s="429"/>
      <c r="C7" s="557" t="s">
        <v>10</v>
      </c>
      <c r="D7" s="380" t="s">
        <v>877</v>
      </c>
      <c r="E7" s="293" t="s">
        <v>135</v>
      </c>
      <c r="F7" s="293">
        <v>250</v>
      </c>
      <c r="G7" s="119"/>
      <c r="H7" s="83" t="str">
        <f>IF(G7=0," ",F7*G7)</f>
        <v xml:space="preserve"> </v>
      </c>
    </row>
    <row r="8" spans="1:8" ht="27" x14ac:dyDescent="0.2">
      <c r="A8" s="428"/>
      <c r="B8" s="429"/>
      <c r="C8" s="557" t="s">
        <v>23</v>
      </c>
      <c r="D8" s="380" t="s">
        <v>878</v>
      </c>
      <c r="E8" s="293" t="s">
        <v>135</v>
      </c>
      <c r="F8" s="293">
        <v>200</v>
      </c>
      <c r="G8" s="119"/>
      <c r="H8" s="83" t="str">
        <f>IF(G8=0," ",F8*G8)</f>
        <v xml:space="preserve"> </v>
      </c>
    </row>
    <row r="9" spans="1:8" x14ac:dyDescent="0.2">
      <c r="A9" s="304" t="str">
        <f>A1</f>
        <v>SECTION</v>
      </c>
      <c r="B9" s="305" t="str">
        <f>B1</f>
        <v>C5.1</v>
      </c>
      <c r="C9" s="639"/>
      <c r="D9" s="747" t="s">
        <v>108</v>
      </c>
      <c r="E9" s="748"/>
      <c r="F9" s="748"/>
      <c r="G9" s="749"/>
      <c r="H9" s="44">
        <f>SUM(H3:H8)</f>
        <v>0</v>
      </c>
    </row>
    <row r="17" spans="1:1" x14ac:dyDescent="0.2">
      <c r="A17" s="96"/>
    </row>
    <row r="18" spans="1:1" x14ac:dyDescent="0.2">
      <c r="A18" s="96"/>
    </row>
    <row r="19" spans="1:1" x14ac:dyDescent="0.2">
      <c r="A19" s="96"/>
    </row>
    <row r="20" spans="1:1" x14ac:dyDescent="0.2">
      <c r="A20" s="96"/>
    </row>
    <row r="21" spans="1:1" x14ac:dyDescent="0.2">
      <c r="A21" s="96"/>
    </row>
    <row r="22" spans="1:1" x14ac:dyDescent="0.2">
      <c r="A22" s="96"/>
    </row>
    <row r="23" spans="1:1" x14ac:dyDescent="0.2">
      <c r="A23" s="96"/>
    </row>
    <row r="24" spans="1:1" x14ac:dyDescent="0.2">
      <c r="A24" s="96"/>
    </row>
    <row r="25" spans="1:1" x14ac:dyDescent="0.2">
      <c r="A25" s="96"/>
    </row>
    <row r="26" spans="1:1" x14ac:dyDescent="0.2">
      <c r="A26" s="96"/>
    </row>
    <row r="27" spans="1:1" x14ac:dyDescent="0.2">
      <c r="A27" s="96"/>
    </row>
    <row r="28" spans="1:1" x14ac:dyDescent="0.2">
      <c r="A28" s="96"/>
    </row>
    <row r="29" spans="1:1" x14ac:dyDescent="0.2">
      <c r="A29" s="96"/>
    </row>
    <row r="30" spans="1:1" x14ac:dyDescent="0.2">
      <c r="A30" s="96"/>
    </row>
    <row r="31" spans="1:1" x14ac:dyDescent="0.2">
      <c r="A31" s="96"/>
    </row>
    <row r="32" spans="1:1" x14ac:dyDescent="0.2">
      <c r="A32" s="96"/>
    </row>
    <row r="33" spans="1:1" x14ac:dyDescent="0.2">
      <c r="A33" s="96"/>
    </row>
    <row r="34" spans="1:1" x14ac:dyDescent="0.2">
      <c r="A34" s="96"/>
    </row>
    <row r="35" spans="1:1" x14ac:dyDescent="0.2">
      <c r="A35" s="96"/>
    </row>
    <row r="36" spans="1:1" x14ac:dyDescent="0.2">
      <c r="A36" s="96"/>
    </row>
    <row r="37" spans="1:1" x14ac:dyDescent="0.2">
      <c r="A37" s="96"/>
    </row>
    <row r="38" spans="1:1" x14ac:dyDescent="0.2">
      <c r="A38" s="96"/>
    </row>
    <row r="39" spans="1:1" x14ac:dyDescent="0.2">
      <c r="A39" s="96"/>
    </row>
    <row r="40" spans="1:1" x14ac:dyDescent="0.2">
      <c r="A40" s="96"/>
    </row>
    <row r="41" spans="1:1" x14ac:dyDescent="0.2">
      <c r="A41" s="96"/>
    </row>
    <row r="42" spans="1:1" x14ac:dyDescent="0.2">
      <c r="A42" s="96"/>
    </row>
    <row r="43" spans="1:1" x14ac:dyDescent="0.2">
      <c r="A43" s="96"/>
    </row>
    <row r="44" spans="1:1" x14ac:dyDescent="0.2">
      <c r="A44" s="96"/>
    </row>
    <row r="45" spans="1:1" x14ac:dyDescent="0.2">
      <c r="A45" s="96"/>
    </row>
    <row r="46" spans="1:1" x14ac:dyDescent="0.2">
      <c r="A46" s="96"/>
    </row>
    <row r="47" spans="1:1" x14ac:dyDescent="0.2">
      <c r="A47" s="96"/>
    </row>
    <row r="48" spans="1:1" x14ac:dyDescent="0.2">
      <c r="A48" s="96"/>
    </row>
    <row r="49" spans="1:1" x14ac:dyDescent="0.2">
      <c r="A49" s="96"/>
    </row>
    <row r="50" spans="1:1" x14ac:dyDescent="0.2">
      <c r="A50" s="96"/>
    </row>
    <row r="51" spans="1:1" x14ac:dyDescent="0.2">
      <c r="A51" s="96"/>
    </row>
    <row r="52" spans="1:1" x14ac:dyDescent="0.2">
      <c r="A52" s="96"/>
    </row>
    <row r="53" spans="1:1" x14ac:dyDescent="0.2">
      <c r="A53" s="96"/>
    </row>
    <row r="54" spans="1:1" x14ac:dyDescent="0.2">
      <c r="A54" s="96"/>
    </row>
    <row r="55" spans="1:1" x14ac:dyDescent="0.2">
      <c r="A55" s="96"/>
    </row>
    <row r="56" spans="1:1" x14ac:dyDescent="0.2">
      <c r="A56" s="96"/>
    </row>
    <row r="57" spans="1:1" x14ac:dyDescent="0.2">
      <c r="A57" s="96"/>
    </row>
    <row r="58" spans="1:1" x14ac:dyDescent="0.2">
      <c r="A58" s="96"/>
    </row>
    <row r="59" spans="1:1" x14ac:dyDescent="0.2">
      <c r="A59" s="96"/>
    </row>
    <row r="60" spans="1:1" x14ac:dyDescent="0.2">
      <c r="A60" s="96"/>
    </row>
    <row r="61" spans="1:1" x14ac:dyDescent="0.2">
      <c r="A61" s="96"/>
    </row>
    <row r="62" spans="1:1" x14ac:dyDescent="0.2">
      <c r="A62" s="96"/>
    </row>
    <row r="63" spans="1:1" x14ac:dyDescent="0.2">
      <c r="A63" s="96"/>
    </row>
    <row r="64" spans="1:1" x14ac:dyDescent="0.2">
      <c r="A64" s="96"/>
    </row>
    <row r="65" spans="1:1" x14ac:dyDescent="0.2">
      <c r="A65" s="96"/>
    </row>
    <row r="66" spans="1:1" x14ac:dyDescent="0.2">
      <c r="A66" s="96"/>
    </row>
    <row r="67" spans="1:1" x14ac:dyDescent="0.2">
      <c r="A67" s="96"/>
    </row>
    <row r="68" spans="1:1" x14ac:dyDescent="0.2">
      <c r="A68" s="96"/>
    </row>
    <row r="69" spans="1:1" x14ac:dyDescent="0.2">
      <c r="A69" s="96"/>
    </row>
    <row r="70" spans="1:1" x14ac:dyDescent="0.2">
      <c r="A70" s="96"/>
    </row>
    <row r="71" spans="1:1" x14ac:dyDescent="0.2">
      <c r="A71" s="96"/>
    </row>
    <row r="72" spans="1:1" x14ac:dyDescent="0.2">
      <c r="A72" s="96"/>
    </row>
    <row r="73" spans="1:1" x14ac:dyDescent="0.2">
      <c r="A73" s="96"/>
    </row>
    <row r="74" spans="1:1" x14ac:dyDescent="0.2">
      <c r="A74" s="96"/>
    </row>
    <row r="75" spans="1:1" x14ac:dyDescent="0.2">
      <c r="A75" s="96"/>
    </row>
    <row r="76" spans="1:1" x14ac:dyDescent="0.2">
      <c r="A76" s="96"/>
    </row>
    <row r="77" spans="1:1" x14ac:dyDescent="0.2">
      <c r="A77" s="96"/>
    </row>
    <row r="78" spans="1:1" x14ac:dyDescent="0.2">
      <c r="A78" s="96"/>
    </row>
    <row r="79" spans="1:1" x14ac:dyDescent="0.2">
      <c r="A79" s="96"/>
    </row>
    <row r="80" spans="1:1" x14ac:dyDescent="0.2">
      <c r="A80" s="96"/>
    </row>
    <row r="81" spans="1:1" x14ac:dyDescent="0.2">
      <c r="A81" s="96"/>
    </row>
    <row r="82" spans="1:1" x14ac:dyDescent="0.2">
      <c r="A82" s="96"/>
    </row>
    <row r="83" spans="1:1" x14ac:dyDescent="0.2">
      <c r="A83" s="96"/>
    </row>
    <row r="84" spans="1:1" x14ac:dyDescent="0.2">
      <c r="A84" s="96"/>
    </row>
    <row r="85" spans="1:1" x14ac:dyDescent="0.2">
      <c r="A85" s="96"/>
    </row>
    <row r="86" spans="1:1" x14ac:dyDescent="0.2">
      <c r="A86" s="96"/>
    </row>
    <row r="87" spans="1:1" x14ac:dyDescent="0.2">
      <c r="A87" s="96"/>
    </row>
    <row r="88" spans="1:1" x14ac:dyDescent="0.2">
      <c r="A88" s="96"/>
    </row>
    <row r="89" spans="1:1" x14ac:dyDescent="0.2">
      <c r="A89" s="96"/>
    </row>
    <row r="90" spans="1:1" x14ac:dyDescent="0.2">
      <c r="A90" s="96"/>
    </row>
    <row r="91" spans="1:1" x14ac:dyDescent="0.2">
      <c r="A91" s="96"/>
    </row>
    <row r="92" spans="1:1" x14ac:dyDescent="0.2">
      <c r="A92" s="96"/>
    </row>
    <row r="93" spans="1:1" x14ac:dyDescent="0.2">
      <c r="A93" s="96"/>
    </row>
    <row r="94" spans="1:1" x14ac:dyDescent="0.2">
      <c r="A94" s="96"/>
    </row>
    <row r="95" spans="1:1" x14ac:dyDescent="0.2">
      <c r="A95" s="96"/>
    </row>
    <row r="96" spans="1:1" x14ac:dyDescent="0.2">
      <c r="A96" s="96"/>
    </row>
    <row r="97" spans="1:1" x14ac:dyDescent="0.2">
      <c r="A97" s="96"/>
    </row>
    <row r="98" spans="1:1" x14ac:dyDescent="0.2">
      <c r="A98" s="96"/>
    </row>
    <row r="99" spans="1:1" x14ac:dyDescent="0.2">
      <c r="A99" s="96"/>
    </row>
    <row r="100" spans="1:1" x14ac:dyDescent="0.2">
      <c r="A100" s="96"/>
    </row>
    <row r="101" spans="1:1" x14ac:dyDescent="0.2">
      <c r="A101" s="96"/>
    </row>
    <row r="102" spans="1:1" x14ac:dyDescent="0.2">
      <c r="A102" s="96"/>
    </row>
    <row r="103" spans="1:1" x14ac:dyDescent="0.2">
      <c r="A103" s="96"/>
    </row>
    <row r="104" spans="1:1" x14ac:dyDescent="0.2">
      <c r="A104" s="96"/>
    </row>
    <row r="105" spans="1:1" x14ac:dyDescent="0.2">
      <c r="A105" s="96"/>
    </row>
    <row r="106" spans="1:1" x14ac:dyDescent="0.2">
      <c r="A106" s="96"/>
    </row>
    <row r="107" spans="1:1" x14ac:dyDescent="0.2">
      <c r="A107" s="96"/>
    </row>
    <row r="108" spans="1:1" x14ac:dyDescent="0.2">
      <c r="A108" s="96"/>
    </row>
    <row r="109" spans="1:1" x14ac:dyDescent="0.2">
      <c r="A109" s="96"/>
    </row>
    <row r="110" spans="1:1" x14ac:dyDescent="0.2">
      <c r="A110" s="96"/>
    </row>
    <row r="111" spans="1:1" x14ac:dyDescent="0.2">
      <c r="A111" s="96"/>
    </row>
    <row r="112" spans="1:1" x14ac:dyDescent="0.2">
      <c r="A112" s="96"/>
    </row>
    <row r="113" spans="1:1" x14ac:dyDescent="0.2">
      <c r="A113" s="96"/>
    </row>
    <row r="114" spans="1:1" x14ac:dyDescent="0.2">
      <c r="A114" s="96"/>
    </row>
    <row r="125" spans="1:1" x14ac:dyDescent="0.2">
      <c r="A125" s="96"/>
    </row>
    <row r="126" spans="1:1" x14ac:dyDescent="0.2">
      <c r="A126" s="96"/>
    </row>
    <row r="127" spans="1:1" x14ac:dyDescent="0.2">
      <c r="A127" s="96"/>
    </row>
    <row r="128" spans="1:1" x14ac:dyDescent="0.2">
      <c r="A128" s="96"/>
    </row>
    <row r="129" spans="1:1" x14ac:dyDescent="0.2">
      <c r="A129" s="96"/>
    </row>
    <row r="130" spans="1:1" x14ac:dyDescent="0.2">
      <c r="A130" s="96"/>
    </row>
    <row r="131" spans="1:1" x14ac:dyDescent="0.2">
      <c r="A131" s="96"/>
    </row>
    <row r="132" spans="1:1" x14ac:dyDescent="0.2">
      <c r="A132" s="96"/>
    </row>
    <row r="133" spans="1:1" x14ac:dyDescent="0.2">
      <c r="A133" s="96"/>
    </row>
    <row r="134" spans="1:1" x14ac:dyDescent="0.2">
      <c r="A134" s="96"/>
    </row>
    <row r="135" spans="1:1" x14ac:dyDescent="0.2">
      <c r="A135" s="96"/>
    </row>
    <row r="136" spans="1:1" x14ac:dyDescent="0.2">
      <c r="A136" s="96"/>
    </row>
    <row r="137" spans="1:1" x14ac:dyDescent="0.2">
      <c r="A137" s="96"/>
    </row>
    <row r="153" spans="1:1" x14ac:dyDescent="0.2">
      <c r="A153" s="96"/>
    </row>
    <row r="154" spans="1:1" x14ac:dyDescent="0.2">
      <c r="A154" s="96"/>
    </row>
    <row r="170" spans="1:1" x14ac:dyDescent="0.2">
      <c r="A170" s="96"/>
    </row>
    <row r="171" spans="1:1" x14ac:dyDescent="0.2">
      <c r="A171" s="96"/>
    </row>
    <row r="172" spans="1:1" x14ac:dyDescent="0.2">
      <c r="A172" s="96"/>
    </row>
    <row r="173" spans="1:1" x14ac:dyDescent="0.2">
      <c r="A173" s="96"/>
    </row>
    <row r="174" spans="1:1" x14ac:dyDescent="0.2">
      <c r="A174" s="96"/>
    </row>
    <row r="175" spans="1:1" x14ac:dyDescent="0.2">
      <c r="A175" s="96"/>
    </row>
    <row r="176" spans="1:1" x14ac:dyDescent="0.2">
      <c r="A176" s="96"/>
    </row>
    <row r="177" spans="1:1" x14ac:dyDescent="0.2">
      <c r="A177" s="96"/>
    </row>
    <row r="178" spans="1:1" x14ac:dyDescent="0.2">
      <c r="A178" s="96"/>
    </row>
    <row r="179" spans="1:1" x14ac:dyDescent="0.2">
      <c r="A179" s="96"/>
    </row>
    <row r="180" spans="1:1" x14ac:dyDescent="0.2">
      <c r="A180" s="96"/>
    </row>
    <row r="181" spans="1:1" x14ac:dyDescent="0.2">
      <c r="A181" s="96"/>
    </row>
    <row r="182" spans="1:1" x14ac:dyDescent="0.2">
      <c r="A182" s="96"/>
    </row>
    <row r="183" spans="1:1" x14ac:dyDescent="0.2">
      <c r="A183" s="96"/>
    </row>
    <row r="184" spans="1:1" x14ac:dyDescent="0.2">
      <c r="A184" s="96"/>
    </row>
    <row r="185" spans="1:1" x14ac:dyDescent="0.2">
      <c r="A185" s="96"/>
    </row>
    <row r="186" spans="1:1" x14ac:dyDescent="0.2">
      <c r="A186" s="96"/>
    </row>
    <row r="187" spans="1:1" x14ac:dyDescent="0.2">
      <c r="A187" s="96"/>
    </row>
    <row r="188" spans="1:1" x14ac:dyDescent="0.2">
      <c r="A188" s="96"/>
    </row>
    <row r="189" spans="1:1" x14ac:dyDescent="0.2">
      <c r="A189" s="96"/>
    </row>
    <row r="190" spans="1:1" x14ac:dyDescent="0.2">
      <c r="A190" s="96"/>
    </row>
    <row r="191" spans="1:1" x14ac:dyDescent="0.2">
      <c r="A191" s="96"/>
    </row>
    <row r="192" spans="1:1" x14ac:dyDescent="0.2">
      <c r="A192" s="96"/>
    </row>
    <row r="193" spans="1:1" x14ac:dyDescent="0.2">
      <c r="A193" s="96"/>
    </row>
    <row r="194" spans="1:1" x14ac:dyDescent="0.2">
      <c r="A194" s="96"/>
    </row>
    <row r="195" spans="1:1" x14ac:dyDescent="0.2">
      <c r="A195" s="96"/>
    </row>
    <row r="196" spans="1:1" x14ac:dyDescent="0.2">
      <c r="A196" s="96"/>
    </row>
    <row r="197" spans="1:1" x14ac:dyDescent="0.2">
      <c r="A197" s="96"/>
    </row>
    <row r="198" spans="1:1" x14ac:dyDescent="0.2">
      <c r="A198" s="96"/>
    </row>
    <row r="199" spans="1:1" x14ac:dyDescent="0.2">
      <c r="A199" s="96"/>
    </row>
    <row r="200" spans="1:1" x14ac:dyDescent="0.2">
      <c r="A200" s="96"/>
    </row>
    <row r="201" spans="1:1" x14ac:dyDescent="0.2">
      <c r="A201" s="96"/>
    </row>
    <row r="202" spans="1:1" x14ac:dyDescent="0.2">
      <c r="A202" s="96"/>
    </row>
    <row r="203" spans="1:1" x14ac:dyDescent="0.2">
      <c r="A203" s="96"/>
    </row>
    <row r="204" spans="1:1" x14ac:dyDescent="0.2">
      <c r="A204" s="96"/>
    </row>
    <row r="205" spans="1:1" x14ac:dyDescent="0.2">
      <c r="A205" s="96"/>
    </row>
    <row r="206" spans="1:1" x14ac:dyDescent="0.2">
      <c r="A206" s="96"/>
    </row>
    <row r="207" spans="1:1" x14ac:dyDescent="0.2">
      <c r="A207" s="96"/>
    </row>
    <row r="208" spans="1:1" x14ac:dyDescent="0.2">
      <c r="A208" s="96"/>
    </row>
    <row r="209" spans="1:1" x14ac:dyDescent="0.2">
      <c r="A209" s="96"/>
    </row>
    <row r="210" spans="1:1" x14ac:dyDescent="0.2">
      <c r="A210" s="96"/>
    </row>
    <row r="211" spans="1:1" x14ac:dyDescent="0.2">
      <c r="A211" s="96"/>
    </row>
    <row r="212" spans="1:1" x14ac:dyDescent="0.2">
      <c r="A212" s="96"/>
    </row>
    <row r="213" spans="1:1" x14ac:dyDescent="0.2">
      <c r="A213" s="96"/>
    </row>
    <row r="214" spans="1:1" x14ac:dyDescent="0.2">
      <c r="A214" s="96"/>
    </row>
    <row r="215" spans="1:1" x14ac:dyDescent="0.2">
      <c r="A215" s="96"/>
    </row>
    <row r="216" spans="1:1" x14ac:dyDescent="0.2">
      <c r="A216" s="96"/>
    </row>
    <row r="217" spans="1:1" x14ac:dyDescent="0.2">
      <c r="A217" s="96"/>
    </row>
    <row r="218" spans="1:1" x14ac:dyDescent="0.2">
      <c r="A218" s="96"/>
    </row>
    <row r="219" spans="1:1" x14ac:dyDescent="0.2">
      <c r="A219" s="96"/>
    </row>
    <row r="220" spans="1:1" x14ac:dyDescent="0.2">
      <c r="A220" s="96"/>
    </row>
    <row r="221" spans="1:1" x14ac:dyDescent="0.2">
      <c r="A221" s="96"/>
    </row>
    <row r="222" spans="1:1" x14ac:dyDescent="0.2">
      <c r="A222" s="96"/>
    </row>
    <row r="223" spans="1:1" x14ac:dyDescent="0.2">
      <c r="A223" s="96"/>
    </row>
    <row r="224" spans="1:1" x14ac:dyDescent="0.2">
      <c r="A224" s="96"/>
    </row>
    <row r="225" spans="1:1" x14ac:dyDescent="0.2">
      <c r="A225" s="96"/>
    </row>
    <row r="226" spans="1:1" x14ac:dyDescent="0.2">
      <c r="A226" s="96"/>
    </row>
    <row r="227" spans="1:1" x14ac:dyDescent="0.2">
      <c r="A227" s="96"/>
    </row>
    <row r="228" spans="1:1" x14ac:dyDescent="0.2">
      <c r="A228" s="96"/>
    </row>
    <row r="229" spans="1:1" x14ac:dyDescent="0.2">
      <c r="A229" s="96"/>
    </row>
    <row r="230" spans="1:1" x14ac:dyDescent="0.2">
      <c r="A230" s="96"/>
    </row>
    <row r="231" spans="1:1" x14ac:dyDescent="0.2">
      <c r="A231" s="96"/>
    </row>
    <row r="232" spans="1:1" x14ac:dyDescent="0.2">
      <c r="A232" s="96"/>
    </row>
    <row r="233" spans="1:1" x14ac:dyDescent="0.2">
      <c r="A233" s="96"/>
    </row>
    <row r="234" spans="1:1" x14ac:dyDescent="0.2">
      <c r="A234" s="96"/>
    </row>
    <row r="235" spans="1:1" x14ac:dyDescent="0.2">
      <c r="A235" s="96"/>
    </row>
    <row r="236" spans="1:1" x14ac:dyDescent="0.2">
      <c r="A236" s="96"/>
    </row>
    <row r="237" spans="1:1" x14ac:dyDescent="0.2">
      <c r="A237" s="96"/>
    </row>
    <row r="238" spans="1:1" x14ac:dyDescent="0.2">
      <c r="A238" s="96"/>
    </row>
    <row r="239" spans="1:1" x14ac:dyDescent="0.2">
      <c r="A239" s="96"/>
    </row>
    <row r="240" spans="1:1" x14ac:dyDescent="0.2">
      <c r="A240" s="96"/>
    </row>
    <row r="241" spans="1:1" x14ac:dyDescent="0.2">
      <c r="A241" s="96"/>
    </row>
    <row r="242" spans="1:1" x14ac:dyDescent="0.2">
      <c r="A242" s="96"/>
    </row>
    <row r="243" spans="1:1" x14ac:dyDescent="0.2">
      <c r="A243" s="96"/>
    </row>
    <row r="254" spans="1:1" x14ac:dyDescent="0.2">
      <c r="A254" s="96"/>
    </row>
    <row r="255" spans="1:1" x14ac:dyDescent="0.2">
      <c r="A255" s="96"/>
    </row>
    <row r="256" spans="1:1" x14ac:dyDescent="0.2">
      <c r="A256" s="96"/>
    </row>
    <row r="257" spans="1:1" x14ac:dyDescent="0.2">
      <c r="A257" s="96"/>
    </row>
    <row r="258" spans="1:1" x14ac:dyDescent="0.2">
      <c r="A258" s="96"/>
    </row>
    <row r="259" spans="1:1" x14ac:dyDescent="0.2">
      <c r="A259" s="96"/>
    </row>
    <row r="260" spans="1:1" x14ac:dyDescent="0.2">
      <c r="A260" s="96"/>
    </row>
    <row r="261" spans="1:1" x14ac:dyDescent="0.2">
      <c r="A261" s="96"/>
    </row>
    <row r="262" spans="1:1" x14ac:dyDescent="0.2">
      <c r="A262" s="96"/>
    </row>
    <row r="263" spans="1:1" x14ac:dyDescent="0.2">
      <c r="A263" s="96"/>
    </row>
    <row r="264" spans="1:1" x14ac:dyDescent="0.2">
      <c r="A264" s="96"/>
    </row>
    <row r="265" spans="1:1" x14ac:dyDescent="0.2">
      <c r="A265" s="96"/>
    </row>
    <row r="266" spans="1:1" x14ac:dyDescent="0.2">
      <c r="A266" s="96"/>
    </row>
    <row r="267" spans="1:1" x14ac:dyDescent="0.2">
      <c r="A267" s="96"/>
    </row>
    <row r="268" spans="1:1" x14ac:dyDescent="0.2">
      <c r="A268" s="96"/>
    </row>
    <row r="269" spans="1:1" x14ac:dyDescent="0.2">
      <c r="A269" s="96"/>
    </row>
    <row r="270" spans="1:1" x14ac:dyDescent="0.2">
      <c r="A270" s="96"/>
    </row>
    <row r="271" spans="1:1" x14ac:dyDescent="0.2">
      <c r="A271" s="96"/>
    </row>
    <row r="272" spans="1:1" x14ac:dyDescent="0.2">
      <c r="A272" s="96"/>
    </row>
    <row r="273" spans="1:1" x14ac:dyDescent="0.2">
      <c r="A273" s="96"/>
    </row>
    <row r="274" spans="1:1" x14ac:dyDescent="0.2">
      <c r="A274" s="96"/>
    </row>
    <row r="275" spans="1:1" x14ac:dyDescent="0.2">
      <c r="A275" s="96"/>
    </row>
    <row r="276" spans="1:1" x14ac:dyDescent="0.2">
      <c r="A276" s="96"/>
    </row>
    <row r="277" spans="1:1" x14ac:dyDescent="0.2">
      <c r="A277" s="96"/>
    </row>
    <row r="284" spans="1:1" x14ac:dyDescent="0.2">
      <c r="A284" s="96"/>
    </row>
    <row r="285" spans="1:1" x14ac:dyDescent="0.2">
      <c r="A285" s="96"/>
    </row>
    <row r="286" spans="1:1" x14ac:dyDescent="0.2">
      <c r="A286" s="96"/>
    </row>
    <row r="287" spans="1:1" x14ac:dyDescent="0.2">
      <c r="A287" s="96"/>
    </row>
    <row r="288" spans="1:1" x14ac:dyDescent="0.2">
      <c r="A288" s="96"/>
    </row>
    <row r="289" spans="1:1" x14ac:dyDescent="0.2">
      <c r="A289" s="96"/>
    </row>
    <row r="290" spans="1:1" x14ac:dyDescent="0.2">
      <c r="A290" s="96"/>
    </row>
    <row r="291" spans="1:1" x14ac:dyDescent="0.2">
      <c r="A291" s="96"/>
    </row>
    <row r="292" spans="1:1" x14ac:dyDescent="0.2">
      <c r="A292" s="96"/>
    </row>
    <row r="293" spans="1:1" x14ac:dyDescent="0.2">
      <c r="A293" s="96"/>
    </row>
    <row r="294" spans="1:1" x14ac:dyDescent="0.2">
      <c r="A294" s="96"/>
    </row>
    <row r="295" spans="1:1" x14ac:dyDescent="0.2">
      <c r="A295" s="96"/>
    </row>
    <row r="296" spans="1:1" x14ac:dyDescent="0.2">
      <c r="A296" s="96"/>
    </row>
    <row r="297" spans="1:1" x14ac:dyDescent="0.2">
      <c r="A297" s="96"/>
    </row>
    <row r="298" spans="1:1" x14ac:dyDescent="0.2">
      <c r="A298" s="96"/>
    </row>
    <row r="299" spans="1:1" x14ac:dyDescent="0.2">
      <c r="A299" s="96"/>
    </row>
    <row r="300" spans="1:1" x14ac:dyDescent="0.2">
      <c r="A300" s="96"/>
    </row>
    <row r="301" spans="1:1" x14ac:dyDescent="0.2">
      <c r="A301" s="96"/>
    </row>
    <row r="302" spans="1:1" x14ac:dyDescent="0.2">
      <c r="A302" s="96"/>
    </row>
    <row r="303" spans="1:1" x14ac:dyDescent="0.2">
      <c r="A303" s="96"/>
    </row>
    <row r="304" spans="1:1" x14ac:dyDescent="0.2">
      <c r="A304" s="96"/>
    </row>
    <row r="305" spans="1:1" x14ac:dyDescent="0.2">
      <c r="A305" s="96"/>
    </row>
    <row r="306" spans="1:1" x14ac:dyDescent="0.2">
      <c r="A306" s="96"/>
    </row>
    <row r="307" spans="1:1" x14ac:dyDescent="0.2">
      <c r="A307" s="96"/>
    </row>
    <row r="308" spans="1:1" x14ac:dyDescent="0.2">
      <c r="A308" s="96"/>
    </row>
    <row r="309" spans="1:1" x14ac:dyDescent="0.2">
      <c r="A309" s="96"/>
    </row>
    <row r="310" spans="1:1" x14ac:dyDescent="0.2">
      <c r="A310" s="96"/>
    </row>
    <row r="311" spans="1:1" x14ac:dyDescent="0.2">
      <c r="A311" s="96"/>
    </row>
    <row r="312" spans="1:1" x14ac:dyDescent="0.2">
      <c r="A312" s="96"/>
    </row>
    <row r="313" spans="1:1" x14ac:dyDescent="0.2">
      <c r="A313" s="96"/>
    </row>
    <row r="314" spans="1:1" x14ac:dyDescent="0.2">
      <c r="A314" s="96"/>
    </row>
    <row r="315" spans="1:1" x14ac:dyDescent="0.2">
      <c r="A315" s="96"/>
    </row>
    <row r="316" spans="1:1" x14ac:dyDescent="0.2">
      <c r="A316" s="96"/>
    </row>
    <row r="317" spans="1:1" x14ac:dyDescent="0.2">
      <c r="A317" s="96"/>
    </row>
    <row r="318" spans="1:1" x14ac:dyDescent="0.2">
      <c r="A318" s="96"/>
    </row>
    <row r="319" spans="1:1" x14ac:dyDescent="0.2">
      <c r="A319" s="96"/>
    </row>
    <row r="320" spans="1:1" x14ac:dyDescent="0.2">
      <c r="A320" s="96"/>
    </row>
    <row r="321" spans="1:1" x14ac:dyDescent="0.2">
      <c r="A321" s="96"/>
    </row>
    <row r="322" spans="1:1" x14ac:dyDescent="0.2">
      <c r="A322" s="96"/>
    </row>
    <row r="323" spans="1:1" x14ac:dyDescent="0.2">
      <c r="A323" s="96"/>
    </row>
    <row r="324" spans="1:1" x14ac:dyDescent="0.2">
      <c r="A324" s="96"/>
    </row>
    <row r="325" spans="1:1" x14ac:dyDescent="0.2">
      <c r="A325" s="96"/>
    </row>
    <row r="326" spans="1:1" x14ac:dyDescent="0.2">
      <c r="A326" s="96"/>
    </row>
    <row r="327" spans="1:1" x14ac:dyDescent="0.2">
      <c r="A327" s="96"/>
    </row>
    <row r="328" spans="1:1" x14ac:dyDescent="0.2">
      <c r="A328" s="96"/>
    </row>
    <row r="329" spans="1:1" x14ac:dyDescent="0.2">
      <c r="A329" s="96"/>
    </row>
    <row r="330" spans="1:1" x14ac:dyDescent="0.2">
      <c r="A330" s="96"/>
    </row>
    <row r="331" spans="1:1" x14ac:dyDescent="0.2">
      <c r="A331" s="96"/>
    </row>
    <row r="332" spans="1:1" x14ac:dyDescent="0.2">
      <c r="A332" s="96"/>
    </row>
    <row r="333" spans="1:1" x14ac:dyDescent="0.2">
      <c r="A333" s="96"/>
    </row>
    <row r="334" spans="1:1" x14ac:dyDescent="0.2">
      <c r="A334" s="96"/>
    </row>
    <row r="335" spans="1:1" x14ac:dyDescent="0.2">
      <c r="A335" s="96"/>
    </row>
    <row r="336" spans="1:1" x14ac:dyDescent="0.2">
      <c r="A336" s="96"/>
    </row>
    <row r="337" spans="1:1" x14ac:dyDescent="0.2">
      <c r="A337" s="96"/>
    </row>
    <row r="338" spans="1:1" x14ac:dyDescent="0.2">
      <c r="A338" s="96"/>
    </row>
    <row r="339" spans="1:1" x14ac:dyDescent="0.2">
      <c r="A339" s="96"/>
    </row>
    <row r="340" spans="1:1" x14ac:dyDescent="0.2">
      <c r="A340" s="96"/>
    </row>
    <row r="341" spans="1:1" x14ac:dyDescent="0.2">
      <c r="A341" s="96"/>
    </row>
    <row r="342" spans="1:1" x14ac:dyDescent="0.2">
      <c r="A342" s="96"/>
    </row>
    <row r="343" spans="1:1" x14ac:dyDescent="0.2">
      <c r="A343" s="96"/>
    </row>
    <row r="344" spans="1:1" x14ac:dyDescent="0.2">
      <c r="A344" s="96"/>
    </row>
    <row r="345" spans="1:1" x14ac:dyDescent="0.2">
      <c r="A345" s="96"/>
    </row>
    <row r="346" spans="1:1" x14ac:dyDescent="0.2">
      <c r="A346" s="96"/>
    </row>
    <row r="347" spans="1:1" x14ac:dyDescent="0.2">
      <c r="A347" s="96"/>
    </row>
    <row r="348" spans="1:1" x14ac:dyDescent="0.2">
      <c r="A348" s="96"/>
    </row>
    <row r="349" spans="1:1" x14ac:dyDescent="0.2">
      <c r="A349" s="96"/>
    </row>
    <row r="350" spans="1:1" x14ac:dyDescent="0.2">
      <c r="A350" s="96"/>
    </row>
    <row r="351" spans="1:1" x14ac:dyDescent="0.2">
      <c r="A351" s="96"/>
    </row>
    <row r="352" spans="1:1" x14ac:dyDescent="0.2">
      <c r="A352" s="96"/>
    </row>
    <row r="353" spans="1:1" x14ac:dyDescent="0.2">
      <c r="A353" s="96"/>
    </row>
    <row r="354" spans="1:1" x14ac:dyDescent="0.2">
      <c r="A354" s="96"/>
    </row>
    <row r="355" spans="1:1" x14ac:dyDescent="0.2">
      <c r="A355" s="96"/>
    </row>
    <row r="356" spans="1:1" x14ac:dyDescent="0.2">
      <c r="A356" s="96"/>
    </row>
    <row r="357" spans="1:1" x14ac:dyDescent="0.2">
      <c r="A357" s="96"/>
    </row>
    <row r="358" spans="1:1" x14ac:dyDescent="0.2">
      <c r="A358" s="96"/>
    </row>
    <row r="359" spans="1:1" x14ac:dyDescent="0.2">
      <c r="A359" s="96"/>
    </row>
    <row r="360" spans="1:1" x14ac:dyDescent="0.2">
      <c r="A360" s="96"/>
    </row>
    <row r="361" spans="1:1" x14ac:dyDescent="0.2">
      <c r="A361" s="96"/>
    </row>
    <row r="362" spans="1:1" x14ac:dyDescent="0.2">
      <c r="A362" s="96"/>
    </row>
    <row r="363" spans="1:1" x14ac:dyDescent="0.2">
      <c r="A363" s="96"/>
    </row>
    <row r="364" spans="1:1" x14ac:dyDescent="0.2">
      <c r="A364" s="96"/>
    </row>
    <row r="365" spans="1:1" x14ac:dyDescent="0.2">
      <c r="A365" s="96"/>
    </row>
    <row r="366" spans="1:1" x14ac:dyDescent="0.2">
      <c r="A366" s="96"/>
    </row>
    <row r="367" spans="1:1" x14ac:dyDescent="0.2">
      <c r="A367" s="96"/>
    </row>
    <row r="368" spans="1:1" x14ac:dyDescent="0.2">
      <c r="A368" s="96"/>
    </row>
    <row r="369" spans="1:1" x14ac:dyDescent="0.2">
      <c r="A369" s="96"/>
    </row>
    <row r="370" spans="1:1" x14ac:dyDescent="0.2">
      <c r="A370" s="96"/>
    </row>
    <row r="371" spans="1:1" x14ac:dyDescent="0.2">
      <c r="A371" s="96"/>
    </row>
    <row r="372" spans="1:1" x14ac:dyDescent="0.2">
      <c r="A372" s="96"/>
    </row>
    <row r="373" spans="1:1" x14ac:dyDescent="0.2">
      <c r="A373" s="96"/>
    </row>
    <row r="374" spans="1:1" x14ac:dyDescent="0.2">
      <c r="A374" s="96"/>
    </row>
    <row r="375" spans="1:1" x14ac:dyDescent="0.2">
      <c r="A375" s="96"/>
    </row>
    <row r="376" spans="1:1" x14ac:dyDescent="0.2">
      <c r="A376" s="96"/>
    </row>
    <row r="377" spans="1:1" x14ac:dyDescent="0.2">
      <c r="A377" s="96"/>
    </row>
    <row r="378" spans="1:1" x14ac:dyDescent="0.2">
      <c r="A378" s="96"/>
    </row>
    <row r="379" spans="1:1" x14ac:dyDescent="0.2">
      <c r="A379" s="96"/>
    </row>
    <row r="380" spans="1:1" x14ac:dyDescent="0.2">
      <c r="A380" s="96"/>
    </row>
    <row r="381" spans="1:1" x14ac:dyDescent="0.2">
      <c r="A381" s="96"/>
    </row>
    <row r="382" spans="1:1" x14ac:dyDescent="0.2">
      <c r="A382" s="96"/>
    </row>
    <row r="383" spans="1:1" x14ac:dyDescent="0.2">
      <c r="A383" s="96"/>
    </row>
    <row r="384" spans="1:1" x14ac:dyDescent="0.2">
      <c r="A384" s="96"/>
    </row>
    <row r="385" spans="1:1" x14ac:dyDescent="0.2">
      <c r="A385" s="96"/>
    </row>
    <row r="386" spans="1:1" x14ac:dyDescent="0.2">
      <c r="A386" s="96"/>
    </row>
    <row r="387" spans="1:1" x14ac:dyDescent="0.2">
      <c r="A387" s="96"/>
    </row>
    <row r="388" spans="1:1" x14ac:dyDescent="0.2">
      <c r="A388" s="96"/>
    </row>
    <row r="389" spans="1:1" x14ac:dyDescent="0.2">
      <c r="A389" s="96"/>
    </row>
    <row r="390" spans="1:1" x14ac:dyDescent="0.2">
      <c r="A390" s="96"/>
    </row>
    <row r="391" spans="1:1" x14ac:dyDescent="0.2">
      <c r="A391" s="96"/>
    </row>
    <row r="392" spans="1:1" x14ac:dyDescent="0.2">
      <c r="A392" s="96"/>
    </row>
    <row r="393" spans="1:1" x14ac:dyDescent="0.2">
      <c r="A393" s="96"/>
    </row>
    <row r="394" spans="1:1" x14ac:dyDescent="0.2">
      <c r="A394" s="96"/>
    </row>
    <row r="395" spans="1:1" x14ac:dyDescent="0.2">
      <c r="A395" s="96"/>
    </row>
    <row r="396" spans="1:1" x14ac:dyDescent="0.2">
      <c r="A396" s="96"/>
    </row>
    <row r="397" spans="1:1" x14ac:dyDescent="0.2">
      <c r="A397" s="96"/>
    </row>
    <row r="398" spans="1:1" x14ac:dyDescent="0.2">
      <c r="A398" s="96"/>
    </row>
    <row r="399" spans="1:1" x14ac:dyDescent="0.2">
      <c r="A399" s="96"/>
    </row>
    <row r="400" spans="1:1" x14ac:dyDescent="0.2">
      <c r="A400" s="96"/>
    </row>
    <row r="401" spans="1:1" x14ac:dyDescent="0.2">
      <c r="A401" s="96"/>
    </row>
    <row r="402" spans="1:1" x14ac:dyDescent="0.2">
      <c r="A402" s="96"/>
    </row>
    <row r="403" spans="1:1" x14ac:dyDescent="0.2">
      <c r="A403" s="96"/>
    </row>
    <row r="404" spans="1:1" x14ac:dyDescent="0.2">
      <c r="A404" s="96"/>
    </row>
    <row r="405" spans="1:1" x14ac:dyDescent="0.2">
      <c r="A405" s="96"/>
    </row>
    <row r="406" spans="1:1" x14ac:dyDescent="0.2">
      <c r="A406" s="96"/>
    </row>
    <row r="407" spans="1:1" x14ac:dyDescent="0.2">
      <c r="A407" s="96"/>
    </row>
    <row r="408" spans="1:1" x14ac:dyDescent="0.2">
      <c r="A408" s="96"/>
    </row>
    <row r="409" spans="1:1" x14ac:dyDescent="0.2">
      <c r="A409" s="96"/>
    </row>
    <row r="410" spans="1:1" x14ac:dyDescent="0.2">
      <c r="A410" s="96"/>
    </row>
    <row r="411" spans="1:1" x14ac:dyDescent="0.2">
      <c r="A411" s="96"/>
    </row>
    <row r="412" spans="1:1" x14ac:dyDescent="0.2">
      <c r="A412" s="96"/>
    </row>
    <row r="413" spans="1:1" x14ac:dyDescent="0.2">
      <c r="A413" s="96"/>
    </row>
    <row r="414" spans="1:1" x14ac:dyDescent="0.2">
      <c r="A414" s="96"/>
    </row>
    <row r="415" spans="1:1" x14ac:dyDescent="0.2">
      <c r="A415" s="96"/>
    </row>
    <row r="416" spans="1:1" x14ac:dyDescent="0.2">
      <c r="A416" s="96"/>
    </row>
    <row r="417" spans="1:1" x14ac:dyDescent="0.2">
      <c r="A417" s="96"/>
    </row>
    <row r="418" spans="1:1" x14ac:dyDescent="0.2">
      <c r="A418" s="96"/>
    </row>
    <row r="419" spans="1:1" x14ac:dyDescent="0.2">
      <c r="A419" s="96"/>
    </row>
    <row r="420" spans="1:1" x14ac:dyDescent="0.2">
      <c r="A420" s="96"/>
    </row>
    <row r="421" spans="1:1" x14ac:dyDescent="0.2">
      <c r="A421" s="96"/>
    </row>
    <row r="422" spans="1:1" x14ac:dyDescent="0.2">
      <c r="A422" s="96"/>
    </row>
    <row r="423" spans="1:1" x14ac:dyDescent="0.2">
      <c r="A423" s="96"/>
    </row>
    <row r="424" spans="1:1" x14ac:dyDescent="0.2">
      <c r="A424" s="96"/>
    </row>
    <row r="425" spans="1:1" x14ac:dyDescent="0.2">
      <c r="A425" s="96"/>
    </row>
    <row r="426" spans="1:1" x14ac:dyDescent="0.2">
      <c r="A426" s="96"/>
    </row>
    <row r="427" spans="1:1" x14ac:dyDescent="0.2">
      <c r="A427" s="96"/>
    </row>
    <row r="428" spans="1:1" x14ac:dyDescent="0.2">
      <c r="A428" s="96"/>
    </row>
    <row r="429" spans="1:1" x14ac:dyDescent="0.2">
      <c r="A429" s="96"/>
    </row>
    <row r="430" spans="1:1" x14ac:dyDescent="0.2">
      <c r="A430" s="96"/>
    </row>
    <row r="431" spans="1:1" x14ac:dyDescent="0.2">
      <c r="A431" s="96"/>
    </row>
    <row r="432" spans="1:1" x14ac:dyDescent="0.2">
      <c r="A432" s="96"/>
    </row>
    <row r="433" spans="1:1" x14ac:dyDescent="0.2">
      <c r="A433" s="96"/>
    </row>
    <row r="434" spans="1:1" x14ac:dyDescent="0.2">
      <c r="A434" s="96"/>
    </row>
    <row r="435" spans="1:1" x14ac:dyDescent="0.2">
      <c r="A435" s="96"/>
    </row>
    <row r="436" spans="1:1" x14ac:dyDescent="0.2">
      <c r="A436" s="96"/>
    </row>
    <row r="437" spans="1:1" x14ac:dyDescent="0.2">
      <c r="A437" s="96"/>
    </row>
    <row r="438" spans="1:1" x14ac:dyDescent="0.2">
      <c r="A438" s="96"/>
    </row>
    <row r="439" spans="1:1" x14ac:dyDescent="0.2">
      <c r="A439" s="96"/>
    </row>
    <row r="440" spans="1:1" x14ac:dyDescent="0.2">
      <c r="A440" s="96"/>
    </row>
    <row r="441" spans="1:1" x14ac:dyDescent="0.2">
      <c r="A441" s="96"/>
    </row>
    <row r="442" spans="1:1" x14ac:dyDescent="0.2">
      <c r="A442" s="96"/>
    </row>
    <row r="443" spans="1:1" x14ac:dyDescent="0.2">
      <c r="A443" s="96"/>
    </row>
    <row r="444" spans="1:1" x14ac:dyDescent="0.2">
      <c r="A444" s="96"/>
    </row>
    <row r="445" spans="1:1" x14ac:dyDescent="0.2">
      <c r="A445" s="96"/>
    </row>
    <row r="446" spans="1:1" x14ac:dyDescent="0.2">
      <c r="A446" s="96"/>
    </row>
    <row r="447" spans="1:1" x14ac:dyDescent="0.2">
      <c r="A447" s="96"/>
    </row>
    <row r="448" spans="1:1" x14ac:dyDescent="0.2">
      <c r="A448" s="96"/>
    </row>
    <row r="449" spans="1:1" x14ac:dyDescent="0.2">
      <c r="A449" s="96"/>
    </row>
    <row r="450" spans="1:1" x14ac:dyDescent="0.2">
      <c r="A450" s="96"/>
    </row>
    <row r="451" spans="1:1" x14ac:dyDescent="0.2">
      <c r="A451" s="96"/>
    </row>
    <row r="452" spans="1:1" x14ac:dyDescent="0.2">
      <c r="A452" s="96"/>
    </row>
    <row r="453" spans="1:1" x14ac:dyDescent="0.2">
      <c r="A453" s="96"/>
    </row>
    <row r="454" spans="1:1" x14ac:dyDescent="0.2">
      <c r="A454" s="96"/>
    </row>
    <row r="455" spans="1:1" x14ac:dyDescent="0.2">
      <c r="A455" s="96"/>
    </row>
    <row r="456" spans="1:1" x14ac:dyDescent="0.2">
      <c r="A456" s="96"/>
    </row>
    <row r="457" spans="1:1" x14ac:dyDescent="0.2">
      <c r="A457" s="96"/>
    </row>
    <row r="458" spans="1:1" x14ac:dyDescent="0.2">
      <c r="A458" s="96"/>
    </row>
    <row r="459" spans="1:1" x14ac:dyDescent="0.2">
      <c r="A459" s="96"/>
    </row>
    <row r="460" spans="1:1" x14ac:dyDescent="0.2">
      <c r="A460" s="96"/>
    </row>
    <row r="461" spans="1:1" x14ac:dyDescent="0.2">
      <c r="A461" s="96"/>
    </row>
    <row r="462" spans="1:1" x14ac:dyDescent="0.2">
      <c r="A462" s="96"/>
    </row>
    <row r="463" spans="1:1" x14ac:dyDescent="0.2">
      <c r="A463" s="96"/>
    </row>
    <row r="464" spans="1:1" x14ac:dyDescent="0.2">
      <c r="A464" s="96"/>
    </row>
    <row r="465" spans="1:1" x14ac:dyDescent="0.2">
      <c r="A465" s="96"/>
    </row>
    <row r="466" spans="1:1" x14ac:dyDescent="0.2">
      <c r="A466" s="96"/>
    </row>
    <row r="467" spans="1:1" x14ac:dyDescent="0.2">
      <c r="A467" s="96"/>
    </row>
    <row r="468" spans="1:1" x14ac:dyDescent="0.2">
      <c r="A468" s="96"/>
    </row>
    <row r="469" spans="1:1" x14ac:dyDescent="0.2">
      <c r="A469" s="96"/>
    </row>
    <row r="470" spans="1:1" x14ac:dyDescent="0.2">
      <c r="A470" s="96"/>
    </row>
    <row r="471" spans="1:1" x14ac:dyDescent="0.2">
      <c r="A471" s="96"/>
    </row>
    <row r="472" spans="1:1" x14ac:dyDescent="0.2">
      <c r="A472" s="96"/>
    </row>
    <row r="473" spans="1:1" x14ac:dyDescent="0.2">
      <c r="A473" s="96"/>
    </row>
    <row r="474" spans="1:1" x14ac:dyDescent="0.2">
      <c r="A474" s="96"/>
    </row>
    <row r="475" spans="1:1" x14ac:dyDescent="0.2">
      <c r="A475" s="96"/>
    </row>
    <row r="476" spans="1:1" x14ac:dyDescent="0.2">
      <c r="A476" s="96"/>
    </row>
    <row r="477" spans="1:1" x14ac:dyDescent="0.2">
      <c r="A477" s="96"/>
    </row>
    <row r="478" spans="1:1" x14ac:dyDescent="0.2">
      <c r="A478" s="96"/>
    </row>
    <row r="479" spans="1:1" x14ac:dyDescent="0.2">
      <c r="A479" s="96"/>
    </row>
    <row r="480" spans="1:1" x14ac:dyDescent="0.2">
      <c r="A480" s="96"/>
    </row>
    <row r="481" spans="1:1" x14ac:dyDescent="0.2">
      <c r="A481" s="96"/>
    </row>
    <row r="482" spans="1:1" x14ac:dyDescent="0.2">
      <c r="A482" s="96"/>
    </row>
    <row r="483" spans="1:1" x14ac:dyDescent="0.2">
      <c r="A483" s="96"/>
    </row>
    <row r="484" spans="1:1" x14ac:dyDescent="0.2">
      <c r="A484" s="96"/>
    </row>
    <row r="485" spans="1:1" x14ac:dyDescent="0.2">
      <c r="A485" s="96"/>
    </row>
    <row r="486" spans="1:1" x14ac:dyDescent="0.2">
      <c r="A486" s="96"/>
    </row>
    <row r="487" spans="1:1" x14ac:dyDescent="0.2">
      <c r="A487" s="96"/>
    </row>
    <row r="488" spans="1:1" x14ac:dyDescent="0.2">
      <c r="A488" s="96"/>
    </row>
    <row r="489" spans="1:1" x14ac:dyDescent="0.2">
      <c r="A489" s="96"/>
    </row>
    <row r="490" spans="1:1" x14ac:dyDescent="0.2">
      <c r="A490" s="96"/>
    </row>
    <row r="491" spans="1:1" x14ac:dyDescent="0.2">
      <c r="A491" s="96"/>
    </row>
    <row r="492" spans="1:1" x14ac:dyDescent="0.2">
      <c r="A492" s="96"/>
    </row>
    <row r="493" spans="1:1" x14ac:dyDescent="0.2">
      <c r="A493" s="96"/>
    </row>
    <row r="494" spans="1:1" x14ac:dyDescent="0.2">
      <c r="A494" s="96"/>
    </row>
    <row r="495" spans="1:1" x14ac:dyDescent="0.2">
      <c r="A495" s="96"/>
    </row>
    <row r="496" spans="1:1" x14ac:dyDescent="0.2">
      <c r="A496" s="96"/>
    </row>
    <row r="497" spans="1:1" x14ac:dyDescent="0.2">
      <c r="A497" s="96"/>
    </row>
    <row r="498" spans="1:1" x14ac:dyDescent="0.2">
      <c r="A498" s="96"/>
    </row>
    <row r="499" spans="1:1" x14ac:dyDescent="0.2">
      <c r="A499" s="96"/>
    </row>
    <row r="500" spans="1:1" x14ac:dyDescent="0.2">
      <c r="A500" s="96"/>
    </row>
    <row r="501" spans="1:1" x14ac:dyDescent="0.2">
      <c r="A501" s="96"/>
    </row>
    <row r="502" spans="1:1" x14ac:dyDescent="0.2">
      <c r="A502" s="96"/>
    </row>
    <row r="503" spans="1:1" x14ac:dyDescent="0.2">
      <c r="A503" s="96"/>
    </row>
    <row r="504" spans="1:1" x14ac:dyDescent="0.2">
      <c r="A504" s="96"/>
    </row>
    <row r="505" spans="1:1" x14ac:dyDescent="0.2">
      <c r="A505" s="96"/>
    </row>
    <row r="506" spans="1:1" x14ac:dyDescent="0.2">
      <c r="A506" s="96"/>
    </row>
    <row r="507" spans="1:1" x14ac:dyDescent="0.2">
      <c r="A507" s="96"/>
    </row>
    <row r="508" spans="1:1" x14ac:dyDescent="0.2">
      <c r="A508" s="96"/>
    </row>
    <row r="509" spans="1:1" x14ac:dyDescent="0.2">
      <c r="A509" s="96"/>
    </row>
    <row r="510" spans="1:1" x14ac:dyDescent="0.2">
      <c r="A510" s="96"/>
    </row>
    <row r="511" spans="1:1" x14ac:dyDescent="0.2">
      <c r="A511" s="96"/>
    </row>
    <row r="512" spans="1:1" x14ac:dyDescent="0.2">
      <c r="A512" s="96"/>
    </row>
    <row r="513" spans="1:1" x14ac:dyDescent="0.2">
      <c r="A513" s="96"/>
    </row>
    <row r="514" spans="1:1" x14ac:dyDescent="0.2">
      <c r="A514" s="96"/>
    </row>
    <row r="515" spans="1:1" x14ac:dyDescent="0.2">
      <c r="A515" s="96"/>
    </row>
    <row r="516" spans="1:1" x14ac:dyDescent="0.2">
      <c r="A516" s="96"/>
    </row>
    <row r="517" spans="1:1" x14ac:dyDescent="0.2">
      <c r="A517" s="96"/>
    </row>
    <row r="518" spans="1:1" x14ac:dyDescent="0.2">
      <c r="A518" s="96"/>
    </row>
    <row r="519" spans="1:1" x14ac:dyDescent="0.2">
      <c r="A519" s="96"/>
    </row>
    <row r="520" spans="1:1" x14ac:dyDescent="0.2">
      <c r="A520" s="96"/>
    </row>
    <row r="521" spans="1:1" x14ac:dyDescent="0.2">
      <c r="A521" s="96"/>
    </row>
    <row r="522" spans="1:1" x14ac:dyDescent="0.2">
      <c r="A522" s="96"/>
    </row>
    <row r="523" spans="1:1" x14ac:dyDescent="0.2">
      <c r="A523" s="96"/>
    </row>
    <row r="524" spans="1:1" x14ac:dyDescent="0.2">
      <c r="A524" s="96"/>
    </row>
    <row r="525" spans="1:1" x14ac:dyDescent="0.2">
      <c r="A525" s="96"/>
    </row>
    <row r="526" spans="1:1" x14ac:dyDescent="0.2">
      <c r="A526" s="96"/>
    </row>
    <row r="527" spans="1:1" x14ac:dyDescent="0.2">
      <c r="A527" s="96"/>
    </row>
    <row r="528" spans="1:1" x14ac:dyDescent="0.2">
      <c r="A528" s="96"/>
    </row>
    <row r="529" spans="1:1" x14ac:dyDescent="0.2">
      <c r="A529" s="96"/>
    </row>
    <row r="530" spans="1:1" x14ac:dyDescent="0.2">
      <c r="A530" s="96"/>
    </row>
    <row r="531" spans="1:1" x14ac:dyDescent="0.2">
      <c r="A531" s="96"/>
    </row>
    <row r="532" spans="1:1" x14ac:dyDescent="0.2">
      <c r="A532" s="96"/>
    </row>
    <row r="533" spans="1:1" x14ac:dyDescent="0.2">
      <c r="A533" s="96"/>
    </row>
    <row r="534" spans="1:1" x14ac:dyDescent="0.2">
      <c r="A534" s="96"/>
    </row>
    <row r="535" spans="1:1" x14ac:dyDescent="0.2">
      <c r="A535" s="96"/>
    </row>
    <row r="536" spans="1:1" x14ac:dyDescent="0.2">
      <c r="A536" s="96"/>
    </row>
    <row r="537" spans="1:1" x14ac:dyDescent="0.2">
      <c r="A537" s="96"/>
    </row>
    <row r="538" spans="1:1" x14ac:dyDescent="0.2">
      <c r="A538" s="96"/>
    </row>
    <row r="539" spans="1:1" x14ac:dyDescent="0.2">
      <c r="A539" s="96"/>
    </row>
    <row r="540" spans="1:1" x14ac:dyDescent="0.2">
      <c r="A540" s="96"/>
    </row>
    <row r="541" spans="1:1" x14ac:dyDescent="0.2">
      <c r="A541" s="96"/>
    </row>
    <row r="542" spans="1:1" x14ac:dyDescent="0.2">
      <c r="A542" s="96"/>
    </row>
    <row r="543" spans="1:1" x14ac:dyDescent="0.2">
      <c r="A543" s="96"/>
    </row>
    <row r="544" spans="1:1" x14ac:dyDescent="0.2">
      <c r="A544" s="96"/>
    </row>
    <row r="545" spans="1:1" x14ac:dyDescent="0.2">
      <c r="A545" s="96"/>
    </row>
    <row r="546" spans="1:1" x14ac:dyDescent="0.2">
      <c r="A546" s="96"/>
    </row>
    <row r="547" spans="1:1" x14ac:dyDescent="0.2">
      <c r="A547" s="96"/>
    </row>
    <row r="562" spans="1:1" x14ac:dyDescent="0.2">
      <c r="A562" s="96"/>
    </row>
    <row r="563" spans="1:1" x14ac:dyDescent="0.2">
      <c r="A563" s="96"/>
    </row>
    <row r="564" spans="1:1" x14ac:dyDescent="0.2">
      <c r="A564" s="96"/>
    </row>
    <row r="565" spans="1:1" x14ac:dyDescent="0.2">
      <c r="A565" s="96"/>
    </row>
    <row r="566" spans="1:1" x14ac:dyDescent="0.2">
      <c r="A566" s="96"/>
    </row>
    <row r="567" spans="1:1" x14ac:dyDescent="0.2">
      <c r="A567" s="96"/>
    </row>
    <row r="568" spans="1:1" x14ac:dyDescent="0.2">
      <c r="A568" s="96"/>
    </row>
    <row r="569" spans="1:1" x14ac:dyDescent="0.2">
      <c r="A569" s="96"/>
    </row>
    <row r="570" spans="1:1" x14ac:dyDescent="0.2">
      <c r="A570" s="96"/>
    </row>
    <row r="571" spans="1:1" x14ac:dyDescent="0.2">
      <c r="A571" s="96"/>
    </row>
    <row r="572" spans="1:1" x14ac:dyDescent="0.2">
      <c r="A572" s="96"/>
    </row>
    <row r="574" spans="1:1" x14ac:dyDescent="0.2">
      <c r="A574" s="96"/>
    </row>
    <row r="575" spans="1:1" x14ac:dyDescent="0.2">
      <c r="A575" s="96"/>
    </row>
    <row r="576" spans="1:1" x14ac:dyDescent="0.2">
      <c r="A576" s="96"/>
    </row>
    <row r="577" spans="1:1" x14ac:dyDescent="0.2">
      <c r="A577" s="96"/>
    </row>
    <row r="578" spans="1:1" x14ac:dyDescent="0.2">
      <c r="A578" s="96"/>
    </row>
    <row r="579" spans="1:1" x14ac:dyDescent="0.2">
      <c r="A579" s="96"/>
    </row>
    <row r="580" spans="1:1" x14ac:dyDescent="0.2">
      <c r="A580" s="96"/>
    </row>
    <row r="581" spans="1:1" x14ac:dyDescent="0.2">
      <c r="A581" s="96"/>
    </row>
    <row r="582" spans="1:1" x14ac:dyDescent="0.2">
      <c r="A582" s="96"/>
    </row>
    <row r="583" spans="1:1" x14ac:dyDescent="0.2">
      <c r="A583" s="96"/>
    </row>
    <row r="584" spans="1:1" x14ac:dyDescent="0.2">
      <c r="A584" s="96"/>
    </row>
    <row r="585" spans="1:1" x14ac:dyDescent="0.2">
      <c r="A585" s="96"/>
    </row>
    <row r="586" spans="1:1" x14ac:dyDescent="0.2">
      <c r="A586" s="96"/>
    </row>
    <row r="587" spans="1:1" x14ac:dyDescent="0.2">
      <c r="A587" s="96"/>
    </row>
    <row r="588" spans="1:1" x14ac:dyDescent="0.2">
      <c r="A588" s="96"/>
    </row>
    <row r="589" spans="1:1" x14ac:dyDescent="0.2">
      <c r="A589" s="96"/>
    </row>
    <row r="590" spans="1:1" x14ac:dyDescent="0.2">
      <c r="A590" s="96"/>
    </row>
    <row r="591" spans="1:1" x14ac:dyDescent="0.2">
      <c r="A591" s="96"/>
    </row>
    <row r="592" spans="1:1" x14ac:dyDescent="0.2">
      <c r="A592" s="96"/>
    </row>
    <row r="593" spans="1:1" x14ac:dyDescent="0.2">
      <c r="A593" s="96"/>
    </row>
    <row r="594" spans="1:1" x14ac:dyDescent="0.2">
      <c r="A594" s="96"/>
    </row>
    <row r="595" spans="1:1" x14ac:dyDescent="0.2">
      <c r="A595" s="96"/>
    </row>
    <row r="596" spans="1:1" x14ac:dyDescent="0.2">
      <c r="A596" s="96"/>
    </row>
    <row r="597" spans="1:1" x14ac:dyDescent="0.2">
      <c r="A597" s="96"/>
    </row>
    <row r="598" spans="1:1" x14ac:dyDescent="0.2">
      <c r="A598" s="96"/>
    </row>
    <row r="625" spans="1:1" x14ac:dyDescent="0.2">
      <c r="A625" s="96"/>
    </row>
    <row r="626" spans="1:1" x14ac:dyDescent="0.2">
      <c r="A626" s="96"/>
    </row>
    <row r="627" spans="1:1" x14ac:dyDescent="0.2">
      <c r="A627" s="96"/>
    </row>
    <row r="628" spans="1:1" x14ac:dyDescent="0.2">
      <c r="A628" s="96"/>
    </row>
    <row r="629" spans="1:1" x14ac:dyDescent="0.2">
      <c r="A629" s="96"/>
    </row>
    <row r="630" spans="1:1" x14ac:dyDescent="0.2">
      <c r="A630" s="96"/>
    </row>
    <row r="640" spans="1:1" x14ac:dyDescent="0.2">
      <c r="A640" s="96"/>
    </row>
    <row r="641" spans="1:1" x14ac:dyDescent="0.2">
      <c r="A641" s="96"/>
    </row>
    <row r="642" spans="1:1" x14ac:dyDescent="0.2">
      <c r="A642" s="96"/>
    </row>
    <row r="643" spans="1:1" x14ac:dyDescent="0.2">
      <c r="A643" s="96"/>
    </row>
    <row r="644" spans="1:1" x14ac:dyDescent="0.2">
      <c r="A644" s="96"/>
    </row>
    <row r="645" spans="1:1" x14ac:dyDescent="0.2">
      <c r="A645" s="96"/>
    </row>
    <row r="646" spans="1:1" x14ac:dyDescent="0.2">
      <c r="A646" s="96"/>
    </row>
    <row r="647" spans="1:1" x14ac:dyDescent="0.2">
      <c r="A647" s="96"/>
    </row>
    <row r="648" spans="1:1" x14ac:dyDescent="0.2">
      <c r="A648" s="96"/>
    </row>
    <row r="649" spans="1:1" x14ac:dyDescent="0.2">
      <c r="A649" s="96"/>
    </row>
    <row r="650" spans="1:1" x14ac:dyDescent="0.2">
      <c r="A650" s="96"/>
    </row>
    <row r="651" spans="1:1" x14ac:dyDescent="0.2">
      <c r="A651" s="96"/>
    </row>
    <row r="652" spans="1:1" x14ac:dyDescent="0.2">
      <c r="A652" s="96"/>
    </row>
    <row r="653" spans="1:1" x14ac:dyDescent="0.2">
      <c r="A653" s="96"/>
    </row>
    <row r="654" spans="1:1" x14ac:dyDescent="0.2">
      <c r="A654" s="96"/>
    </row>
    <row r="655" spans="1:1" x14ac:dyDescent="0.2">
      <c r="A655" s="96"/>
    </row>
    <row r="656" spans="1:1" x14ac:dyDescent="0.2">
      <c r="A656" s="96"/>
    </row>
    <row r="657" spans="1:1" x14ac:dyDescent="0.2">
      <c r="A657" s="96"/>
    </row>
    <row r="658" spans="1:1" x14ac:dyDescent="0.2">
      <c r="A658" s="96"/>
    </row>
    <row r="659" spans="1:1" x14ac:dyDescent="0.2">
      <c r="A659" s="96"/>
    </row>
    <row r="660" spans="1:1" x14ac:dyDescent="0.2">
      <c r="A660" s="96"/>
    </row>
    <row r="661" spans="1:1" x14ac:dyDescent="0.2">
      <c r="A661" s="96"/>
    </row>
    <row r="662" spans="1:1" x14ac:dyDescent="0.2">
      <c r="A662" s="96"/>
    </row>
    <row r="663" spans="1:1" x14ac:dyDescent="0.2">
      <c r="A663" s="96"/>
    </row>
    <row r="1048199" spans="1:1" x14ac:dyDescent="0.2">
      <c r="A1048199" s="96"/>
    </row>
    <row r="1048212" spans="1:1" x14ac:dyDescent="0.2">
      <c r="A1048212" s="96"/>
    </row>
    <row r="1048285" spans="1:5" x14ac:dyDescent="0.2">
      <c r="A1048285" s="96"/>
      <c r="E1048285" s="107"/>
    </row>
    <row r="1048298" spans="1:1" x14ac:dyDescent="0.2">
      <c r="A1048298" s="96"/>
    </row>
    <row r="1048364" spans="1:1" x14ac:dyDescent="0.2">
      <c r="A1048364" s="96"/>
    </row>
    <row r="1048390" spans="1:1" x14ac:dyDescent="0.2">
      <c r="A1048390" s="96"/>
    </row>
    <row r="1048413" spans="1:1" x14ac:dyDescent="0.2">
      <c r="A1048413" s="96"/>
    </row>
    <row r="1048430" spans="1:1" x14ac:dyDescent="0.2">
      <c r="A1048430" s="96"/>
    </row>
  </sheetData>
  <sheetProtection algorithmName="SHA-512" hashValue="U3lUFQTN8R6cB8m8CRV82Awh8UueTDXG/2FStaSiuRzpGxbRJErXWjd5GeGqf0fjA2BFmFJldGa6ulpeXIFU2A==" saltValue="jDegYnizz/XyGmG0E74xiQ==" spinCount="100000" sheet="1" objects="1" scenarios="1"/>
  <mergeCells count="3">
    <mergeCell ref="D1:H1"/>
    <mergeCell ref="A2:C2"/>
    <mergeCell ref="D9:G9"/>
  </mergeCells>
  <phoneticPr fontId="9" type="noConversion"/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9:B9" unlockedFormula="1"/>
  </ignoredError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1"/>
  <dimension ref="A1:J1048503"/>
  <sheetViews>
    <sheetView view="pageBreakPreview" zoomScale="130" zoomScaleNormal="100" zoomScaleSheetLayoutView="130" workbookViewId="0">
      <selection activeCell="G7" sqref="G7"/>
    </sheetView>
  </sheetViews>
  <sheetFormatPr defaultRowHeight="12.75" x14ac:dyDescent="0.2"/>
  <cols>
    <col min="1" max="1" width="10.28515625" style="95" customWidth="1"/>
    <col min="2" max="2" width="8.7109375" style="113" customWidth="1"/>
    <col min="3" max="3" width="6.42578125" style="45" customWidth="1"/>
    <col min="4" max="4" width="42.7109375" style="113" customWidth="1"/>
    <col min="5" max="5" width="10.28515625" style="113" customWidth="1"/>
    <col min="6" max="6" width="18.7109375" style="96" customWidth="1"/>
    <col min="7" max="8" width="20.7109375" style="113" customWidth="1"/>
    <col min="9" max="9" width="9.28515625" style="113"/>
    <col min="10" max="10" width="9.28515625" style="115"/>
    <col min="11" max="256" width="9.28515625" style="113"/>
    <col min="257" max="257" width="9.28515625" style="113" customWidth="1"/>
    <col min="258" max="258" width="6.7109375" style="113" customWidth="1"/>
    <col min="259" max="259" width="40.7109375" style="113" customWidth="1"/>
    <col min="260" max="263" width="9.28515625" style="113" customWidth="1"/>
    <col min="264" max="512" width="9.28515625" style="113"/>
    <col min="513" max="513" width="9.28515625" style="113" customWidth="1"/>
    <col min="514" max="514" width="6.7109375" style="113" customWidth="1"/>
    <col min="515" max="515" width="40.7109375" style="113" customWidth="1"/>
    <col min="516" max="519" width="9.28515625" style="113" customWidth="1"/>
    <col min="520" max="768" width="9.28515625" style="113"/>
    <col min="769" max="769" width="9.28515625" style="113" customWidth="1"/>
    <col min="770" max="770" width="6.7109375" style="113" customWidth="1"/>
    <col min="771" max="771" width="40.7109375" style="113" customWidth="1"/>
    <col min="772" max="775" width="9.28515625" style="113" customWidth="1"/>
    <col min="776" max="1024" width="9.28515625" style="113"/>
    <col min="1025" max="1025" width="9.28515625" style="113" customWidth="1"/>
    <col min="1026" max="1026" width="6.7109375" style="113" customWidth="1"/>
    <col min="1027" max="1027" width="40.7109375" style="113" customWidth="1"/>
    <col min="1028" max="1031" width="9.28515625" style="113" customWidth="1"/>
    <col min="1032" max="1280" width="9.28515625" style="113"/>
    <col min="1281" max="1281" width="9.28515625" style="113" customWidth="1"/>
    <col min="1282" max="1282" width="6.7109375" style="113" customWidth="1"/>
    <col min="1283" max="1283" width="40.7109375" style="113" customWidth="1"/>
    <col min="1284" max="1287" width="9.28515625" style="113" customWidth="1"/>
    <col min="1288" max="1536" width="9.28515625" style="113"/>
    <col min="1537" max="1537" width="9.28515625" style="113" customWidth="1"/>
    <col min="1538" max="1538" width="6.7109375" style="113" customWidth="1"/>
    <col min="1539" max="1539" width="40.7109375" style="113" customWidth="1"/>
    <col min="1540" max="1543" width="9.28515625" style="113" customWidth="1"/>
    <col min="1544" max="1792" width="9.28515625" style="113"/>
    <col min="1793" max="1793" width="9.28515625" style="113" customWidth="1"/>
    <col min="1794" max="1794" width="6.7109375" style="113" customWidth="1"/>
    <col min="1795" max="1795" width="40.7109375" style="113" customWidth="1"/>
    <col min="1796" max="1799" width="9.28515625" style="113" customWidth="1"/>
    <col min="1800" max="2048" width="9.28515625" style="113"/>
    <col min="2049" max="2049" width="9.28515625" style="113" customWidth="1"/>
    <col min="2050" max="2050" width="6.7109375" style="113" customWidth="1"/>
    <col min="2051" max="2051" width="40.7109375" style="113" customWidth="1"/>
    <col min="2052" max="2055" width="9.28515625" style="113" customWidth="1"/>
    <col min="2056" max="2304" width="9.28515625" style="113"/>
    <col min="2305" max="2305" width="9.28515625" style="113" customWidth="1"/>
    <col min="2306" max="2306" width="6.7109375" style="113" customWidth="1"/>
    <col min="2307" max="2307" width="40.7109375" style="113" customWidth="1"/>
    <col min="2308" max="2311" width="9.28515625" style="113" customWidth="1"/>
    <col min="2312" max="2560" width="9.28515625" style="113"/>
    <col min="2561" max="2561" width="9.28515625" style="113" customWidth="1"/>
    <col min="2562" max="2562" width="6.7109375" style="113" customWidth="1"/>
    <col min="2563" max="2563" width="40.7109375" style="113" customWidth="1"/>
    <col min="2564" max="2567" width="9.28515625" style="113" customWidth="1"/>
    <col min="2568" max="2816" width="9.28515625" style="113"/>
    <col min="2817" max="2817" width="9.28515625" style="113" customWidth="1"/>
    <col min="2818" max="2818" width="6.7109375" style="113" customWidth="1"/>
    <col min="2819" max="2819" width="40.7109375" style="113" customWidth="1"/>
    <col min="2820" max="2823" width="9.28515625" style="113" customWidth="1"/>
    <col min="2824" max="3072" width="9.28515625" style="113"/>
    <col min="3073" max="3073" width="9.28515625" style="113" customWidth="1"/>
    <col min="3074" max="3074" width="6.7109375" style="113" customWidth="1"/>
    <col min="3075" max="3075" width="40.7109375" style="113" customWidth="1"/>
    <col min="3076" max="3079" width="9.28515625" style="113" customWidth="1"/>
    <col min="3080" max="3328" width="9.28515625" style="113"/>
    <col min="3329" max="3329" width="9.28515625" style="113" customWidth="1"/>
    <col min="3330" max="3330" width="6.7109375" style="113" customWidth="1"/>
    <col min="3331" max="3331" width="40.7109375" style="113" customWidth="1"/>
    <col min="3332" max="3335" width="9.28515625" style="113" customWidth="1"/>
    <col min="3336" max="3584" width="9.28515625" style="113"/>
    <col min="3585" max="3585" width="9.28515625" style="113" customWidth="1"/>
    <col min="3586" max="3586" width="6.7109375" style="113" customWidth="1"/>
    <col min="3587" max="3587" width="40.7109375" style="113" customWidth="1"/>
    <col min="3588" max="3591" width="9.28515625" style="113" customWidth="1"/>
    <col min="3592" max="3840" width="9.28515625" style="113"/>
    <col min="3841" max="3841" width="9.28515625" style="113" customWidth="1"/>
    <col min="3842" max="3842" width="6.7109375" style="113" customWidth="1"/>
    <col min="3843" max="3843" width="40.7109375" style="113" customWidth="1"/>
    <col min="3844" max="3847" width="9.28515625" style="113" customWidth="1"/>
    <col min="3848" max="4096" width="9.28515625" style="113"/>
    <col min="4097" max="4097" width="9.28515625" style="113" customWidth="1"/>
    <col min="4098" max="4098" width="6.7109375" style="113" customWidth="1"/>
    <col min="4099" max="4099" width="40.7109375" style="113" customWidth="1"/>
    <col min="4100" max="4103" width="9.28515625" style="113" customWidth="1"/>
    <col min="4104" max="4352" width="9.28515625" style="113"/>
    <col min="4353" max="4353" width="9.28515625" style="113" customWidth="1"/>
    <col min="4354" max="4354" width="6.7109375" style="113" customWidth="1"/>
    <col min="4355" max="4355" width="40.7109375" style="113" customWidth="1"/>
    <col min="4356" max="4359" width="9.28515625" style="113" customWidth="1"/>
    <col min="4360" max="4608" width="9.28515625" style="113"/>
    <col min="4609" max="4609" width="9.28515625" style="113" customWidth="1"/>
    <col min="4610" max="4610" width="6.7109375" style="113" customWidth="1"/>
    <col min="4611" max="4611" width="40.7109375" style="113" customWidth="1"/>
    <col min="4612" max="4615" width="9.28515625" style="113" customWidth="1"/>
    <col min="4616" max="4864" width="9.28515625" style="113"/>
    <col min="4865" max="4865" width="9.28515625" style="113" customWidth="1"/>
    <col min="4866" max="4866" width="6.7109375" style="113" customWidth="1"/>
    <col min="4867" max="4867" width="40.7109375" style="113" customWidth="1"/>
    <col min="4868" max="4871" width="9.28515625" style="113" customWidth="1"/>
    <col min="4872" max="5120" width="9.28515625" style="113"/>
    <col min="5121" max="5121" width="9.28515625" style="113" customWidth="1"/>
    <col min="5122" max="5122" width="6.7109375" style="113" customWidth="1"/>
    <col min="5123" max="5123" width="40.7109375" style="113" customWidth="1"/>
    <col min="5124" max="5127" width="9.28515625" style="113" customWidth="1"/>
    <col min="5128" max="5376" width="9.28515625" style="113"/>
    <col min="5377" max="5377" width="9.28515625" style="113" customWidth="1"/>
    <col min="5378" max="5378" width="6.7109375" style="113" customWidth="1"/>
    <col min="5379" max="5379" width="40.7109375" style="113" customWidth="1"/>
    <col min="5380" max="5383" width="9.28515625" style="113" customWidth="1"/>
    <col min="5384" max="5632" width="9.28515625" style="113"/>
    <col min="5633" max="5633" width="9.28515625" style="113" customWidth="1"/>
    <col min="5634" max="5634" width="6.7109375" style="113" customWidth="1"/>
    <col min="5635" max="5635" width="40.7109375" style="113" customWidth="1"/>
    <col min="5636" max="5639" width="9.28515625" style="113" customWidth="1"/>
    <col min="5640" max="5888" width="9.28515625" style="113"/>
    <col min="5889" max="5889" width="9.28515625" style="113" customWidth="1"/>
    <col min="5890" max="5890" width="6.7109375" style="113" customWidth="1"/>
    <col min="5891" max="5891" width="40.7109375" style="113" customWidth="1"/>
    <col min="5892" max="5895" width="9.28515625" style="113" customWidth="1"/>
    <col min="5896" max="6144" width="9.28515625" style="113"/>
    <col min="6145" max="6145" width="9.28515625" style="113" customWidth="1"/>
    <col min="6146" max="6146" width="6.7109375" style="113" customWidth="1"/>
    <col min="6147" max="6147" width="40.7109375" style="113" customWidth="1"/>
    <col min="6148" max="6151" width="9.28515625" style="113" customWidth="1"/>
    <col min="6152" max="6400" width="9.28515625" style="113"/>
    <col min="6401" max="6401" width="9.28515625" style="113" customWidth="1"/>
    <col min="6402" max="6402" width="6.7109375" style="113" customWidth="1"/>
    <col min="6403" max="6403" width="40.7109375" style="113" customWidth="1"/>
    <col min="6404" max="6407" width="9.28515625" style="113" customWidth="1"/>
    <col min="6408" max="6656" width="9.28515625" style="113"/>
    <col min="6657" max="6657" width="9.28515625" style="113" customWidth="1"/>
    <col min="6658" max="6658" width="6.7109375" style="113" customWidth="1"/>
    <col min="6659" max="6659" width="40.7109375" style="113" customWidth="1"/>
    <col min="6660" max="6663" width="9.28515625" style="113" customWidth="1"/>
    <col min="6664" max="6912" width="9.28515625" style="113"/>
    <col min="6913" max="6913" width="9.28515625" style="113" customWidth="1"/>
    <col min="6914" max="6914" width="6.7109375" style="113" customWidth="1"/>
    <col min="6915" max="6915" width="40.7109375" style="113" customWidth="1"/>
    <col min="6916" max="6919" width="9.28515625" style="113" customWidth="1"/>
    <col min="6920" max="7168" width="9.28515625" style="113"/>
    <col min="7169" max="7169" width="9.28515625" style="113" customWidth="1"/>
    <col min="7170" max="7170" width="6.7109375" style="113" customWidth="1"/>
    <col min="7171" max="7171" width="40.7109375" style="113" customWidth="1"/>
    <col min="7172" max="7175" width="9.28515625" style="113" customWidth="1"/>
    <col min="7176" max="7424" width="9.28515625" style="113"/>
    <col min="7425" max="7425" width="9.28515625" style="113" customWidth="1"/>
    <col min="7426" max="7426" width="6.7109375" style="113" customWidth="1"/>
    <col min="7427" max="7427" width="40.7109375" style="113" customWidth="1"/>
    <col min="7428" max="7431" width="9.28515625" style="113" customWidth="1"/>
    <col min="7432" max="7680" width="9.28515625" style="113"/>
    <col min="7681" max="7681" width="9.28515625" style="113" customWidth="1"/>
    <col min="7682" max="7682" width="6.7109375" style="113" customWidth="1"/>
    <col min="7683" max="7683" width="40.7109375" style="113" customWidth="1"/>
    <col min="7684" max="7687" width="9.28515625" style="113" customWidth="1"/>
    <col min="7688" max="7936" width="9.28515625" style="113"/>
    <col min="7937" max="7937" width="9.28515625" style="113" customWidth="1"/>
    <col min="7938" max="7938" width="6.7109375" style="113" customWidth="1"/>
    <col min="7939" max="7939" width="40.7109375" style="113" customWidth="1"/>
    <col min="7940" max="7943" width="9.28515625" style="113" customWidth="1"/>
    <col min="7944" max="8192" width="9.28515625" style="113"/>
    <col min="8193" max="8193" width="9.28515625" style="113" customWidth="1"/>
    <col min="8194" max="8194" width="6.7109375" style="113" customWidth="1"/>
    <col min="8195" max="8195" width="40.7109375" style="113" customWidth="1"/>
    <col min="8196" max="8199" width="9.28515625" style="113" customWidth="1"/>
    <col min="8200" max="8448" width="9.28515625" style="113"/>
    <col min="8449" max="8449" width="9.28515625" style="113" customWidth="1"/>
    <col min="8450" max="8450" width="6.7109375" style="113" customWidth="1"/>
    <col min="8451" max="8451" width="40.7109375" style="113" customWidth="1"/>
    <col min="8452" max="8455" width="9.28515625" style="113" customWidth="1"/>
    <col min="8456" max="8704" width="9.28515625" style="113"/>
    <col min="8705" max="8705" width="9.28515625" style="113" customWidth="1"/>
    <col min="8706" max="8706" width="6.7109375" style="113" customWidth="1"/>
    <col min="8707" max="8707" width="40.7109375" style="113" customWidth="1"/>
    <col min="8708" max="8711" width="9.28515625" style="113" customWidth="1"/>
    <col min="8712" max="8960" width="9.28515625" style="113"/>
    <col min="8961" max="8961" width="9.28515625" style="113" customWidth="1"/>
    <col min="8962" max="8962" width="6.7109375" style="113" customWidth="1"/>
    <col min="8963" max="8963" width="40.7109375" style="113" customWidth="1"/>
    <col min="8964" max="8967" width="9.28515625" style="113" customWidth="1"/>
    <col min="8968" max="9216" width="9.28515625" style="113"/>
    <col min="9217" max="9217" width="9.28515625" style="113" customWidth="1"/>
    <col min="9218" max="9218" width="6.7109375" style="113" customWidth="1"/>
    <col min="9219" max="9219" width="40.7109375" style="113" customWidth="1"/>
    <col min="9220" max="9223" width="9.28515625" style="113" customWidth="1"/>
    <col min="9224" max="9472" width="9.28515625" style="113"/>
    <col min="9473" max="9473" width="9.28515625" style="113" customWidth="1"/>
    <col min="9474" max="9474" width="6.7109375" style="113" customWidth="1"/>
    <col min="9475" max="9475" width="40.7109375" style="113" customWidth="1"/>
    <col min="9476" max="9479" width="9.28515625" style="113" customWidth="1"/>
    <col min="9480" max="9728" width="9.28515625" style="113"/>
    <col min="9729" max="9729" width="9.28515625" style="113" customWidth="1"/>
    <col min="9730" max="9730" width="6.7109375" style="113" customWidth="1"/>
    <col min="9731" max="9731" width="40.7109375" style="113" customWidth="1"/>
    <col min="9732" max="9735" width="9.28515625" style="113" customWidth="1"/>
    <col min="9736" max="9984" width="9.28515625" style="113"/>
    <col min="9985" max="9985" width="9.28515625" style="113" customWidth="1"/>
    <col min="9986" max="9986" width="6.7109375" style="113" customWidth="1"/>
    <col min="9987" max="9987" width="40.7109375" style="113" customWidth="1"/>
    <col min="9988" max="9991" width="9.28515625" style="113" customWidth="1"/>
    <col min="9992" max="10240" width="9.28515625" style="113"/>
    <col min="10241" max="10241" width="9.28515625" style="113" customWidth="1"/>
    <col min="10242" max="10242" width="6.7109375" style="113" customWidth="1"/>
    <col min="10243" max="10243" width="40.7109375" style="113" customWidth="1"/>
    <col min="10244" max="10247" width="9.28515625" style="113" customWidth="1"/>
    <col min="10248" max="10496" width="9.28515625" style="113"/>
    <col min="10497" max="10497" width="9.28515625" style="113" customWidth="1"/>
    <col min="10498" max="10498" width="6.7109375" style="113" customWidth="1"/>
    <col min="10499" max="10499" width="40.7109375" style="113" customWidth="1"/>
    <col min="10500" max="10503" width="9.28515625" style="113" customWidth="1"/>
    <col min="10504" max="10752" width="9.28515625" style="113"/>
    <col min="10753" max="10753" width="9.28515625" style="113" customWidth="1"/>
    <col min="10754" max="10754" width="6.7109375" style="113" customWidth="1"/>
    <col min="10755" max="10755" width="40.7109375" style="113" customWidth="1"/>
    <col min="10756" max="10759" width="9.28515625" style="113" customWidth="1"/>
    <col min="10760" max="11008" width="9.28515625" style="113"/>
    <col min="11009" max="11009" width="9.28515625" style="113" customWidth="1"/>
    <col min="11010" max="11010" width="6.7109375" style="113" customWidth="1"/>
    <col min="11011" max="11011" width="40.7109375" style="113" customWidth="1"/>
    <col min="11012" max="11015" width="9.28515625" style="113" customWidth="1"/>
    <col min="11016" max="11264" width="9.28515625" style="113"/>
    <col min="11265" max="11265" width="9.28515625" style="113" customWidth="1"/>
    <col min="11266" max="11266" width="6.7109375" style="113" customWidth="1"/>
    <col min="11267" max="11267" width="40.7109375" style="113" customWidth="1"/>
    <col min="11268" max="11271" width="9.28515625" style="113" customWidth="1"/>
    <col min="11272" max="11520" width="9.28515625" style="113"/>
    <col min="11521" max="11521" width="9.28515625" style="113" customWidth="1"/>
    <col min="11522" max="11522" width="6.7109375" style="113" customWidth="1"/>
    <col min="11523" max="11523" width="40.7109375" style="113" customWidth="1"/>
    <col min="11524" max="11527" width="9.28515625" style="113" customWidth="1"/>
    <col min="11528" max="11776" width="9.28515625" style="113"/>
    <col min="11777" max="11777" width="9.28515625" style="113" customWidth="1"/>
    <col min="11778" max="11778" width="6.7109375" style="113" customWidth="1"/>
    <col min="11779" max="11779" width="40.7109375" style="113" customWidth="1"/>
    <col min="11780" max="11783" width="9.28515625" style="113" customWidth="1"/>
    <col min="11784" max="12032" width="9.28515625" style="113"/>
    <col min="12033" max="12033" width="9.28515625" style="113" customWidth="1"/>
    <col min="12034" max="12034" width="6.7109375" style="113" customWidth="1"/>
    <col min="12035" max="12035" width="40.7109375" style="113" customWidth="1"/>
    <col min="12036" max="12039" width="9.28515625" style="113" customWidth="1"/>
    <col min="12040" max="12288" width="9.28515625" style="113"/>
    <col min="12289" max="12289" width="9.28515625" style="113" customWidth="1"/>
    <col min="12290" max="12290" width="6.7109375" style="113" customWidth="1"/>
    <col min="12291" max="12291" width="40.7109375" style="113" customWidth="1"/>
    <col min="12292" max="12295" width="9.28515625" style="113" customWidth="1"/>
    <col min="12296" max="12544" width="9.28515625" style="113"/>
    <col min="12545" max="12545" width="9.28515625" style="113" customWidth="1"/>
    <col min="12546" max="12546" width="6.7109375" style="113" customWidth="1"/>
    <col min="12547" max="12547" width="40.7109375" style="113" customWidth="1"/>
    <col min="12548" max="12551" width="9.28515625" style="113" customWidth="1"/>
    <col min="12552" max="12800" width="9.28515625" style="113"/>
    <col min="12801" max="12801" width="9.28515625" style="113" customWidth="1"/>
    <col min="12802" max="12802" width="6.7109375" style="113" customWidth="1"/>
    <col min="12803" max="12803" width="40.7109375" style="113" customWidth="1"/>
    <col min="12804" max="12807" width="9.28515625" style="113" customWidth="1"/>
    <col min="12808" max="13056" width="9.28515625" style="113"/>
    <col min="13057" max="13057" width="9.28515625" style="113" customWidth="1"/>
    <col min="13058" max="13058" width="6.7109375" style="113" customWidth="1"/>
    <col min="13059" max="13059" width="40.7109375" style="113" customWidth="1"/>
    <col min="13060" max="13063" width="9.28515625" style="113" customWidth="1"/>
    <col min="13064" max="13312" width="9.28515625" style="113"/>
    <col min="13313" max="13313" width="9.28515625" style="113" customWidth="1"/>
    <col min="13314" max="13314" width="6.7109375" style="113" customWidth="1"/>
    <col min="13315" max="13315" width="40.7109375" style="113" customWidth="1"/>
    <col min="13316" max="13319" width="9.28515625" style="113" customWidth="1"/>
    <col min="13320" max="13568" width="9.28515625" style="113"/>
    <col min="13569" max="13569" width="9.28515625" style="113" customWidth="1"/>
    <col min="13570" max="13570" width="6.7109375" style="113" customWidth="1"/>
    <col min="13571" max="13571" width="40.7109375" style="113" customWidth="1"/>
    <col min="13572" max="13575" width="9.28515625" style="113" customWidth="1"/>
    <col min="13576" max="13824" width="9.28515625" style="113"/>
    <col min="13825" max="13825" width="9.28515625" style="113" customWidth="1"/>
    <col min="13826" max="13826" width="6.7109375" style="113" customWidth="1"/>
    <col min="13827" max="13827" width="40.7109375" style="113" customWidth="1"/>
    <col min="13828" max="13831" width="9.28515625" style="113" customWidth="1"/>
    <col min="13832" max="14080" width="9.28515625" style="113"/>
    <col min="14081" max="14081" width="9.28515625" style="113" customWidth="1"/>
    <col min="14082" max="14082" width="6.7109375" style="113" customWidth="1"/>
    <col min="14083" max="14083" width="40.7109375" style="113" customWidth="1"/>
    <col min="14084" max="14087" width="9.28515625" style="113" customWidth="1"/>
    <col min="14088" max="14336" width="9.28515625" style="113"/>
    <col min="14337" max="14337" width="9.28515625" style="113" customWidth="1"/>
    <col min="14338" max="14338" width="6.7109375" style="113" customWidth="1"/>
    <col min="14339" max="14339" width="40.7109375" style="113" customWidth="1"/>
    <col min="14340" max="14343" width="9.28515625" style="113" customWidth="1"/>
    <col min="14344" max="14592" width="9.28515625" style="113"/>
    <col min="14593" max="14593" width="9.28515625" style="113" customWidth="1"/>
    <col min="14594" max="14594" width="6.7109375" style="113" customWidth="1"/>
    <col min="14595" max="14595" width="40.7109375" style="113" customWidth="1"/>
    <col min="14596" max="14599" width="9.28515625" style="113" customWidth="1"/>
    <col min="14600" max="14848" width="9.28515625" style="113"/>
    <col min="14849" max="14849" width="9.28515625" style="113" customWidth="1"/>
    <col min="14850" max="14850" width="6.7109375" style="113" customWidth="1"/>
    <col min="14851" max="14851" width="40.7109375" style="113" customWidth="1"/>
    <col min="14852" max="14855" width="9.28515625" style="113" customWidth="1"/>
    <col min="14856" max="15104" width="9.28515625" style="113"/>
    <col min="15105" max="15105" width="9.28515625" style="113" customWidth="1"/>
    <col min="15106" max="15106" width="6.7109375" style="113" customWidth="1"/>
    <col min="15107" max="15107" width="40.7109375" style="113" customWidth="1"/>
    <col min="15108" max="15111" width="9.28515625" style="113" customWidth="1"/>
    <col min="15112" max="15360" width="9.28515625" style="113"/>
    <col min="15361" max="15361" width="9.28515625" style="113" customWidth="1"/>
    <col min="15362" max="15362" width="6.7109375" style="113" customWidth="1"/>
    <col min="15363" max="15363" width="40.7109375" style="113" customWidth="1"/>
    <col min="15364" max="15367" width="9.28515625" style="113" customWidth="1"/>
    <col min="15368" max="15616" width="9.28515625" style="113"/>
    <col min="15617" max="15617" width="9.28515625" style="113" customWidth="1"/>
    <col min="15618" max="15618" width="6.7109375" style="113" customWidth="1"/>
    <col min="15619" max="15619" width="40.7109375" style="113" customWidth="1"/>
    <col min="15620" max="15623" width="9.28515625" style="113" customWidth="1"/>
    <col min="15624" max="15872" width="9.28515625" style="113"/>
    <col min="15873" max="15873" width="9.28515625" style="113" customWidth="1"/>
    <col min="15874" max="15874" width="6.7109375" style="113" customWidth="1"/>
    <col min="15875" max="15875" width="40.7109375" style="113" customWidth="1"/>
    <col min="15876" max="15879" width="9.28515625" style="113" customWidth="1"/>
    <col min="15880" max="16128" width="9.28515625" style="113"/>
    <col min="16129" max="16129" width="9.28515625" style="113" customWidth="1"/>
    <col min="16130" max="16130" width="6.7109375" style="113" customWidth="1"/>
    <col min="16131" max="16131" width="40.7109375" style="113" customWidth="1"/>
    <col min="16132" max="16135" width="9.28515625" style="113" customWidth="1"/>
    <col min="16136" max="16383" width="9.28515625" style="113"/>
    <col min="16384" max="16384" width="9.28515625" style="113" customWidth="1"/>
  </cols>
  <sheetData>
    <row r="1" spans="1:8" ht="12.75" customHeight="1" x14ac:dyDescent="0.2">
      <c r="A1" s="514" t="s">
        <v>229</v>
      </c>
      <c r="B1" s="305" t="s">
        <v>879</v>
      </c>
      <c r="C1" s="609"/>
      <c r="D1" s="754" t="s">
        <v>880</v>
      </c>
      <c r="E1" s="754"/>
      <c r="F1" s="754"/>
      <c r="G1" s="754"/>
      <c r="H1" s="755"/>
    </row>
    <row r="2" spans="1:8" ht="24.75" customHeight="1" x14ac:dyDescent="0.2">
      <c r="A2" s="750" t="s">
        <v>2</v>
      </c>
      <c r="B2" s="751"/>
      <c r="C2" s="752"/>
      <c r="D2" s="272" t="s">
        <v>3</v>
      </c>
      <c r="E2" s="272" t="s">
        <v>4</v>
      </c>
      <c r="F2" s="272" t="s">
        <v>5</v>
      </c>
      <c r="G2" s="272" t="s">
        <v>6</v>
      </c>
      <c r="H2" s="272" t="s">
        <v>7</v>
      </c>
    </row>
    <row r="3" spans="1:8" x14ac:dyDescent="0.2">
      <c r="A3" s="425" t="s">
        <v>881</v>
      </c>
      <c r="B3" s="426"/>
      <c r="C3" s="427"/>
      <c r="D3" s="638" t="s">
        <v>882</v>
      </c>
      <c r="E3" s="309"/>
      <c r="F3" s="309"/>
      <c r="G3" s="55"/>
      <c r="H3" s="54"/>
    </row>
    <row r="4" spans="1:8" ht="25.5" x14ac:dyDescent="0.2">
      <c r="A4" s="428"/>
      <c r="B4" s="429" t="s">
        <v>883</v>
      </c>
      <c r="C4" s="430"/>
      <c r="D4" s="412" t="s">
        <v>884</v>
      </c>
      <c r="E4" s="294"/>
      <c r="F4" s="294"/>
      <c r="G4" s="30"/>
      <c r="H4" s="50"/>
    </row>
    <row r="5" spans="1:8" ht="27" x14ac:dyDescent="0.2">
      <c r="A5" s="428"/>
      <c r="B5" s="429"/>
      <c r="C5" s="557" t="s">
        <v>23</v>
      </c>
      <c r="D5" s="380" t="s">
        <v>885</v>
      </c>
      <c r="E5" s="293" t="s">
        <v>135</v>
      </c>
      <c r="F5" s="293">
        <v>850</v>
      </c>
      <c r="G5" s="119"/>
      <c r="H5" s="536" t="str">
        <f>IF(G5=0," ",F5*G5)</f>
        <v xml:space="preserve"> </v>
      </c>
    </row>
    <row r="6" spans="1:8" x14ac:dyDescent="0.2">
      <c r="A6" s="428"/>
      <c r="B6" s="429"/>
      <c r="C6" s="556"/>
      <c r="D6" s="412"/>
      <c r="E6" s="294"/>
      <c r="F6" s="294"/>
      <c r="G6" s="294"/>
      <c r="H6" s="540"/>
    </row>
    <row r="7" spans="1:8" ht="27" x14ac:dyDescent="0.2">
      <c r="A7" s="428"/>
      <c r="B7" s="429" t="s">
        <v>1673</v>
      </c>
      <c r="C7" s="556"/>
      <c r="D7" s="412" t="s">
        <v>1674</v>
      </c>
      <c r="E7" s="293" t="s">
        <v>135</v>
      </c>
      <c r="F7" s="293">
        <v>1000</v>
      </c>
      <c r="G7" s="119"/>
      <c r="H7" s="536" t="str">
        <f>IF(G7=0," ",F7*G7)</f>
        <v xml:space="preserve"> </v>
      </c>
    </row>
    <row r="8" spans="1:8" x14ac:dyDescent="0.2">
      <c r="A8" s="428"/>
      <c r="B8" s="429"/>
      <c r="C8" s="556"/>
      <c r="D8" s="412"/>
      <c r="E8" s="294"/>
      <c r="F8" s="294"/>
      <c r="G8" s="294"/>
      <c r="H8" s="540"/>
    </row>
    <row r="9" spans="1:8" x14ac:dyDescent="0.2">
      <c r="A9" s="425" t="s">
        <v>886</v>
      </c>
      <c r="B9" s="426"/>
      <c r="C9" s="427"/>
      <c r="D9" s="638" t="s">
        <v>887</v>
      </c>
      <c r="E9" s="309"/>
      <c r="F9" s="309"/>
      <c r="G9" s="55"/>
      <c r="H9" s="54"/>
    </row>
    <row r="10" spans="1:8" ht="27" x14ac:dyDescent="0.2">
      <c r="A10" s="428"/>
      <c r="B10" s="431" t="s">
        <v>888</v>
      </c>
      <c r="C10" s="432"/>
      <c r="D10" s="380" t="s">
        <v>1421</v>
      </c>
      <c r="E10" s="293" t="s">
        <v>135</v>
      </c>
      <c r="F10" s="293">
        <v>2150</v>
      </c>
      <c r="G10" s="119"/>
      <c r="H10" s="536" t="str">
        <f>IF(G10=0," ",F10*G10)</f>
        <v xml:space="preserve"> </v>
      </c>
    </row>
    <row r="11" spans="1:8" ht="25.5" x14ac:dyDescent="0.2">
      <c r="A11" s="425" t="s">
        <v>889</v>
      </c>
      <c r="B11" s="426"/>
      <c r="C11" s="427"/>
      <c r="D11" s="610" t="s">
        <v>890</v>
      </c>
      <c r="E11" s="309"/>
      <c r="F11" s="309"/>
      <c r="G11" s="55"/>
      <c r="H11" s="54"/>
    </row>
    <row r="12" spans="1:8" ht="27" x14ac:dyDescent="0.2">
      <c r="A12" s="428"/>
      <c r="B12" s="587" t="s">
        <v>891</v>
      </c>
      <c r="C12" s="588"/>
      <c r="D12" s="589" t="s">
        <v>892</v>
      </c>
      <c r="E12" s="332" t="s">
        <v>253</v>
      </c>
      <c r="F12" s="332">
        <v>2400</v>
      </c>
      <c r="G12" s="569"/>
      <c r="H12" s="537" t="str">
        <f>IF(G12=0," ",F12*G12)</f>
        <v xml:space="preserve"> </v>
      </c>
    </row>
    <row r="13" spans="1:8" x14ac:dyDescent="0.2">
      <c r="A13" s="399" t="str">
        <f>A1</f>
        <v>SECTION</v>
      </c>
      <c r="B13" s="305" t="str">
        <f>B1</f>
        <v>C5.2</v>
      </c>
      <c r="C13" s="616"/>
      <c r="D13" s="747" t="s">
        <v>108</v>
      </c>
      <c r="E13" s="748"/>
      <c r="F13" s="748"/>
      <c r="G13" s="749"/>
      <c r="H13" s="44">
        <f>SUM(H3:H12)</f>
        <v>0</v>
      </c>
    </row>
    <row r="23" spans="1:1" x14ac:dyDescent="0.2">
      <c r="A23" s="113"/>
    </row>
    <row r="24" spans="1:1" x14ac:dyDescent="0.2">
      <c r="A24" s="113"/>
    </row>
    <row r="25" spans="1:1" x14ac:dyDescent="0.2">
      <c r="A25" s="113"/>
    </row>
    <row r="26" spans="1:1" x14ac:dyDescent="0.2">
      <c r="A26" s="113"/>
    </row>
    <row r="27" spans="1:1" x14ac:dyDescent="0.2">
      <c r="A27" s="113"/>
    </row>
    <row r="28" spans="1:1" x14ac:dyDescent="0.2">
      <c r="A28" s="113"/>
    </row>
    <row r="29" spans="1:1" x14ac:dyDescent="0.2">
      <c r="A29" s="113"/>
    </row>
    <row r="30" spans="1:1" x14ac:dyDescent="0.2">
      <c r="A30" s="113"/>
    </row>
    <row r="31" spans="1:1" x14ac:dyDescent="0.2">
      <c r="A31" s="113"/>
    </row>
    <row r="32" spans="1:1" x14ac:dyDescent="0.2">
      <c r="A32" s="113"/>
    </row>
    <row r="33" spans="1:1" x14ac:dyDescent="0.2">
      <c r="A33" s="113"/>
    </row>
    <row r="34" spans="1:1" x14ac:dyDescent="0.2">
      <c r="A34" s="113"/>
    </row>
    <row r="35" spans="1:1" x14ac:dyDescent="0.2">
      <c r="A35" s="113"/>
    </row>
    <row r="36" spans="1:1" x14ac:dyDescent="0.2">
      <c r="A36" s="113"/>
    </row>
    <row r="37" spans="1:1" x14ac:dyDescent="0.2">
      <c r="A37" s="113"/>
    </row>
    <row r="38" spans="1:1" x14ac:dyDescent="0.2">
      <c r="A38" s="113"/>
    </row>
    <row r="39" spans="1:1" x14ac:dyDescent="0.2">
      <c r="A39" s="113"/>
    </row>
    <row r="40" spans="1:1" x14ac:dyDescent="0.2">
      <c r="A40" s="113"/>
    </row>
    <row r="41" spans="1:1" x14ac:dyDescent="0.2">
      <c r="A41" s="113"/>
    </row>
    <row r="42" spans="1:1" x14ac:dyDescent="0.2">
      <c r="A42" s="113"/>
    </row>
    <row r="43" spans="1:1" x14ac:dyDescent="0.2">
      <c r="A43" s="113"/>
    </row>
    <row r="44" spans="1:1" x14ac:dyDescent="0.2">
      <c r="A44" s="113"/>
    </row>
    <row r="45" spans="1:1" x14ac:dyDescent="0.2">
      <c r="A45" s="113"/>
    </row>
    <row r="46" spans="1:1" x14ac:dyDescent="0.2">
      <c r="A46" s="113"/>
    </row>
    <row r="47" spans="1:1" x14ac:dyDescent="0.2">
      <c r="A47" s="113"/>
    </row>
    <row r="48" spans="1:1" x14ac:dyDescent="0.2">
      <c r="A48" s="113"/>
    </row>
    <row r="49" spans="1:1" x14ac:dyDescent="0.2">
      <c r="A49" s="113"/>
    </row>
    <row r="50" spans="1:1" x14ac:dyDescent="0.2">
      <c r="A50" s="113"/>
    </row>
    <row r="51" spans="1:1" x14ac:dyDescent="0.2">
      <c r="A51" s="113"/>
    </row>
    <row r="52" spans="1:1" x14ac:dyDescent="0.2">
      <c r="A52" s="113"/>
    </row>
    <row r="53" spans="1:1" x14ac:dyDescent="0.2">
      <c r="A53" s="113"/>
    </row>
    <row r="54" spans="1:1" x14ac:dyDescent="0.2">
      <c r="A54" s="113"/>
    </row>
    <row r="55" spans="1:1" x14ac:dyDescent="0.2">
      <c r="A55" s="113"/>
    </row>
    <row r="56" spans="1:1" x14ac:dyDescent="0.2">
      <c r="A56" s="113"/>
    </row>
    <row r="57" spans="1:1" x14ac:dyDescent="0.2">
      <c r="A57" s="113"/>
    </row>
    <row r="58" spans="1:1" x14ac:dyDescent="0.2">
      <c r="A58" s="113"/>
    </row>
    <row r="59" spans="1:1" x14ac:dyDescent="0.2">
      <c r="A59" s="113"/>
    </row>
    <row r="60" spans="1:1" x14ac:dyDescent="0.2">
      <c r="A60" s="113"/>
    </row>
    <row r="61" spans="1:1" x14ac:dyDescent="0.2">
      <c r="A61" s="113"/>
    </row>
    <row r="62" spans="1:1" x14ac:dyDescent="0.2">
      <c r="A62" s="113"/>
    </row>
    <row r="63" spans="1:1" x14ac:dyDescent="0.2">
      <c r="A63" s="113"/>
    </row>
    <row r="64" spans="1:1" x14ac:dyDescent="0.2">
      <c r="A64" s="113"/>
    </row>
    <row r="65" spans="1:1" x14ac:dyDescent="0.2">
      <c r="A65" s="113"/>
    </row>
    <row r="66" spans="1:1" x14ac:dyDescent="0.2">
      <c r="A66" s="113"/>
    </row>
    <row r="67" spans="1:1" x14ac:dyDescent="0.2">
      <c r="A67" s="113"/>
    </row>
    <row r="68" spans="1:1" x14ac:dyDescent="0.2">
      <c r="A68" s="113"/>
    </row>
    <row r="69" spans="1:1" x14ac:dyDescent="0.2">
      <c r="A69" s="113"/>
    </row>
    <row r="70" spans="1:1" x14ac:dyDescent="0.2">
      <c r="A70" s="113"/>
    </row>
    <row r="71" spans="1:1" x14ac:dyDescent="0.2">
      <c r="A71" s="113"/>
    </row>
    <row r="72" spans="1:1" x14ac:dyDescent="0.2">
      <c r="A72" s="113"/>
    </row>
    <row r="73" spans="1:1" x14ac:dyDescent="0.2">
      <c r="A73" s="113"/>
    </row>
    <row r="74" spans="1:1" x14ac:dyDescent="0.2">
      <c r="A74" s="113"/>
    </row>
    <row r="75" spans="1:1" x14ac:dyDescent="0.2">
      <c r="A75" s="113"/>
    </row>
    <row r="76" spans="1:1" x14ac:dyDescent="0.2">
      <c r="A76" s="113"/>
    </row>
    <row r="77" spans="1:1" x14ac:dyDescent="0.2">
      <c r="A77" s="113"/>
    </row>
    <row r="78" spans="1:1" x14ac:dyDescent="0.2">
      <c r="A78" s="113"/>
    </row>
    <row r="79" spans="1:1" x14ac:dyDescent="0.2">
      <c r="A79" s="113"/>
    </row>
    <row r="80" spans="1:1" x14ac:dyDescent="0.2">
      <c r="A80" s="113"/>
    </row>
    <row r="81" spans="1:1" x14ac:dyDescent="0.2">
      <c r="A81" s="113"/>
    </row>
    <row r="82" spans="1:1" x14ac:dyDescent="0.2">
      <c r="A82" s="113"/>
    </row>
    <row r="83" spans="1:1" x14ac:dyDescent="0.2">
      <c r="A83" s="113"/>
    </row>
    <row r="84" spans="1:1" x14ac:dyDescent="0.2">
      <c r="A84" s="113"/>
    </row>
    <row r="85" spans="1:1" x14ac:dyDescent="0.2">
      <c r="A85" s="113"/>
    </row>
    <row r="86" spans="1:1" x14ac:dyDescent="0.2">
      <c r="A86" s="113"/>
    </row>
    <row r="87" spans="1:1" x14ac:dyDescent="0.2">
      <c r="A87" s="113"/>
    </row>
    <row r="88" spans="1:1" x14ac:dyDescent="0.2">
      <c r="A88" s="113"/>
    </row>
    <row r="89" spans="1:1" x14ac:dyDescent="0.2">
      <c r="A89" s="113"/>
    </row>
    <row r="90" spans="1:1" x14ac:dyDescent="0.2">
      <c r="A90" s="113"/>
    </row>
    <row r="91" spans="1:1" x14ac:dyDescent="0.2">
      <c r="A91" s="113"/>
    </row>
    <row r="92" spans="1:1" x14ac:dyDescent="0.2">
      <c r="A92" s="113"/>
    </row>
    <row r="93" spans="1:1" x14ac:dyDescent="0.2">
      <c r="A93" s="113"/>
    </row>
    <row r="94" spans="1:1" x14ac:dyDescent="0.2">
      <c r="A94" s="113"/>
    </row>
    <row r="95" spans="1:1" x14ac:dyDescent="0.2">
      <c r="A95" s="113"/>
    </row>
    <row r="96" spans="1:1" x14ac:dyDescent="0.2">
      <c r="A96" s="113"/>
    </row>
    <row r="97" spans="1:1" x14ac:dyDescent="0.2">
      <c r="A97" s="113"/>
    </row>
    <row r="98" spans="1:1" x14ac:dyDescent="0.2">
      <c r="A98" s="113"/>
    </row>
    <row r="99" spans="1:1" x14ac:dyDescent="0.2">
      <c r="A99" s="113"/>
    </row>
    <row r="101" spans="1:1" x14ac:dyDescent="0.2">
      <c r="A101" s="113"/>
    </row>
    <row r="102" spans="1:1" x14ac:dyDescent="0.2">
      <c r="A102" s="113"/>
    </row>
    <row r="103" spans="1:1" x14ac:dyDescent="0.2">
      <c r="A103" s="113"/>
    </row>
    <row r="104" spans="1:1" x14ac:dyDescent="0.2">
      <c r="A104" s="113"/>
    </row>
    <row r="105" spans="1:1" x14ac:dyDescent="0.2">
      <c r="A105" s="113"/>
    </row>
    <row r="106" spans="1:1" x14ac:dyDescent="0.2">
      <c r="A106" s="113"/>
    </row>
    <row r="107" spans="1:1" x14ac:dyDescent="0.2">
      <c r="A107" s="113"/>
    </row>
    <row r="108" spans="1:1" x14ac:dyDescent="0.2">
      <c r="A108" s="113"/>
    </row>
    <row r="109" spans="1:1" x14ac:dyDescent="0.2">
      <c r="A109" s="113"/>
    </row>
    <row r="110" spans="1:1" x14ac:dyDescent="0.2">
      <c r="A110" s="113"/>
    </row>
    <row r="111" spans="1:1" x14ac:dyDescent="0.2">
      <c r="A111" s="113"/>
    </row>
    <row r="112" spans="1:1" x14ac:dyDescent="0.2">
      <c r="A112" s="113"/>
    </row>
    <row r="113" spans="1:1" x14ac:dyDescent="0.2">
      <c r="A113" s="113"/>
    </row>
    <row r="114" spans="1:1" x14ac:dyDescent="0.2">
      <c r="A114" s="113"/>
    </row>
    <row r="115" spans="1:1" x14ac:dyDescent="0.2">
      <c r="A115" s="113"/>
    </row>
    <row r="116" spans="1:1" x14ac:dyDescent="0.2">
      <c r="A116" s="113"/>
    </row>
    <row r="117" spans="1:1" x14ac:dyDescent="0.2">
      <c r="A117" s="113"/>
    </row>
    <row r="118" spans="1:1" x14ac:dyDescent="0.2">
      <c r="A118" s="113"/>
    </row>
    <row r="119" spans="1:1" x14ac:dyDescent="0.2">
      <c r="A119" s="113"/>
    </row>
    <row r="120" spans="1:1" x14ac:dyDescent="0.2">
      <c r="A120" s="113"/>
    </row>
    <row r="121" spans="1:1" x14ac:dyDescent="0.2">
      <c r="A121" s="113"/>
    </row>
    <row r="122" spans="1:1" x14ac:dyDescent="0.2">
      <c r="A122" s="113"/>
    </row>
    <row r="123" spans="1:1" x14ac:dyDescent="0.2">
      <c r="A123" s="113"/>
    </row>
    <row r="124" spans="1:1" x14ac:dyDescent="0.2">
      <c r="A124" s="113"/>
    </row>
    <row r="125" spans="1:1" x14ac:dyDescent="0.2">
      <c r="A125" s="113"/>
    </row>
    <row r="126" spans="1:1" x14ac:dyDescent="0.2">
      <c r="A126" s="113"/>
    </row>
    <row r="127" spans="1:1" x14ac:dyDescent="0.2">
      <c r="A127" s="113"/>
    </row>
    <row r="128" spans="1:1" x14ac:dyDescent="0.2">
      <c r="A128" s="113"/>
    </row>
    <row r="129" spans="1:1" x14ac:dyDescent="0.2">
      <c r="A129" s="113"/>
    </row>
    <row r="130" spans="1:1" x14ac:dyDescent="0.2">
      <c r="A130" s="113"/>
    </row>
    <row r="131" spans="1:1" x14ac:dyDescent="0.2">
      <c r="A131" s="113"/>
    </row>
    <row r="132" spans="1:1" x14ac:dyDescent="0.2">
      <c r="A132" s="113"/>
    </row>
    <row r="133" spans="1:1" x14ac:dyDescent="0.2">
      <c r="A133" s="113"/>
    </row>
    <row r="134" spans="1:1" x14ac:dyDescent="0.2">
      <c r="A134" s="113"/>
    </row>
    <row r="135" spans="1:1" x14ac:dyDescent="0.2">
      <c r="A135" s="113"/>
    </row>
    <row r="136" spans="1:1" x14ac:dyDescent="0.2">
      <c r="A136" s="113"/>
    </row>
    <row r="137" spans="1:1" x14ac:dyDescent="0.2">
      <c r="A137" s="113"/>
    </row>
    <row r="138" spans="1:1" x14ac:dyDescent="0.2">
      <c r="A138" s="113"/>
    </row>
    <row r="139" spans="1:1" x14ac:dyDescent="0.2">
      <c r="A139" s="113"/>
    </row>
    <row r="140" spans="1:1" x14ac:dyDescent="0.2">
      <c r="A140" s="113"/>
    </row>
    <row r="141" spans="1:1" x14ac:dyDescent="0.2">
      <c r="A141" s="113"/>
    </row>
    <row r="142" spans="1:1" x14ac:dyDescent="0.2">
      <c r="A142" s="113"/>
    </row>
    <row r="143" spans="1:1" x14ac:dyDescent="0.2">
      <c r="A143" s="113"/>
    </row>
    <row r="144" spans="1:1" x14ac:dyDescent="0.2">
      <c r="A144" s="113"/>
    </row>
    <row r="145" spans="1:1" x14ac:dyDescent="0.2">
      <c r="A145" s="113"/>
    </row>
    <row r="146" spans="1:1" x14ac:dyDescent="0.2">
      <c r="A146" s="113"/>
    </row>
    <row r="147" spans="1:1" x14ac:dyDescent="0.2">
      <c r="A147" s="113"/>
    </row>
    <row r="148" spans="1:1" x14ac:dyDescent="0.2">
      <c r="A148" s="113"/>
    </row>
    <row r="149" spans="1:1" x14ac:dyDescent="0.2">
      <c r="A149" s="113"/>
    </row>
    <row r="150" spans="1:1" x14ac:dyDescent="0.2">
      <c r="A150" s="113"/>
    </row>
    <row r="151" spans="1:1" x14ac:dyDescent="0.2">
      <c r="A151" s="113"/>
    </row>
    <row r="152" spans="1:1" x14ac:dyDescent="0.2">
      <c r="A152" s="113"/>
    </row>
    <row r="153" spans="1:1" x14ac:dyDescent="0.2">
      <c r="A153" s="113"/>
    </row>
    <row r="154" spans="1:1" x14ac:dyDescent="0.2">
      <c r="A154" s="113"/>
    </row>
    <row r="155" spans="1:1" x14ac:dyDescent="0.2">
      <c r="A155" s="113"/>
    </row>
    <row r="156" spans="1:1" x14ac:dyDescent="0.2">
      <c r="A156" s="113"/>
    </row>
    <row r="157" spans="1:1" x14ac:dyDescent="0.2">
      <c r="A157" s="113"/>
    </row>
    <row r="158" spans="1:1" x14ac:dyDescent="0.2">
      <c r="A158" s="113"/>
    </row>
    <row r="159" spans="1:1" x14ac:dyDescent="0.2">
      <c r="A159" s="113"/>
    </row>
    <row r="160" spans="1:1" x14ac:dyDescent="0.2">
      <c r="A160" s="113"/>
    </row>
    <row r="161" spans="1:1" x14ac:dyDescent="0.2">
      <c r="A161" s="113"/>
    </row>
    <row r="162" spans="1:1" x14ac:dyDescent="0.2">
      <c r="A162" s="113"/>
    </row>
    <row r="163" spans="1:1" x14ac:dyDescent="0.2">
      <c r="A163" s="113"/>
    </row>
    <row r="164" spans="1:1" x14ac:dyDescent="0.2">
      <c r="A164" s="113"/>
    </row>
    <row r="165" spans="1:1" x14ac:dyDescent="0.2">
      <c r="A165" s="113"/>
    </row>
    <row r="166" spans="1:1" x14ac:dyDescent="0.2">
      <c r="A166" s="113"/>
    </row>
    <row r="167" spans="1:1" x14ac:dyDescent="0.2">
      <c r="A167" s="113"/>
    </row>
    <row r="168" spans="1:1" x14ac:dyDescent="0.2">
      <c r="A168" s="113"/>
    </row>
    <row r="169" spans="1:1" x14ac:dyDescent="0.2">
      <c r="A169" s="113"/>
    </row>
    <row r="170" spans="1:1" x14ac:dyDescent="0.2">
      <c r="A170" s="113"/>
    </row>
    <row r="171" spans="1:1" x14ac:dyDescent="0.2">
      <c r="A171" s="113"/>
    </row>
    <row r="172" spans="1:1" x14ac:dyDescent="0.2">
      <c r="A172" s="113"/>
    </row>
    <row r="173" spans="1:1" x14ac:dyDescent="0.2">
      <c r="A173" s="113"/>
    </row>
    <row r="174" spans="1:1" x14ac:dyDescent="0.2">
      <c r="A174" s="113"/>
    </row>
    <row r="175" spans="1:1" x14ac:dyDescent="0.2">
      <c r="A175" s="113"/>
    </row>
    <row r="176" spans="1:1" x14ac:dyDescent="0.2">
      <c r="A176" s="113"/>
    </row>
    <row r="177" spans="1:1" x14ac:dyDescent="0.2">
      <c r="A177" s="113"/>
    </row>
    <row r="178" spans="1:1" x14ac:dyDescent="0.2">
      <c r="A178" s="113"/>
    </row>
    <row r="179" spans="1:1" x14ac:dyDescent="0.2">
      <c r="A179" s="113"/>
    </row>
    <row r="180" spans="1:1" x14ac:dyDescent="0.2">
      <c r="A180" s="113"/>
    </row>
    <row r="181" spans="1:1" x14ac:dyDescent="0.2">
      <c r="A181" s="113"/>
    </row>
    <row r="182" spans="1:1" x14ac:dyDescent="0.2">
      <c r="A182" s="113"/>
    </row>
    <row r="183" spans="1:1" x14ac:dyDescent="0.2">
      <c r="A183" s="113"/>
    </row>
    <row r="184" spans="1:1" x14ac:dyDescent="0.2">
      <c r="A184" s="113"/>
    </row>
    <row r="185" spans="1:1" x14ac:dyDescent="0.2">
      <c r="A185" s="113"/>
    </row>
    <row r="186" spans="1:1" x14ac:dyDescent="0.2">
      <c r="A186" s="113"/>
    </row>
    <row r="187" spans="1:1" x14ac:dyDescent="0.2">
      <c r="A187" s="113"/>
    </row>
    <row r="188" spans="1:1" x14ac:dyDescent="0.2">
      <c r="A188" s="113"/>
    </row>
    <row r="189" spans="1:1" x14ac:dyDescent="0.2">
      <c r="A189" s="113"/>
    </row>
    <row r="190" spans="1:1" x14ac:dyDescent="0.2">
      <c r="A190" s="113"/>
    </row>
    <row r="191" spans="1:1" x14ac:dyDescent="0.2">
      <c r="A191" s="113"/>
    </row>
    <row r="192" spans="1:1" x14ac:dyDescent="0.2">
      <c r="A192" s="113"/>
    </row>
    <row r="193" spans="1:1" x14ac:dyDescent="0.2">
      <c r="A193" s="113"/>
    </row>
    <row r="194" spans="1:1" x14ac:dyDescent="0.2">
      <c r="A194" s="113"/>
    </row>
    <row r="195" spans="1:1" x14ac:dyDescent="0.2">
      <c r="A195" s="113"/>
    </row>
    <row r="196" spans="1:1" x14ac:dyDescent="0.2">
      <c r="A196" s="113"/>
    </row>
    <row r="197" spans="1:1" x14ac:dyDescent="0.2">
      <c r="A197" s="113"/>
    </row>
    <row r="198" spans="1:1" x14ac:dyDescent="0.2">
      <c r="A198" s="113"/>
    </row>
    <row r="199" spans="1:1" x14ac:dyDescent="0.2">
      <c r="A199" s="113"/>
    </row>
    <row r="200" spans="1:1" x14ac:dyDescent="0.2">
      <c r="A200" s="113"/>
    </row>
    <row r="201" spans="1:1" x14ac:dyDescent="0.2">
      <c r="A201" s="113"/>
    </row>
    <row r="202" spans="1:1" x14ac:dyDescent="0.2">
      <c r="A202" s="113"/>
    </row>
    <row r="203" spans="1:1" x14ac:dyDescent="0.2">
      <c r="A203" s="113"/>
    </row>
    <row r="204" spans="1:1" x14ac:dyDescent="0.2">
      <c r="A204" s="113"/>
    </row>
    <row r="215" spans="1:1" x14ac:dyDescent="0.2">
      <c r="A215" s="113"/>
    </row>
    <row r="216" spans="1:1" x14ac:dyDescent="0.2">
      <c r="A216" s="113"/>
    </row>
    <row r="217" spans="1:1" x14ac:dyDescent="0.2">
      <c r="A217" s="113"/>
    </row>
    <row r="218" spans="1:1" x14ac:dyDescent="0.2">
      <c r="A218" s="113"/>
    </row>
    <row r="219" spans="1:1" x14ac:dyDescent="0.2">
      <c r="A219" s="113"/>
    </row>
    <row r="220" spans="1:1" x14ac:dyDescent="0.2">
      <c r="A220" s="113"/>
    </row>
    <row r="221" spans="1:1" x14ac:dyDescent="0.2">
      <c r="A221" s="113"/>
    </row>
    <row r="222" spans="1:1" x14ac:dyDescent="0.2">
      <c r="A222" s="113"/>
    </row>
    <row r="223" spans="1:1" x14ac:dyDescent="0.2">
      <c r="A223" s="113"/>
    </row>
    <row r="224" spans="1:1" x14ac:dyDescent="0.2">
      <c r="A224" s="113"/>
    </row>
    <row r="225" spans="1:1" x14ac:dyDescent="0.2">
      <c r="A225" s="113"/>
    </row>
    <row r="226" spans="1:1" x14ac:dyDescent="0.2">
      <c r="A226" s="113"/>
    </row>
    <row r="227" spans="1:1" x14ac:dyDescent="0.2">
      <c r="A227" s="113"/>
    </row>
    <row r="243" spans="1:1" x14ac:dyDescent="0.2">
      <c r="A243" s="113"/>
    </row>
    <row r="244" spans="1:1" x14ac:dyDescent="0.2">
      <c r="A244" s="113"/>
    </row>
    <row r="260" spans="1:1" x14ac:dyDescent="0.2">
      <c r="A260" s="113"/>
    </row>
    <row r="261" spans="1:1" x14ac:dyDescent="0.2">
      <c r="A261" s="113"/>
    </row>
    <row r="262" spans="1:1" x14ac:dyDescent="0.2">
      <c r="A262" s="113"/>
    </row>
    <row r="263" spans="1:1" x14ac:dyDescent="0.2">
      <c r="A263" s="113"/>
    </row>
    <row r="264" spans="1:1" x14ac:dyDescent="0.2">
      <c r="A264" s="113"/>
    </row>
    <row r="265" spans="1:1" x14ac:dyDescent="0.2">
      <c r="A265" s="113"/>
    </row>
    <row r="266" spans="1:1" x14ac:dyDescent="0.2">
      <c r="A266" s="113"/>
    </row>
    <row r="267" spans="1:1" x14ac:dyDescent="0.2">
      <c r="A267" s="113"/>
    </row>
    <row r="268" spans="1:1" x14ac:dyDescent="0.2">
      <c r="A268" s="113"/>
    </row>
    <row r="269" spans="1:1" x14ac:dyDescent="0.2">
      <c r="A269" s="113"/>
    </row>
    <row r="270" spans="1:1" x14ac:dyDescent="0.2">
      <c r="A270" s="113"/>
    </row>
    <row r="271" spans="1:1" x14ac:dyDescent="0.2">
      <c r="A271" s="113"/>
    </row>
    <row r="272" spans="1:1" x14ac:dyDescent="0.2">
      <c r="A272" s="113"/>
    </row>
    <row r="273" spans="1:1" x14ac:dyDescent="0.2">
      <c r="A273" s="113"/>
    </row>
    <row r="274" spans="1:1" x14ac:dyDescent="0.2">
      <c r="A274" s="113"/>
    </row>
    <row r="275" spans="1:1" x14ac:dyDescent="0.2">
      <c r="A275" s="113"/>
    </row>
    <row r="276" spans="1:1" x14ac:dyDescent="0.2">
      <c r="A276" s="113"/>
    </row>
    <row r="277" spans="1:1" x14ac:dyDescent="0.2">
      <c r="A277" s="113"/>
    </row>
    <row r="278" spans="1:1" x14ac:dyDescent="0.2">
      <c r="A278" s="113"/>
    </row>
    <row r="279" spans="1:1" x14ac:dyDescent="0.2">
      <c r="A279" s="113"/>
    </row>
    <row r="280" spans="1:1" x14ac:dyDescent="0.2">
      <c r="A280" s="113"/>
    </row>
    <row r="281" spans="1:1" x14ac:dyDescent="0.2">
      <c r="A281" s="113"/>
    </row>
    <row r="282" spans="1:1" x14ac:dyDescent="0.2">
      <c r="A282" s="113"/>
    </row>
    <row r="283" spans="1:1" x14ac:dyDescent="0.2">
      <c r="A283" s="113"/>
    </row>
    <row r="284" spans="1:1" x14ac:dyDescent="0.2">
      <c r="A284" s="113"/>
    </row>
    <row r="285" spans="1:1" x14ac:dyDescent="0.2">
      <c r="A285" s="113"/>
    </row>
    <row r="286" spans="1:1" x14ac:dyDescent="0.2">
      <c r="A286" s="113"/>
    </row>
    <row r="287" spans="1:1" x14ac:dyDescent="0.2">
      <c r="A287" s="113"/>
    </row>
    <row r="288" spans="1:1" x14ac:dyDescent="0.2">
      <c r="A288" s="113"/>
    </row>
    <row r="289" spans="1:1" x14ac:dyDescent="0.2">
      <c r="A289" s="113"/>
    </row>
    <row r="290" spans="1:1" x14ac:dyDescent="0.2">
      <c r="A290" s="113"/>
    </row>
    <row r="291" spans="1:1" x14ac:dyDescent="0.2">
      <c r="A291" s="113"/>
    </row>
    <row r="292" spans="1:1" x14ac:dyDescent="0.2">
      <c r="A292" s="113"/>
    </row>
    <row r="293" spans="1:1" x14ac:dyDescent="0.2">
      <c r="A293" s="113"/>
    </row>
    <row r="294" spans="1:1" x14ac:dyDescent="0.2">
      <c r="A294" s="113"/>
    </row>
    <row r="295" spans="1:1" x14ac:dyDescent="0.2">
      <c r="A295" s="113"/>
    </row>
    <row r="296" spans="1:1" x14ac:dyDescent="0.2">
      <c r="A296" s="113"/>
    </row>
    <row r="297" spans="1:1" x14ac:dyDescent="0.2">
      <c r="A297" s="113"/>
    </row>
    <row r="298" spans="1:1" x14ac:dyDescent="0.2">
      <c r="A298" s="113"/>
    </row>
    <row r="299" spans="1:1" x14ac:dyDescent="0.2">
      <c r="A299" s="113"/>
    </row>
    <row r="300" spans="1:1" x14ac:dyDescent="0.2">
      <c r="A300" s="113"/>
    </row>
    <row r="301" spans="1:1" x14ac:dyDescent="0.2">
      <c r="A301" s="113"/>
    </row>
    <row r="302" spans="1:1" x14ac:dyDescent="0.2">
      <c r="A302" s="113"/>
    </row>
    <row r="303" spans="1:1" x14ac:dyDescent="0.2">
      <c r="A303" s="113"/>
    </row>
    <row r="304" spans="1:1" x14ac:dyDescent="0.2">
      <c r="A304" s="113"/>
    </row>
    <row r="305" spans="1:1" x14ac:dyDescent="0.2">
      <c r="A305" s="113"/>
    </row>
    <row r="306" spans="1:1" x14ac:dyDescent="0.2">
      <c r="A306" s="113"/>
    </row>
    <row r="307" spans="1:1" x14ac:dyDescent="0.2">
      <c r="A307" s="113"/>
    </row>
    <row r="308" spans="1:1" x14ac:dyDescent="0.2">
      <c r="A308" s="113"/>
    </row>
    <row r="309" spans="1:1" x14ac:dyDescent="0.2">
      <c r="A309" s="113"/>
    </row>
    <row r="310" spans="1:1" x14ac:dyDescent="0.2">
      <c r="A310" s="113"/>
    </row>
    <row r="311" spans="1:1" x14ac:dyDescent="0.2">
      <c r="A311" s="113"/>
    </row>
    <row r="312" spans="1:1" x14ac:dyDescent="0.2">
      <c r="A312" s="113"/>
    </row>
    <row r="313" spans="1:1" x14ac:dyDescent="0.2">
      <c r="A313" s="113"/>
    </row>
    <row r="314" spans="1:1" x14ac:dyDescent="0.2">
      <c r="A314" s="113"/>
    </row>
    <row r="315" spans="1:1" x14ac:dyDescent="0.2">
      <c r="A315" s="113"/>
    </row>
    <row r="316" spans="1:1" x14ac:dyDescent="0.2">
      <c r="A316" s="113"/>
    </row>
    <row r="317" spans="1:1" x14ac:dyDescent="0.2">
      <c r="A317" s="113"/>
    </row>
    <row r="318" spans="1:1" x14ac:dyDescent="0.2">
      <c r="A318" s="113"/>
    </row>
    <row r="319" spans="1:1" x14ac:dyDescent="0.2">
      <c r="A319" s="113"/>
    </row>
    <row r="320" spans="1:1" x14ac:dyDescent="0.2">
      <c r="A320" s="113"/>
    </row>
    <row r="321" spans="1:1" x14ac:dyDescent="0.2">
      <c r="A321" s="113"/>
    </row>
    <row r="322" spans="1:1" x14ac:dyDescent="0.2">
      <c r="A322" s="113"/>
    </row>
    <row r="323" spans="1:1" x14ac:dyDescent="0.2">
      <c r="A323" s="113"/>
    </row>
    <row r="324" spans="1:1" x14ac:dyDescent="0.2">
      <c r="A324" s="113"/>
    </row>
    <row r="325" spans="1:1" x14ac:dyDescent="0.2">
      <c r="A325" s="113"/>
    </row>
    <row r="326" spans="1:1" x14ac:dyDescent="0.2">
      <c r="A326" s="113"/>
    </row>
    <row r="327" spans="1:1" x14ac:dyDescent="0.2">
      <c r="A327" s="113"/>
    </row>
    <row r="328" spans="1:1" x14ac:dyDescent="0.2">
      <c r="A328" s="113"/>
    </row>
    <row r="329" spans="1:1" x14ac:dyDescent="0.2">
      <c r="A329" s="113"/>
    </row>
    <row r="330" spans="1:1" x14ac:dyDescent="0.2">
      <c r="A330" s="113"/>
    </row>
    <row r="331" spans="1:1" x14ac:dyDescent="0.2">
      <c r="A331" s="113"/>
    </row>
    <row r="332" spans="1:1" x14ac:dyDescent="0.2">
      <c r="A332" s="113"/>
    </row>
    <row r="333" spans="1:1" x14ac:dyDescent="0.2">
      <c r="A333" s="113"/>
    </row>
    <row r="344" spans="1:1" x14ac:dyDescent="0.2">
      <c r="A344" s="113"/>
    </row>
    <row r="345" spans="1:1" x14ac:dyDescent="0.2">
      <c r="A345" s="113"/>
    </row>
    <row r="346" spans="1:1" x14ac:dyDescent="0.2">
      <c r="A346" s="113"/>
    </row>
    <row r="347" spans="1:1" x14ac:dyDescent="0.2">
      <c r="A347" s="113"/>
    </row>
    <row r="348" spans="1:1" x14ac:dyDescent="0.2">
      <c r="A348" s="113"/>
    </row>
    <row r="349" spans="1:1" x14ac:dyDescent="0.2">
      <c r="A349" s="113"/>
    </row>
    <row r="350" spans="1:1" x14ac:dyDescent="0.2">
      <c r="A350" s="113"/>
    </row>
    <row r="351" spans="1:1" x14ac:dyDescent="0.2">
      <c r="A351" s="113"/>
    </row>
    <row r="352" spans="1:1" x14ac:dyDescent="0.2">
      <c r="A352" s="113"/>
    </row>
    <row r="353" spans="1:1" x14ac:dyDescent="0.2">
      <c r="A353" s="113"/>
    </row>
    <row r="354" spans="1:1" x14ac:dyDescent="0.2">
      <c r="A354" s="113"/>
    </row>
    <row r="355" spans="1:1" x14ac:dyDescent="0.2">
      <c r="A355" s="113"/>
    </row>
    <row r="356" spans="1:1" x14ac:dyDescent="0.2">
      <c r="A356" s="113"/>
    </row>
    <row r="357" spans="1:1" x14ac:dyDescent="0.2">
      <c r="A357" s="113"/>
    </row>
    <row r="358" spans="1:1" x14ac:dyDescent="0.2">
      <c r="A358" s="113"/>
    </row>
    <row r="359" spans="1:1" x14ac:dyDescent="0.2">
      <c r="A359" s="113"/>
    </row>
    <row r="360" spans="1:1" x14ac:dyDescent="0.2">
      <c r="A360" s="113"/>
    </row>
    <row r="361" spans="1:1" x14ac:dyDescent="0.2">
      <c r="A361" s="113"/>
    </row>
    <row r="362" spans="1:1" x14ac:dyDescent="0.2">
      <c r="A362" s="113"/>
    </row>
    <row r="363" spans="1:1" x14ac:dyDescent="0.2">
      <c r="A363" s="113"/>
    </row>
    <row r="364" spans="1:1" x14ac:dyDescent="0.2">
      <c r="A364" s="113"/>
    </row>
    <row r="365" spans="1:1" x14ac:dyDescent="0.2">
      <c r="A365" s="113"/>
    </row>
    <row r="366" spans="1:1" x14ac:dyDescent="0.2">
      <c r="A366" s="113"/>
    </row>
    <row r="367" spans="1:1" x14ac:dyDescent="0.2">
      <c r="A367" s="113"/>
    </row>
    <row r="374" spans="1:1" x14ac:dyDescent="0.2">
      <c r="A374" s="113"/>
    </row>
    <row r="375" spans="1:1" x14ac:dyDescent="0.2">
      <c r="A375" s="113"/>
    </row>
    <row r="376" spans="1:1" x14ac:dyDescent="0.2">
      <c r="A376" s="113"/>
    </row>
    <row r="377" spans="1:1" x14ac:dyDescent="0.2">
      <c r="A377" s="113"/>
    </row>
    <row r="378" spans="1:1" x14ac:dyDescent="0.2">
      <c r="A378" s="113"/>
    </row>
    <row r="379" spans="1:1" x14ac:dyDescent="0.2">
      <c r="A379" s="113"/>
    </row>
    <row r="380" spans="1:1" x14ac:dyDescent="0.2">
      <c r="A380" s="113"/>
    </row>
    <row r="381" spans="1:1" x14ac:dyDescent="0.2">
      <c r="A381" s="113"/>
    </row>
    <row r="382" spans="1:1" x14ac:dyDescent="0.2">
      <c r="A382" s="113"/>
    </row>
    <row r="383" spans="1:1" x14ac:dyDescent="0.2">
      <c r="A383" s="113"/>
    </row>
    <row r="384" spans="1:1" x14ac:dyDescent="0.2">
      <c r="A384" s="113"/>
    </row>
    <row r="385" spans="1:1" x14ac:dyDescent="0.2">
      <c r="A385" s="113"/>
    </row>
    <row r="386" spans="1:1" x14ac:dyDescent="0.2">
      <c r="A386" s="113"/>
    </row>
    <row r="387" spans="1:1" x14ac:dyDescent="0.2">
      <c r="A387" s="113"/>
    </row>
    <row r="388" spans="1:1" x14ac:dyDescent="0.2">
      <c r="A388" s="113"/>
    </row>
    <row r="389" spans="1:1" x14ac:dyDescent="0.2">
      <c r="A389" s="113"/>
    </row>
    <row r="390" spans="1:1" x14ac:dyDescent="0.2">
      <c r="A390" s="113"/>
    </row>
    <row r="391" spans="1:1" x14ac:dyDescent="0.2">
      <c r="A391" s="113"/>
    </row>
    <row r="392" spans="1:1" x14ac:dyDescent="0.2">
      <c r="A392" s="113"/>
    </row>
    <row r="393" spans="1:1" x14ac:dyDescent="0.2">
      <c r="A393" s="113"/>
    </row>
    <row r="394" spans="1:1" x14ac:dyDescent="0.2">
      <c r="A394" s="113"/>
    </row>
    <row r="395" spans="1:1" x14ac:dyDescent="0.2">
      <c r="A395" s="113"/>
    </row>
    <row r="396" spans="1:1" x14ac:dyDescent="0.2">
      <c r="A396" s="113"/>
    </row>
    <row r="397" spans="1:1" x14ac:dyDescent="0.2">
      <c r="A397" s="113"/>
    </row>
    <row r="398" spans="1:1" x14ac:dyDescent="0.2">
      <c r="A398" s="113"/>
    </row>
    <row r="399" spans="1:1" x14ac:dyDescent="0.2">
      <c r="A399" s="113"/>
    </row>
    <row r="400" spans="1:1" x14ac:dyDescent="0.2">
      <c r="A400" s="113"/>
    </row>
    <row r="401" spans="1:1" x14ac:dyDescent="0.2">
      <c r="A401" s="113"/>
    </row>
    <row r="402" spans="1:1" x14ac:dyDescent="0.2">
      <c r="A402" s="113"/>
    </row>
    <row r="403" spans="1:1" x14ac:dyDescent="0.2">
      <c r="A403" s="113"/>
    </row>
    <row r="404" spans="1:1" x14ac:dyDescent="0.2">
      <c r="A404" s="113"/>
    </row>
    <row r="405" spans="1:1" x14ac:dyDescent="0.2">
      <c r="A405" s="113"/>
    </row>
    <row r="406" spans="1:1" x14ac:dyDescent="0.2">
      <c r="A406" s="113"/>
    </row>
    <row r="407" spans="1:1" x14ac:dyDescent="0.2">
      <c r="A407" s="113"/>
    </row>
    <row r="408" spans="1:1" x14ac:dyDescent="0.2">
      <c r="A408" s="113"/>
    </row>
    <row r="409" spans="1:1" x14ac:dyDescent="0.2">
      <c r="A409" s="113"/>
    </row>
    <row r="410" spans="1:1" x14ac:dyDescent="0.2">
      <c r="A410" s="113"/>
    </row>
    <row r="411" spans="1:1" x14ac:dyDescent="0.2">
      <c r="A411" s="113"/>
    </row>
    <row r="412" spans="1:1" x14ac:dyDescent="0.2">
      <c r="A412" s="113"/>
    </row>
    <row r="413" spans="1:1" x14ac:dyDescent="0.2">
      <c r="A413" s="113"/>
    </row>
    <row r="414" spans="1:1" x14ac:dyDescent="0.2">
      <c r="A414" s="113"/>
    </row>
    <row r="415" spans="1:1" x14ac:dyDescent="0.2">
      <c r="A415" s="113"/>
    </row>
    <row r="416" spans="1:1" x14ac:dyDescent="0.2">
      <c r="A416" s="113"/>
    </row>
    <row r="417" spans="1:1" x14ac:dyDescent="0.2">
      <c r="A417" s="113"/>
    </row>
    <row r="418" spans="1:1" x14ac:dyDescent="0.2">
      <c r="A418" s="113"/>
    </row>
    <row r="419" spans="1:1" x14ac:dyDescent="0.2">
      <c r="A419" s="113"/>
    </row>
    <row r="420" spans="1:1" x14ac:dyDescent="0.2">
      <c r="A420" s="113"/>
    </row>
    <row r="421" spans="1:1" x14ac:dyDescent="0.2">
      <c r="A421" s="113"/>
    </row>
    <row r="422" spans="1:1" x14ac:dyDescent="0.2">
      <c r="A422" s="113"/>
    </row>
    <row r="423" spans="1:1" x14ac:dyDescent="0.2">
      <c r="A423" s="113"/>
    </row>
    <row r="424" spans="1:1" x14ac:dyDescent="0.2">
      <c r="A424" s="113"/>
    </row>
    <row r="425" spans="1:1" x14ac:dyDescent="0.2">
      <c r="A425" s="113"/>
    </row>
    <row r="426" spans="1:1" x14ac:dyDescent="0.2">
      <c r="A426" s="113"/>
    </row>
    <row r="427" spans="1:1" x14ac:dyDescent="0.2">
      <c r="A427" s="113"/>
    </row>
    <row r="428" spans="1:1" x14ac:dyDescent="0.2">
      <c r="A428" s="113"/>
    </row>
    <row r="429" spans="1:1" x14ac:dyDescent="0.2">
      <c r="A429" s="113"/>
    </row>
    <row r="430" spans="1:1" x14ac:dyDescent="0.2">
      <c r="A430" s="113"/>
    </row>
    <row r="431" spans="1:1" x14ac:dyDescent="0.2">
      <c r="A431" s="113"/>
    </row>
    <row r="432" spans="1:1" x14ac:dyDescent="0.2">
      <c r="A432" s="113"/>
    </row>
    <row r="433" spans="1:1" x14ac:dyDescent="0.2">
      <c r="A433" s="113"/>
    </row>
    <row r="434" spans="1:1" x14ac:dyDescent="0.2">
      <c r="A434" s="113"/>
    </row>
    <row r="435" spans="1:1" x14ac:dyDescent="0.2">
      <c r="A435" s="113"/>
    </row>
    <row r="436" spans="1:1" x14ac:dyDescent="0.2">
      <c r="A436" s="113"/>
    </row>
    <row r="437" spans="1:1" x14ac:dyDescent="0.2">
      <c r="A437" s="113"/>
    </row>
    <row r="438" spans="1:1" x14ac:dyDescent="0.2">
      <c r="A438" s="113"/>
    </row>
    <row r="439" spans="1:1" x14ac:dyDescent="0.2">
      <c r="A439" s="113"/>
    </row>
    <row r="440" spans="1:1" x14ac:dyDescent="0.2">
      <c r="A440" s="113"/>
    </row>
    <row r="441" spans="1:1" x14ac:dyDescent="0.2">
      <c r="A441" s="113"/>
    </row>
    <row r="442" spans="1:1" x14ac:dyDescent="0.2">
      <c r="A442" s="113"/>
    </row>
    <row r="443" spans="1:1" x14ac:dyDescent="0.2">
      <c r="A443" s="113"/>
    </row>
    <row r="444" spans="1:1" x14ac:dyDescent="0.2">
      <c r="A444" s="113"/>
    </row>
    <row r="445" spans="1:1" x14ac:dyDescent="0.2">
      <c r="A445" s="113"/>
    </row>
    <row r="446" spans="1:1" x14ac:dyDescent="0.2">
      <c r="A446" s="113"/>
    </row>
    <row r="447" spans="1:1" x14ac:dyDescent="0.2">
      <c r="A447" s="113"/>
    </row>
    <row r="448" spans="1:1" x14ac:dyDescent="0.2">
      <c r="A448" s="113"/>
    </row>
    <row r="449" spans="1:1" x14ac:dyDescent="0.2">
      <c r="A449" s="113"/>
    </row>
    <row r="450" spans="1:1" x14ac:dyDescent="0.2">
      <c r="A450" s="113"/>
    </row>
    <row r="451" spans="1:1" x14ac:dyDescent="0.2">
      <c r="A451" s="113"/>
    </row>
    <row r="452" spans="1:1" x14ac:dyDescent="0.2">
      <c r="A452" s="113"/>
    </row>
    <row r="453" spans="1:1" x14ac:dyDescent="0.2">
      <c r="A453" s="113"/>
    </row>
    <row r="454" spans="1:1" x14ac:dyDescent="0.2">
      <c r="A454" s="113"/>
    </row>
    <row r="455" spans="1:1" x14ac:dyDescent="0.2">
      <c r="A455" s="113"/>
    </row>
    <row r="456" spans="1:1" x14ac:dyDescent="0.2">
      <c r="A456" s="113"/>
    </row>
    <row r="457" spans="1:1" x14ac:dyDescent="0.2">
      <c r="A457" s="113"/>
    </row>
    <row r="458" spans="1:1" x14ac:dyDescent="0.2">
      <c r="A458" s="113"/>
    </row>
    <row r="459" spans="1:1" x14ac:dyDescent="0.2">
      <c r="A459" s="113"/>
    </row>
    <row r="460" spans="1:1" x14ac:dyDescent="0.2">
      <c r="A460" s="113"/>
    </row>
    <row r="461" spans="1:1" x14ac:dyDescent="0.2">
      <c r="A461" s="113"/>
    </row>
    <row r="462" spans="1:1" x14ac:dyDescent="0.2">
      <c r="A462" s="113"/>
    </row>
    <row r="463" spans="1:1" x14ac:dyDescent="0.2">
      <c r="A463" s="113"/>
    </row>
    <row r="464" spans="1:1" x14ac:dyDescent="0.2">
      <c r="A464" s="113"/>
    </row>
    <row r="465" spans="1:1" x14ac:dyDescent="0.2">
      <c r="A465" s="113"/>
    </row>
    <row r="466" spans="1:1" x14ac:dyDescent="0.2">
      <c r="A466" s="113"/>
    </row>
    <row r="467" spans="1:1" x14ac:dyDescent="0.2">
      <c r="A467" s="113"/>
    </row>
    <row r="468" spans="1:1" x14ac:dyDescent="0.2">
      <c r="A468" s="113"/>
    </row>
    <row r="469" spans="1:1" x14ac:dyDescent="0.2">
      <c r="A469" s="113"/>
    </row>
    <row r="470" spans="1:1" x14ac:dyDescent="0.2">
      <c r="A470" s="113"/>
    </row>
    <row r="471" spans="1:1" x14ac:dyDescent="0.2">
      <c r="A471" s="113"/>
    </row>
    <row r="472" spans="1:1" x14ac:dyDescent="0.2">
      <c r="A472" s="113"/>
    </row>
    <row r="473" spans="1:1" x14ac:dyDescent="0.2">
      <c r="A473" s="113"/>
    </row>
    <row r="474" spans="1:1" x14ac:dyDescent="0.2">
      <c r="A474" s="113"/>
    </row>
    <row r="475" spans="1:1" x14ac:dyDescent="0.2">
      <c r="A475" s="113"/>
    </row>
    <row r="476" spans="1:1" x14ac:dyDescent="0.2">
      <c r="A476" s="113"/>
    </row>
    <row r="477" spans="1:1" x14ac:dyDescent="0.2">
      <c r="A477" s="113"/>
    </row>
    <row r="478" spans="1:1" x14ac:dyDescent="0.2">
      <c r="A478" s="113"/>
    </row>
    <row r="479" spans="1:1" x14ac:dyDescent="0.2">
      <c r="A479" s="113"/>
    </row>
    <row r="480" spans="1:1" x14ac:dyDescent="0.2">
      <c r="A480" s="113"/>
    </row>
    <row r="481" spans="1:1" x14ac:dyDescent="0.2">
      <c r="A481" s="113"/>
    </row>
    <row r="482" spans="1:1" x14ac:dyDescent="0.2">
      <c r="A482" s="113"/>
    </row>
    <row r="483" spans="1:1" x14ac:dyDescent="0.2">
      <c r="A483" s="113"/>
    </row>
    <row r="484" spans="1:1" x14ac:dyDescent="0.2">
      <c r="A484" s="113"/>
    </row>
    <row r="485" spans="1:1" x14ac:dyDescent="0.2">
      <c r="A485" s="113"/>
    </row>
    <row r="486" spans="1:1" x14ac:dyDescent="0.2">
      <c r="A486" s="113"/>
    </row>
    <row r="487" spans="1:1" x14ac:dyDescent="0.2">
      <c r="A487" s="113"/>
    </row>
    <row r="488" spans="1:1" x14ac:dyDescent="0.2">
      <c r="A488" s="113"/>
    </row>
    <row r="489" spans="1:1" x14ac:dyDescent="0.2">
      <c r="A489" s="113"/>
    </row>
    <row r="490" spans="1:1" x14ac:dyDescent="0.2">
      <c r="A490" s="113"/>
    </row>
    <row r="491" spans="1:1" x14ac:dyDescent="0.2">
      <c r="A491" s="113"/>
    </row>
    <row r="492" spans="1:1" x14ac:dyDescent="0.2">
      <c r="A492" s="113"/>
    </row>
    <row r="493" spans="1:1" x14ac:dyDescent="0.2">
      <c r="A493" s="113"/>
    </row>
    <row r="494" spans="1:1" x14ac:dyDescent="0.2">
      <c r="A494" s="113"/>
    </row>
    <row r="495" spans="1:1" x14ac:dyDescent="0.2">
      <c r="A495" s="113"/>
    </row>
    <row r="496" spans="1:1" x14ac:dyDescent="0.2">
      <c r="A496" s="113"/>
    </row>
    <row r="497" spans="1:1" x14ac:dyDescent="0.2">
      <c r="A497" s="113"/>
    </row>
    <row r="498" spans="1:1" x14ac:dyDescent="0.2">
      <c r="A498" s="113"/>
    </row>
    <row r="499" spans="1:1" x14ac:dyDescent="0.2">
      <c r="A499" s="113"/>
    </row>
    <row r="500" spans="1:1" x14ac:dyDescent="0.2">
      <c r="A500" s="113"/>
    </row>
    <row r="501" spans="1:1" x14ac:dyDescent="0.2">
      <c r="A501" s="113"/>
    </row>
    <row r="502" spans="1:1" x14ac:dyDescent="0.2">
      <c r="A502" s="113"/>
    </row>
    <row r="503" spans="1:1" x14ac:dyDescent="0.2">
      <c r="A503" s="113"/>
    </row>
    <row r="504" spans="1:1" x14ac:dyDescent="0.2">
      <c r="A504" s="113"/>
    </row>
    <row r="505" spans="1:1" x14ac:dyDescent="0.2">
      <c r="A505" s="113"/>
    </row>
    <row r="506" spans="1:1" x14ac:dyDescent="0.2">
      <c r="A506" s="113"/>
    </row>
    <row r="507" spans="1:1" x14ac:dyDescent="0.2">
      <c r="A507" s="113"/>
    </row>
    <row r="508" spans="1:1" x14ac:dyDescent="0.2">
      <c r="A508" s="113"/>
    </row>
    <row r="509" spans="1:1" x14ac:dyDescent="0.2">
      <c r="A509" s="113"/>
    </row>
    <row r="510" spans="1:1" x14ac:dyDescent="0.2">
      <c r="A510" s="113"/>
    </row>
    <row r="511" spans="1:1" x14ac:dyDescent="0.2">
      <c r="A511" s="113"/>
    </row>
    <row r="512" spans="1:1" x14ac:dyDescent="0.2">
      <c r="A512" s="113"/>
    </row>
    <row r="513" spans="1:1" x14ac:dyDescent="0.2">
      <c r="A513" s="113"/>
    </row>
    <row r="514" spans="1:1" x14ac:dyDescent="0.2">
      <c r="A514" s="113"/>
    </row>
    <row r="515" spans="1:1" x14ac:dyDescent="0.2">
      <c r="A515" s="113"/>
    </row>
    <row r="516" spans="1:1" x14ac:dyDescent="0.2">
      <c r="A516" s="113"/>
    </row>
    <row r="517" spans="1:1" x14ac:dyDescent="0.2">
      <c r="A517" s="113"/>
    </row>
    <row r="518" spans="1:1" x14ac:dyDescent="0.2">
      <c r="A518" s="113"/>
    </row>
    <row r="519" spans="1:1" x14ac:dyDescent="0.2">
      <c r="A519" s="113"/>
    </row>
    <row r="520" spans="1:1" x14ac:dyDescent="0.2">
      <c r="A520" s="113"/>
    </row>
    <row r="521" spans="1:1" x14ac:dyDescent="0.2">
      <c r="A521" s="113"/>
    </row>
    <row r="522" spans="1:1" x14ac:dyDescent="0.2">
      <c r="A522" s="113"/>
    </row>
    <row r="523" spans="1:1" x14ac:dyDescent="0.2">
      <c r="A523" s="113"/>
    </row>
    <row r="524" spans="1:1" x14ac:dyDescent="0.2">
      <c r="A524" s="113"/>
    </row>
    <row r="525" spans="1:1" x14ac:dyDescent="0.2">
      <c r="A525" s="113"/>
    </row>
    <row r="526" spans="1:1" x14ac:dyDescent="0.2">
      <c r="A526" s="113"/>
    </row>
    <row r="527" spans="1:1" x14ac:dyDescent="0.2">
      <c r="A527" s="113"/>
    </row>
    <row r="528" spans="1:1" x14ac:dyDescent="0.2">
      <c r="A528" s="113"/>
    </row>
    <row r="529" spans="1:1" x14ac:dyDescent="0.2">
      <c r="A529" s="113"/>
    </row>
    <row r="530" spans="1:1" x14ac:dyDescent="0.2">
      <c r="A530" s="113"/>
    </row>
    <row r="531" spans="1:1" x14ac:dyDescent="0.2">
      <c r="A531" s="113"/>
    </row>
    <row r="532" spans="1:1" x14ac:dyDescent="0.2">
      <c r="A532" s="113"/>
    </row>
    <row r="533" spans="1:1" x14ac:dyDescent="0.2">
      <c r="A533" s="113"/>
    </row>
    <row r="534" spans="1:1" x14ac:dyDescent="0.2">
      <c r="A534" s="113"/>
    </row>
    <row r="535" spans="1:1" x14ac:dyDescent="0.2">
      <c r="A535" s="113"/>
    </row>
    <row r="536" spans="1:1" x14ac:dyDescent="0.2">
      <c r="A536" s="113"/>
    </row>
    <row r="537" spans="1:1" x14ac:dyDescent="0.2">
      <c r="A537" s="113"/>
    </row>
    <row r="538" spans="1:1" x14ac:dyDescent="0.2">
      <c r="A538" s="113"/>
    </row>
    <row r="539" spans="1:1" x14ac:dyDescent="0.2">
      <c r="A539" s="113"/>
    </row>
    <row r="540" spans="1:1" x14ac:dyDescent="0.2">
      <c r="A540" s="113"/>
    </row>
    <row r="541" spans="1:1" x14ac:dyDescent="0.2">
      <c r="A541" s="113"/>
    </row>
    <row r="542" spans="1:1" x14ac:dyDescent="0.2">
      <c r="A542" s="113"/>
    </row>
    <row r="543" spans="1:1" x14ac:dyDescent="0.2">
      <c r="A543" s="113"/>
    </row>
    <row r="544" spans="1:1" x14ac:dyDescent="0.2">
      <c r="A544" s="113"/>
    </row>
    <row r="545" spans="1:1" x14ac:dyDescent="0.2">
      <c r="A545" s="113"/>
    </row>
    <row r="546" spans="1:1" x14ac:dyDescent="0.2">
      <c r="A546" s="113"/>
    </row>
    <row r="547" spans="1:1" x14ac:dyDescent="0.2">
      <c r="A547" s="113"/>
    </row>
    <row r="548" spans="1:1" x14ac:dyDescent="0.2">
      <c r="A548" s="113"/>
    </row>
    <row r="549" spans="1:1" x14ac:dyDescent="0.2">
      <c r="A549" s="113"/>
    </row>
    <row r="550" spans="1:1" x14ac:dyDescent="0.2">
      <c r="A550" s="113"/>
    </row>
    <row r="551" spans="1:1" x14ac:dyDescent="0.2">
      <c r="A551" s="113"/>
    </row>
    <row r="552" spans="1:1" x14ac:dyDescent="0.2">
      <c r="A552" s="113"/>
    </row>
    <row r="553" spans="1:1" x14ac:dyDescent="0.2">
      <c r="A553" s="113"/>
    </row>
    <row r="554" spans="1:1" x14ac:dyDescent="0.2">
      <c r="A554" s="113"/>
    </row>
    <row r="555" spans="1:1" x14ac:dyDescent="0.2">
      <c r="A555" s="113"/>
    </row>
    <row r="556" spans="1:1" x14ac:dyDescent="0.2">
      <c r="A556" s="113"/>
    </row>
    <row r="557" spans="1:1" x14ac:dyDescent="0.2">
      <c r="A557" s="113"/>
    </row>
    <row r="558" spans="1:1" x14ac:dyDescent="0.2">
      <c r="A558" s="113"/>
    </row>
    <row r="559" spans="1:1" x14ac:dyDescent="0.2">
      <c r="A559" s="113"/>
    </row>
    <row r="560" spans="1:1" x14ac:dyDescent="0.2">
      <c r="A560" s="113"/>
    </row>
    <row r="561" spans="1:1" x14ac:dyDescent="0.2">
      <c r="A561" s="113"/>
    </row>
    <row r="562" spans="1:1" x14ac:dyDescent="0.2">
      <c r="A562" s="113"/>
    </row>
    <row r="563" spans="1:1" x14ac:dyDescent="0.2">
      <c r="A563" s="113"/>
    </row>
    <row r="564" spans="1:1" x14ac:dyDescent="0.2">
      <c r="A564" s="113"/>
    </row>
    <row r="565" spans="1:1" x14ac:dyDescent="0.2">
      <c r="A565" s="113"/>
    </row>
    <row r="566" spans="1:1" x14ac:dyDescent="0.2">
      <c r="A566" s="113"/>
    </row>
    <row r="567" spans="1:1" x14ac:dyDescent="0.2">
      <c r="A567" s="113"/>
    </row>
    <row r="568" spans="1:1" x14ac:dyDescent="0.2">
      <c r="A568" s="113"/>
    </row>
    <row r="569" spans="1:1" x14ac:dyDescent="0.2">
      <c r="A569" s="113"/>
    </row>
    <row r="570" spans="1:1" x14ac:dyDescent="0.2">
      <c r="A570" s="113"/>
    </row>
    <row r="571" spans="1:1" x14ac:dyDescent="0.2">
      <c r="A571" s="113"/>
    </row>
    <row r="572" spans="1:1" x14ac:dyDescent="0.2">
      <c r="A572" s="113"/>
    </row>
    <row r="573" spans="1:1" x14ac:dyDescent="0.2">
      <c r="A573" s="113"/>
    </row>
    <row r="574" spans="1:1" x14ac:dyDescent="0.2">
      <c r="A574" s="113"/>
    </row>
    <row r="575" spans="1:1" x14ac:dyDescent="0.2">
      <c r="A575" s="113"/>
    </row>
    <row r="576" spans="1:1" x14ac:dyDescent="0.2">
      <c r="A576" s="113"/>
    </row>
    <row r="577" spans="1:1" x14ac:dyDescent="0.2">
      <c r="A577" s="113"/>
    </row>
    <row r="578" spans="1:1" x14ac:dyDescent="0.2">
      <c r="A578" s="113"/>
    </row>
    <row r="579" spans="1:1" x14ac:dyDescent="0.2">
      <c r="A579" s="113"/>
    </row>
    <row r="580" spans="1:1" x14ac:dyDescent="0.2">
      <c r="A580" s="113"/>
    </row>
    <row r="581" spans="1:1" x14ac:dyDescent="0.2">
      <c r="A581" s="113"/>
    </row>
    <row r="582" spans="1:1" x14ac:dyDescent="0.2">
      <c r="A582" s="113"/>
    </row>
    <row r="583" spans="1:1" x14ac:dyDescent="0.2">
      <c r="A583" s="113"/>
    </row>
    <row r="584" spans="1:1" x14ac:dyDescent="0.2">
      <c r="A584" s="113"/>
    </row>
    <row r="585" spans="1:1" x14ac:dyDescent="0.2">
      <c r="A585" s="113"/>
    </row>
    <row r="586" spans="1:1" x14ac:dyDescent="0.2">
      <c r="A586" s="113"/>
    </row>
    <row r="587" spans="1:1" x14ac:dyDescent="0.2">
      <c r="A587" s="113"/>
    </row>
    <row r="588" spans="1:1" x14ac:dyDescent="0.2">
      <c r="A588" s="113"/>
    </row>
    <row r="589" spans="1:1" x14ac:dyDescent="0.2">
      <c r="A589" s="113"/>
    </row>
    <row r="590" spans="1:1" x14ac:dyDescent="0.2">
      <c r="A590" s="113"/>
    </row>
    <row r="591" spans="1:1" x14ac:dyDescent="0.2">
      <c r="A591" s="113"/>
    </row>
    <row r="592" spans="1:1" x14ac:dyDescent="0.2">
      <c r="A592" s="113"/>
    </row>
    <row r="593" spans="1:1" x14ac:dyDescent="0.2">
      <c r="A593" s="113"/>
    </row>
    <row r="594" spans="1:1" x14ac:dyDescent="0.2">
      <c r="A594" s="113"/>
    </row>
    <row r="595" spans="1:1" x14ac:dyDescent="0.2">
      <c r="A595" s="113"/>
    </row>
    <row r="596" spans="1:1" x14ac:dyDescent="0.2">
      <c r="A596" s="113"/>
    </row>
    <row r="597" spans="1:1" x14ac:dyDescent="0.2">
      <c r="A597" s="113"/>
    </row>
    <row r="598" spans="1:1" x14ac:dyDescent="0.2">
      <c r="A598" s="113"/>
    </row>
    <row r="599" spans="1:1" x14ac:dyDescent="0.2">
      <c r="A599" s="113"/>
    </row>
    <row r="600" spans="1:1" x14ac:dyDescent="0.2">
      <c r="A600" s="113"/>
    </row>
    <row r="601" spans="1:1" x14ac:dyDescent="0.2">
      <c r="A601" s="113"/>
    </row>
    <row r="602" spans="1:1" x14ac:dyDescent="0.2">
      <c r="A602" s="113"/>
    </row>
    <row r="603" spans="1:1" x14ac:dyDescent="0.2">
      <c r="A603" s="113"/>
    </row>
    <row r="604" spans="1:1" x14ac:dyDescent="0.2">
      <c r="A604" s="113"/>
    </row>
    <row r="605" spans="1:1" x14ac:dyDescent="0.2">
      <c r="A605" s="113"/>
    </row>
    <row r="606" spans="1:1" x14ac:dyDescent="0.2">
      <c r="A606" s="113"/>
    </row>
    <row r="607" spans="1:1" x14ac:dyDescent="0.2">
      <c r="A607" s="113"/>
    </row>
    <row r="608" spans="1:1" x14ac:dyDescent="0.2">
      <c r="A608" s="113"/>
    </row>
    <row r="609" spans="1:1" x14ac:dyDescent="0.2">
      <c r="A609" s="113"/>
    </row>
    <row r="610" spans="1:1" x14ac:dyDescent="0.2">
      <c r="A610" s="113"/>
    </row>
    <row r="611" spans="1:1" x14ac:dyDescent="0.2">
      <c r="A611" s="113"/>
    </row>
    <row r="612" spans="1:1" x14ac:dyDescent="0.2">
      <c r="A612" s="113"/>
    </row>
    <row r="613" spans="1:1" x14ac:dyDescent="0.2">
      <c r="A613" s="113"/>
    </row>
    <row r="614" spans="1:1" x14ac:dyDescent="0.2">
      <c r="A614" s="113"/>
    </row>
    <row r="615" spans="1:1" x14ac:dyDescent="0.2">
      <c r="A615" s="113"/>
    </row>
    <row r="616" spans="1:1" x14ac:dyDescent="0.2">
      <c r="A616" s="113"/>
    </row>
    <row r="617" spans="1:1" x14ac:dyDescent="0.2">
      <c r="A617" s="113"/>
    </row>
    <row r="618" spans="1:1" x14ac:dyDescent="0.2">
      <c r="A618" s="113"/>
    </row>
    <row r="619" spans="1:1" x14ac:dyDescent="0.2">
      <c r="A619" s="113"/>
    </row>
    <row r="620" spans="1:1" x14ac:dyDescent="0.2">
      <c r="A620" s="113"/>
    </row>
    <row r="621" spans="1:1" x14ac:dyDescent="0.2">
      <c r="A621" s="113"/>
    </row>
    <row r="622" spans="1:1" x14ac:dyDescent="0.2">
      <c r="A622" s="113"/>
    </row>
    <row r="623" spans="1:1" x14ac:dyDescent="0.2">
      <c r="A623" s="113"/>
    </row>
    <row r="624" spans="1:1" x14ac:dyDescent="0.2">
      <c r="A624" s="113"/>
    </row>
    <row r="625" spans="1:1" x14ac:dyDescent="0.2">
      <c r="A625" s="113"/>
    </row>
    <row r="626" spans="1:1" x14ac:dyDescent="0.2">
      <c r="A626" s="113"/>
    </row>
    <row r="627" spans="1:1" x14ac:dyDescent="0.2">
      <c r="A627" s="113"/>
    </row>
    <row r="628" spans="1:1" x14ac:dyDescent="0.2">
      <c r="A628" s="113"/>
    </row>
    <row r="629" spans="1:1" x14ac:dyDescent="0.2">
      <c r="A629" s="113"/>
    </row>
    <row r="630" spans="1:1" x14ac:dyDescent="0.2">
      <c r="A630" s="113"/>
    </row>
    <row r="631" spans="1:1" x14ac:dyDescent="0.2">
      <c r="A631" s="113"/>
    </row>
    <row r="632" spans="1:1" x14ac:dyDescent="0.2">
      <c r="A632" s="113"/>
    </row>
    <row r="633" spans="1:1" x14ac:dyDescent="0.2">
      <c r="A633" s="113"/>
    </row>
    <row r="634" spans="1:1" x14ac:dyDescent="0.2">
      <c r="A634" s="113"/>
    </row>
    <row r="635" spans="1:1" x14ac:dyDescent="0.2">
      <c r="A635" s="113"/>
    </row>
    <row r="636" spans="1:1" x14ac:dyDescent="0.2">
      <c r="A636" s="113"/>
    </row>
    <row r="637" spans="1:1" x14ac:dyDescent="0.2">
      <c r="A637" s="113"/>
    </row>
    <row r="652" spans="1:1" x14ac:dyDescent="0.2">
      <c r="A652" s="113"/>
    </row>
    <row r="653" spans="1:1" x14ac:dyDescent="0.2">
      <c r="A653" s="113"/>
    </row>
    <row r="654" spans="1:1" x14ac:dyDescent="0.2">
      <c r="A654" s="113"/>
    </row>
    <row r="655" spans="1:1" x14ac:dyDescent="0.2">
      <c r="A655" s="113"/>
    </row>
    <row r="656" spans="1:1" x14ac:dyDescent="0.2">
      <c r="A656" s="113"/>
    </row>
    <row r="657" spans="1:1" x14ac:dyDescent="0.2">
      <c r="A657" s="113"/>
    </row>
    <row r="658" spans="1:1" x14ac:dyDescent="0.2">
      <c r="A658" s="113"/>
    </row>
    <row r="659" spans="1:1" x14ac:dyDescent="0.2">
      <c r="A659" s="113"/>
    </row>
    <row r="660" spans="1:1" x14ac:dyDescent="0.2">
      <c r="A660" s="113"/>
    </row>
    <row r="661" spans="1:1" x14ac:dyDescent="0.2">
      <c r="A661" s="113"/>
    </row>
    <row r="662" spans="1:1" x14ac:dyDescent="0.2">
      <c r="A662" s="113"/>
    </row>
    <row r="664" spans="1:1" x14ac:dyDescent="0.2">
      <c r="A664" s="113"/>
    </row>
    <row r="665" spans="1:1" x14ac:dyDescent="0.2">
      <c r="A665" s="113"/>
    </row>
    <row r="666" spans="1:1" x14ac:dyDescent="0.2">
      <c r="A666" s="113"/>
    </row>
    <row r="667" spans="1:1" x14ac:dyDescent="0.2">
      <c r="A667" s="113"/>
    </row>
    <row r="668" spans="1:1" x14ac:dyDescent="0.2">
      <c r="A668" s="113"/>
    </row>
    <row r="669" spans="1:1" x14ac:dyDescent="0.2">
      <c r="A669" s="113"/>
    </row>
    <row r="670" spans="1:1" x14ac:dyDescent="0.2">
      <c r="A670" s="113"/>
    </row>
    <row r="671" spans="1:1" x14ac:dyDescent="0.2">
      <c r="A671" s="113"/>
    </row>
    <row r="672" spans="1:1" x14ac:dyDescent="0.2">
      <c r="A672" s="113"/>
    </row>
    <row r="673" spans="1:1" x14ac:dyDescent="0.2">
      <c r="A673" s="113"/>
    </row>
    <row r="674" spans="1:1" x14ac:dyDescent="0.2">
      <c r="A674" s="113"/>
    </row>
    <row r="675" spans="1:1" x14ac:dyDescent="0.2">
      <c r="A675" s="113"/>
    </row>
    <row r="676" spans="1:1" x14ac:dyDescent="0.2">
      <c r="A676" s="113"/>
    </row>
    <row r="677" spans="1:1" x14ac:dyDescent="0.2">
      <c r="A677" s="113"/>
    </row>
    <row r="678" spans="1:1" x14ac:dyDescent="0.2">
      <c r="A678" s="113"/>
    </row>
    <row r="679" spans="1:1" x14ac:dyDescent="0.2">
      <c r="A679" s="113"/>
    </row>
    <row r="680" spans="1:1" x14ac:dyDescent="0.2">
      <c r="A680" s="113"/>
    </row>
    <row r="681" spans="1:1" x14ac:dyDescent="0.2">
      <c r="A681" s="113"/>
    </row>
    <row r="682" spans="1:1" x14ac:dyDescent="0.2">
      <c r="A682" s="113"/>
    </row>
    <row r="683" spans="1:1" x14ac:dyDescent="0.2">
      <c r="A683" s="113"/>
    </row>
    <row r="684" spans="1:1" x14ac:dyDescent="0.2">
      <c r="A684" s="113"/>
    </row>
    <row r="685" spans="1:1" x14ac:dyDescent="0.2">
      <c r="A685" s="113"/>
    </row>
    <row r="686" spans="1:1" x14ac:dyDescent="0.2">
      <c r="A686" s="113"/>
    </row>
    <row r="687" spans="1:1" x14ac:dyDescent="0.2">
      <c r="A687" s="113"/>
    </row>
    <row r="688" spans="1:1" x14ac:dyDescent="0.2">
      <c r="A688" s="113"/>
    </row>
    <row r="715" spans="1:1" x14ac:dyDescent="0.2">
      <c r="A715" s="113"/>
    </row>
    <row r="716" spans="1:1" x14ac:dyDescent="0.2">
      <c r="A716" s="113"/>
    </row>
    <row r="717" spans="1:1" x14ac:dyDescent="0.2">
      <c r="A717" s="113"/>
    </row>
    <row r="718" spans="1:1" x14ac:dyDescent="0.2">
      <c r="A718" s="113"/>
    </row>
    <row r="719" spans="1:1" x14ac:dyDescent="0.2">
      <c r="A719" s="113"/>
    </row>
    <row r="720" spans="1:1" x14ac:dyDescent="0.2">
      <c r="A720" s="113"/>
    </row>
    <row r="730" spans="1:1" x14ac:dyDescent="0.2">
      <c r="A730" s="113"/>
    </row>
    <row r="731" spans="1:1" x14ac:dyDescent="0.2">
      <c r="A731" s="113"/>
    </row>
    <row r="732" spans="1:1" x14ac:dyDescent="0.2">
      <c r="A732" s="113"/>
    </row>
    <row r="733" spans="1:1" x14ac:dyDescent="0.2">
      <c r="A733" s="113"/>
    </row>
    <row r="734" spans="1:1" x14ac:dyDescent="0.2">
      <c r="A734" s="113"/>
    </row>
    <row r="735" spans="1:1" x14ac:dyDescent="0.2">
      <c r="A735" s="113"/>
    </row>
    <row r="736" spans="1:1" x14ac:dyDescent="0.2">
      <c r="A736" s="113"/>
    </row>
    <row r="737" spans="1:1" x14ac:dyDescent="0.2">
      <c r="A737" s="113"/>
    </row>
    <row r="738" spans="1:1" x14ac:dyDescent="0.2">
      <c r="A738" s="113"/>
    </row>
    <row r="739" spans="1:1" x14ac:dyDescent="0.2">
      <c r="A739" s="113"/>
    </row>
    <row r="740" spans="1:1" x14ac:dyDescent="0.2">
      <c r="A740" s="113"/>
    </row>
    <row r="741" spans="1:1" x14ac:dyDescent="0.2">
      <c r="A741" s="113"/>
    </row>
    <row r="742" spans="1:1" x14ac:dyDescent="0.2">
      <c r="A742" s="113"/>
    </row>
    <row r="743" spans="1:1" x14ac:dyDescent="0.2">
      <c r="A743" s="113"/>
    </row>
    <row r="744" spans="1:1" x14ac:dyDescent="0.2">
      <c r="A744" s="113"/>
    </row>
    <row r="745" spans="1:1" x14ac:dyDescent="0.2">
      <c r="A745" s="113"/>
    </row>
    <row r="746" spans="1:1" x14ac:dyDescent="0.2">
      <c r="A746" s="113"/>
    </row>
    <row r="747" spans="1:1" x14ac:dyDescent="0.2">
      <c r="A747" s="113"/>
    </row>
    <row r="748" spans="1:1" x14ac:dyDescent="0.2">
      <c r="A748" s="113"/>
    </row>
    <row r="749" spans="1:1" x14ac:dyDescent="0.2">
      <c r="A749" s="113"/>
    </row>
    <row r="750" spans="1:1" x14ac:dyDescent="0.2">
      <c r="A750" s="113"/>
    </row>
    <row r="751" spans="1:1" x14ac:dyDescent="0.2">
      <c r="A751" s="113"/>
    </row>
    <row r="752" spans="1:1" x14ac:dyDescent="0.2">
      <c r="A752" s="113"/>
    </row>
    <row r="753" spans="1:1" x14ac:dyDescent="0.2">
      <c r="A753" s="113"/>
    </row>
    <row r="1048289" spans="1:5" x14ac:dyDescent="0.2">
      <c r="A1048289" s="113"/>
      <c r="E1048289" s="107"/>
    </row>
    <row r="1048302" spans="1:5" x14ac:dyDescent="0.2">
      <c r="A1048302" s="113"/>
    </row>
    <row r="1048306" spans="1:1" x14ac:dyDescent="0.2">
      <c r="A1048306" s="113"/>
    </row>
    <row r="1048375" spans="1:1" x14ac:dyDescent="0.2">
      <c r="A1048375" s="113"/>
    </row>
    <row r="1048388" spans="1:1" x14ac:dyDescent="0.2">
      <c r="A1048388" s="113"/>
    </row>
    <row r="1048454" spans="1:1" x14ac:dyDescent="0.2">
      <c r="A1048454" s="113"/>
    </row>
    <row r="1048480" spans="1:1" x14ac:dyDescent="0.2">
      <c r="A1048480" s="113"/>
    </row>
    <row r="1048503" spans="1:1" x14ac:dyDescent="0.2">
      <c r="A1048503" s="113"/>
    </row>
  </sheetData>
  <sheetProtection algorithmName="SHA-512" hashValue="bKpqRX6GgaxPzb41iieo10ukAUs861AVbgwiB8+kSbaaJ3fl1AeEVI8dxsLVfHcp0Q1CxFTAsLHEq4w+Eh5hmw==" saltValue="gLF5xUoi8oqU9eqB909IhA==" spinCount="100000" sheet="1" objects="1" scenarios="1"/>
  <mergeCells count="3">
    <mergeCell ref="D1:H1"/>
    <mergeCell ref="D13:G13"/>
    <mergeCell ref="A2:C2"/>
  </mergeCells>
  <phoneticPr fontId="9" type="noConversion"/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13:B13" unlockedFormula="1"/>
  </ignoredError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2"/>
  <dimension ref="A1:J1048295"/>
  <sheetViews>
    <sheetView view="pageBreakPreview" zoomScaleNormal="100" zoomScaleSheetLayoutView="100" workbookViewId="0">
      <selection activeCell="M18" sqref="M18"/>
    </sheetView>
  </sheetViews>
  <sheetFormatPr defaultRowHeight="12.75" x14ac:dyDescent="0.2"/>
  <cols>
    <col min="1" max="1" width="9.5703125" style="95" customWidth="1"/>
    <col min="2" max="2" width="9.28515625" style="96" customWidth="1"/>
    <col min="3" max="3" width="6.42578125" style="97" customWidth="1"/>
    <col min="4" max="4" width="42.7109375" style="96" customWidth="1"/>
    <col min="5" max="5" width="10.28515625" style="96" customWidth="1"/>
    <col min="6" max="6" width="16" style="96" customWidth="1"/>
    <col min="7" max="8" width="20.7109375" style="96" customWidth="1"/>
    <col min="9" max="9" width="9.28515625" style="96"/>
    <col min="10" max="10" width="9.28515625" style="115"/>
    <col min="11" max="256" width="9.28515625" style="96"/>
    <col min="257" max="257" width="9.28515625" style="96" customWidth="1"/>
    <col min="258" max="258" width="6.7109375" style="96" customWidth="1"/>
    <col min="259" max="259" width="40.7109375" style="96" customWidth="1"/>
    <col min="260" max="263" width="9.28515625" style="96" customWidth="1"/>
    <col min="264" max="512" width="9.28515625" style="96"/>
    <col min="513" max="513" width="9.28515625" style="96" customWidth="1"/>
    <col min="514" max="514" width="6.7109375" style="96" customWidth="1"/>
    <col min="515" max="515" width="40.7109375" style="96" customWidth="1"/>
    <col min="516" max="519" width="9.28515625" style="96" customWidth="1"/>
    <col min="520" max="768" width="9.28515625" style="96"/>
    <col min="769" max="769" width="9.28515625" style="96" customWidth="1"/>
    <col min="770" max="770" width="6.7109375" style="96" customWidth="1"/>
    <col min="771" max="771" width="40.7109375" style="96" customWidth="1"/>
    <col min="772" max="775" width="9.28515625" style="96" customWidth="1"/>
    <col min="776" max="1024" width="9.28515625" style="96"/>
    <col min="1025" max="1025" width="9.28515625" style="96" customWidth="1"/>
    <col min="1026" max="1026" width="6.7109375" style="96" customWidth="1"/>
    <col min="1027" max="1027" width="40.7109375" style="96" customWidth="1"/>
    <col min="1028" max="1031" width="9.28515625" style="96" customWidth="1"/>
    <col min="1032" max="1280" width="9.28515625" style="96"/>
    <col min="1281" max="1281" width="9.28515625" style="96" customWidth="1"/>
    <col min="1282" max="1282" width="6.7109375" style="96" customWidth="1"/>
    <col min="1283" max="1283" width="40.7109375" style="96" customWidth="1"/>
    <col min="1284" max="1287" width="9.28515625" style="96" customWidth="1"/>
    <col min="1288" max="1536" width="9.28515625" style="96"/>
    <col min="1537" max="1537" width="9.28515625" style="96" customWidth="1"/>
    <col min="1538" max="1538" width="6.7109375" style="96" customWidth="1"/>
    <col min="1539" max="1539" width="40.7109375" style="96" customWidth="1"/>
    <col min="1540" max="1543" width="9.28515625" style="96" customWidth="1"/>
    <col min="1544" max="1792" width="9.28515625" style="96"/>
    <col min="1793" max="1793" width="9.28515625" style="96" customWidth="1"/>
    <col min="1794" max="1794" width="6.7109375" style="96" customWidth="1"/>
    <col min="1795" max="1795" width="40.7109375" style="96" customWidth="1"/>
    <col min="1796" max="1799" width="9.28515625" style="96" customWidth="1"/>
    <col min="1800" max="2048" width="9.28515625" style="96"/>
    <col min="2049" max="2049" width="9.28515625" style="96" customWidth="1"/>
    <col min="2050" max="2050" width="6.7109375" style="96" customWidth="1"/>
    <col min="2051" max="2051" width="40.7109375" style="96" customWidth="1"/>
    <col min="2052" max="2055" width="9.28515625" style="96" customWidth="1"/>
    <col min="2056" max="2304" width="9.28515625" style="96"/>
    <col min="2305" max="2305" width="9.28515625" style="96" customWidth="1"/>
    <col min="2306" max="2306" width="6.7109375" style="96" customWidth="1"/>
    <col min="2307" max="2307" width="40.7109375" style="96" customWidth="1"/>
    <col min="2308" max="2311" width="9.28515625" style="96" customWidth="1"/>
    <col min="2312" max="2560" width="9.28515625" style="96"/>
    <col min="2561" max="2561" width="9.28515625" style="96" customWidth="1"/>
    <col min="2562" max="2562" width="6.7109375" style="96" customWidth="1"/>
    <col min="2563" max="2563" width="40.7109375" style="96" customWidth="1"/>
    <col min="2564" max="2567" width="9.28515625" style="96" customWidth="1"/>
    <col min="2568" max="2816" width="9.28515625" style="96"/>
    <col min="2817" max="2817" width="9.28515625" style="96" customWidth="1"/>
    <col min="2818" max="2818" width="6.7109375" style="96" customWidth="1"/>
    <col min="2819" max="2819" width="40.7109375" style="96" customWidth="1"/>
    <col min="2820" max="2823" width="9.28515625" style="96" customWidth="1"/>
    <col min="2824" max="3072" width="9.28515625" style="96"/>
    <col min="3073" max="3073" width="9.28515625" style="96" customWidth="1"/>
    <col min="3074" max="3074" width="6.7109375" style="96" customWidth="1"/>
    <col min="3075" max="3075" width="40.7109375" style="96" customWidth="1"/>
    <col min="3076" max="3079" width="9.28515625" style="96" customWidth="1"/>
    <col min="3080" max="3328" width="9.28515625" style="96"/>
    <col min="3329" max="3329" width="9.28515625" style="96" customWidth="1"/>
    <col min="3330" max="3330" width="6.7109375" style="96" customWidth="1"/>
    <col min="3331" max="3331" width="40.7109375" style="96" customWidth="1"/>
    <col min="3332" max="3335" width="9.28515625" style="96" customWidth="1"/>
    <col min="3336" max="3584" width="9.28515625" style="96"/>
    <col min="3585" max="3585" width="9.28515625" style="96" customWidth="1"/>
    <col min="3586" max="3586" width="6.7109375" style="96" customWidth="1"/>
    <col min="3587" max="3587" width="40.7109375" style="96" customWidth="1"/>
    <col min="3588" max="3591" width="9.28515625" style="96" customWidth="1"/>
    <col min="3592" max="3840" width="9.28515625" style="96"/>
    <col min="3841" max="3841" width="9.28515625" style="96" customWidth="1"/>
    <col min="3842" max="3842" width="6.7109375" style="96" customWidth="1"/>
    <col min="3843" max="3843" width="40.7109375" style="96" customWidth="1"/>
    <col min="3844" max="3847" width="9.28515625" style="96" customWidth="1"/>
    <col min="3848" max="4096" width="9.28515625" style="96"/>
    <col min="4097" max="4097" width="9.28515625" style="96" customWidth="1"/>
    <col min="4098" max="4098" width="6.7109375" style="96" customWidth="1"/>
    <col min="4099" max="4099" width="40.7109375" style="96" customWidth="1"/>
    <col min="4100" max="4103" width="9.28515625" style="96" customWidth="1"/>
    <col min="4104" max="4352" width="9.28515625" style="96"/>
    <col min="4353" max="4353" width="9.28515625" style="96" customWidth="1"/>
    <col min="4354" max="4354" width="6.7109375" style="96" customWidth="1"/>
    <col min="4355" max="4355" width="40.7109375" style="96" customWidth="1"/>
    <col min="4356" max="4359" width="9.28515625" style="96" customWidth="1"/>
    <col min="4360" max="4608" width="9.28515625" style="96"/>
    <col min="4609" max="4609" width="9.28515625" style="96" customWidth="1"/>
    <col min="4610" max="4610" width="6.7109375" style="96" customWidth="1"/>
    <col min="4611" max="4611" width="40.7109375" style="96" customWidth="1"/>
    <col min="4612" max="4615" width="9.28515625" style="96" customWidth="1"/>
    <col min="4616" max="4864" width="9.28515625" style="96"/>
    <col min="4865" max="4865" width="9.28515625" style="96" customWidth="1"/>
    <col min="4866" max="4866" width="6.7109375" style="96" customWidth="1"/>
    <col min="4867" max="4867" width="40.7109375" style="96" customWidth="1"/>
    <col min="4868" max="4871" width="9.28515625" style="96" customWidth="1"/>
    <col min="4872" max="5120" width="9.28515625" style="96"/>
    <col min="5121" max="5121" width="9.28515625" style="96" customWidth="1"/>
    <col min="5122" max="5122" width="6.7109375" style="96" customWidth="1"/>
    <col min="5123" max="5123" width="40.7109375" style="96" customWidth="1"/>
    <col min="5124" max="5127" width="9.28515625" style="96" customWidth="1"/>
    <col min="5128" max="5376" width="9.28515625" style="96"/>
    <col min="5377" max="5377" width="9.28515625" style="96" customWidth="1"/>
    <col min="5378" max="5378" width="6.7109375" style="96" customWidth="1"/>
    <col min="5379" max="5379" width="40.7109375" style="96" customWidth="1"/>
    <col min="5380" max="5383" width="9.28515625" style="96" customWidth="1"/>
    <col min="5384" max="5632" width="9.28515625" style="96"/>
    <col min="5633" max="5633" width="9.28515625" style="96" customWidth="1"/>
    <col min="5634" max="5634" width="6.7109375" style="96" customWidth="1"/>
    <col min="5635" max="5635" width="40.7109375" style="96" customWidth="1"/>
    <col min="5636" max="5639" width="9.28515625" style="96" customWidth="1"/>
    <col min="5640" max="5888" width="9.28515625" style="96"/>
    <col min="5889" max="5889" width="9.28515625" style="96" customWidth="1"/>
    <col min="5890" max="5890" width="6.7109375" style="96" customWidth="1"/>
    <col min="5891" max="5891" width="40.7109375" style="96" customWidth="1"/>
    <col min="5892" max="5895" width="9.28515625" style="96" customWidth="1"/>
    <col min="5896" max="6144" width="9.28515625" style="96"/>
    <col min="6145" max="6145" width="9.28515625" style="96" customWidth="1"/>
    <col min="6146" max="6146" width="6.7109375" style="96" customWidth="1"/>
    <col min="6147" max="6147" width="40.7109375" style="96" customWidth="1"/>
    <col min="6148" max="6151" width="9.28515625" style="96" customWidth="1"/>
    <col min="6152" max="6400" width="9.28515625" style="96"/>
    <col min="6401" max="6401" width="9.28515625" style="96" customWidth="1"/>
    <col min="6402" max="6402" width="6.7109375" style="96" customWidth="1"/>
    <col min="6403" max="6403" width="40.7109375" style="96" customWidth="1"/>
    <col min="6404" max="6407" width="9.28515625" style="96" customWidth="1"/>
    <col min="6408" max="6656" width="9.28515625" style="96"/>
    <col min="6657" max="6657" width="9.28515625" style="96" customWidth="1"/>
    <col min="6658" max="6658" width="6.7109375" style="96" customWidth="1"/>
    <col min="6659" max="6659" width="40.7109375" style="96" customWidth="1"/>
    <col min="6660" max="6663" width="9.28515625" style="96" customWidth="1"/>
    <col min="6664" max="6912" width="9.28515625" style="96"/>
    <col min="6913" max="6913" width="9.28515625" style="96" customWidth="1"/>
    <col min="6914" max="6914" width="6.7109375" style="96" customWidth="1"/>
    <col min="6915" max="6915" width="40.7109375" style="96" customWidth="1"/>
    <col min="6916" max="6919" width="9.28515625" style="96" customWidth="1"/>
    <col min="6920" max="7168" width="9.28515625" style="96"/>
    <col min="7169" max="7169" width="9.28515625" style="96" customWidth="1"/>
    <col min="7170" max="7170" width="6.7109375" style="96" customWidth="1"/>
    <col min="7171" max="7171" width="40.7109375" style="96" customWidth="1"/>
    <col min="7172" max="7175" width="9.28515625" style="96" customWidth="1"/>
    <col min="7176" max="7424" width="9.28515625" style="96"/>
    <col min="7425" max="7425" width="9.28515625" style="96" customWidth="1"/>
    <col min="7426" max="7426" width="6.7109375" style="96" customWidth="1"/>
    <col min="7427" max="7427" width="40.7109375" style="96" customWidth="1"/>
    <col min="7428" max="7431" width="9.28515625" style="96" customWidth="1"/>
    <col min="7432" max="7680" width="9.28515625" style="96"/>
    <col min="7681" max="7681" width="9.28515625" style="96" customWidth="1"/>
    <col min="7682" max="7682" width="6.7109375" style="96" customWidth="1"/>
    <col min="7683" max="7683" width="40.7109375" style="96" customWidth="1"/>
    <col min="7684" max="7687" width="9.28515625" style="96" customWidth="1"/>
    <col min="7688" max="7936" width="9.28515625" style="96"/>
    <col min="7937" max="7937" width="9.28515625" style="96" customWidth="1"/>
    <col min="7938" max="7938" width="6.7109375" style="96" customWidth="1"/>
    <col min="7939" max="7939" width="40.7109375" style="96" customWidth="1"/>
    <col min="7940" max="7943" width="9.28515625" style="96" customWidth="1"/>
    <col min="7944" max="8192" width="9.28515625" style="96"/>
    <col min="8193" max="8193" width="9.28515625" style="96" customWidth="1"/>
    <col min="8194" max="8194" width="6.7109375" style="96" customWidth="1"/>
    <col min="8195" max="8195" width="40.7109375" style="96" customWidth="1"/>
    <col min="8196" max="8199" width="9.28515625" style="96" customWidth="1"/>
    <col min="8200" max="8448" width="9.28515625" style="96"/>
    <col min="8449" max="8449" width="9.28515625" style="96" customWidth="1"/>
    <col min="8450" max="8450" width="6.7109375" style="96" customWidth="1"/>
    <col min="8451" max="8451" width="40.7109375" style="96" customWidth="1"/>
    <col min="8452" max="8455" width="9.28515625" style="96" customWidth="1"/>
    <col min="8456" max="8704" width="9.28515625" style="96"/>
    <col min="8705" max="8705" width="9.28515625" style="96" customWidth="1"/>
    <col min="8706" max="8706" width="6.7109375" style="96" customWidth="1"/>
    <col min="8707" max="8707" width="40.7109375" style="96" customWidth="1"/>
    <col min="8708" max="8711" width="9.28515625" style="96" customWidth="1"/>
    <col min="8712" max="8960" width="9.28515625" style="96"/>
    <col min="8961" max="8961" width="9.28515625" style="96" customWidth="1"/>
    <col min="8962" max="8962" width="6.7109375" style="96" customWidth="1"/>
    <col min="8963" max="8963" width="40.7109375" style="96" customWidth="1"/>
    <col min="8964" max="8967" width="9.28515625" style="96" customWidth="1"/>
    <col min="8968" max="9216" width="9.28515625" style="96"/>
    <col min="9217" max="9217" width="9.28515625" style="96" customWidth="1"/>
    <col min="9218" max="9218" width="6.7109375" style="96" customWidth="1"/>
    <col min="9219" max="9219" width="40.7109375" style="96" customWidth="1"/>
    <col min="9220" max="9223" width="9.28515625" style="96" customWidth="1"/>
    <col min="9224" max="9472" width="9.28515625" style="96"/>
    <col min="9473" max="9473" width="9.28515625" style="96" customWidth="1"/>
    <col min="9474" max="9474" width="6.7109375" style="96" customWidth="1"/>
    <col min="9475" max="9475" width="40.7109375" style="96" customWidth="1"/>
    <col min="9476" max="9479" width="9.28515625" style="96" customWidth="1"/>
    <col min="9480" max="9728" width="9.28515625" style="96"/>
    <col min="9729" max="9729" width="9.28515625" style="96" customWidth="1"/>
    <col min="9730" max="9730" width="6.7109375" style="96" customWidth="1"/>
    <col min="9731" max="9731" width="40.7109375" style="96" customWidth="1"/>
    <col min="9732" max="9735" width="9.28515625" style="96" customWidth="1"/>
    <col min="9736" max="9984" width="9.28515625" style="96"/>
    <col min="9985" max="9985" width="9.28515625" style="96" customWidth="1"/>
    <col min="9986" max="9986" width="6.7109375" style="96" customWidth="1"/>
    <col min="9987" max="9987" width="40.7109375" style="96" customWidth="1"/>
    <col min="9988" max="9991" width="9.28515625" style="96" customWidth="1"/>
    <col min="9992" max="10240" width="9.28515625" style="96"/>
    <col min="10241" max="10241" width="9.28515625" style="96" customWidth="1"/>
    <col min="10242" max="10242" width="6.7109375" style="96" customWidth="1"/>
    <col min="10243" max="10243" width="40.7109375" style="96" customWidth="1"/>
    <col min="10244" max="10247" width="9.28515625" style="96" customWidth="1"/>
    <col min="10248" max="10496" width="9.28515625" style="96"/>
    <col min="10497" max="10497" width="9.28515625" style="96" customWidth="1"/>
    <col min="10498" max="10498" width="6.7109375" style="96" customWidth="1"/>
    <col min="10499" max="10499" width="40.7109375" style="96" customWidth="1"/>
    <col min="10500" max="10503" width="9.28515625" style="96" customWidth="1"/>
    <col min="10504" max="10752" width="9.28515625" style="96"/>
    <col min="10753" max="10753" width="9.28515625" style="96" customWidth="1"/>
    <col min="10754" max="10754" width="6.7109375" style="96" customWidth="1"/>
    <col min="10755" max="10755" width="40.7109375" style="96" customWidth="1"/>
    <col min="10756" max="10759" width="9.28515625" style="96" customWidth="1"/>
    <col min="10760" max="11008" width="9.28515625" style="96"/>
    <col min="11009" max="11009" width="9.28515625" style="96" customWidth="1"/>
    <col min="11010" max="11010" width="6.7109375" style="96" customWidth="1"/>
    <col min="11011" max="11011" width="40.7109375" style="96" customWidth="1"/>
    <col min="11012" max="11015" width="9.28515625" style="96" customWidth="1"/>
    <col min="11016" max="11264" width="9.28515625" style="96"/>
    <col min="11265" max="11265" width="9.28515625" style="96" customWidth="1"/>
    <col min="11266" max="11266" width="6.7109375" style="96" customWidth="1"/>
    <col min="11267" max="11267" width="40.7109375" style="96" customWidth="1"/>
    <col min="11268" max="11271" width="9.28515625" style="96" customWidth="1"/>
    <col min="11272" max="11520" width="9.28515625" style="96"/>
    <col min="11521" max="11521" width="9.28515625" style="96" customWidth="1"/>
    <col min="11522" max="11522" width="6.7109375" style="96" customWidth="1"/>
    <col min="11523" max="11523" width="40.7109375" style="96" customWidth="1"/>
    <col min="11524" max="11527" width="9.28515625" style="96" customWidth="1"/>
    <col min="11528" max="11776" width="9.28515625" style="96"/>
    <col min="11777" max="11777" width="9.28515625" style="96" customWidth="1"/>
    <col min="11778" max="11778" width="6.7109375" style="96" customWidth="1"/>
    <col min="11779" max="11779" width="40.7109375" style="96" customWidth="1"/>
    <col min="11780" max="11783" width="9.28515625" style="96" customWidth="1"/>
    <col min="11784" max="12032" width="9.28515625" style="96"/>
    <col min="12033" max="12033" width="9.28515625" style="96" customWidth="1"/>
    <col min="12034" max="12034" width="6.7109375" style="96" customWidth="1"/>
    <col min="12035" max="12035" width="40.7109375" style="96" customWidth="1"/>
    <col min="12036" max="12039" width="9.28515625" style="96" customWidth="1"/>
    <col min="12040" max="12288" width="9.28515625" style="96"/>
    <col min="12289" max="12289" width="9.28515625" style="96" customWidth="1"/>
    <col min="12290" max="12290" width="6.7109375" style="96" customWidth="1"/>
    <col min="12291" max="12291" width="40.7109375" style="96" customWidth="1"/>
    <col min="12292" max="12295" width="9.28515625" style="96" customWidth="1"/>
    <col min="12296" max="12544" width="9.28515625" style="96"/>
    <col min="12545" max="12545" width="9.28515625" style="96" customWidth="1"/>
    <col min="12546" max="12546" width="6.7109375" style="96" customWidth="1"/>
    <col min="12547" max="12547" width="40.7109375" style="96" customWidth="1"/>
    <col min="12548" max="12551" width="9.28515625" style="96" customWidth="1"/>
    <col min="12552" max="12800" width="9.28515625" style="96"/>
    <col min="12801" max="12801" width="9.28515625" style="96" customWidth="1"/>
    <col min="12802" max="12802" width="6.7109375" style="96" customWidth="1"/>
    <col min="12803" max="12803" width="40.7109375" style="96" customWidth="1"/>
    <col min="12804" max="12807" width="9.28515625" style="96" customWidth="1"/>
    <col min="12808" max="13056" width="9.28515625" style="96"/>
    <col min="13057" max="13057" width="9.28515625" style="96" customWidth="1"/>
    <col min="13058" max="13058" width="6.7109375" style="96" customWidth="1"/>
    <col min="13059" max="13059" width="40.7109375" style="96" customWidth="1"/>
    <col min="13060" max="13063" width="9.28515625" style="96" customWidth="1"/>
    <col min="13064" max="13312" width="9.28515625" style="96"/>
    <col min="13313" max="13313" width="9.28515625" style="96" customWidth="1"/>
    <col min="13314" max="13314" width="6.7109375" style="96" customWidth="1"/>
    <col min="13315" max="13315" width="40.7109375" style="96" customWidth="1"/>
    <col min="13316" max="13319" width="9.28515625" style="96" customWidth="1"/>
    <col min="13320" max="13568" width="9.28515625" style="96"/>
    <col min="13569" max="13569" width="9.28515625" style="96" customWidth="1"/>
    <col min="13570" max="13570" width="6.7109375" style="96" customWidth="1"/>
    <col min="13571" max="13571" width="40.7109375" style="96" customWidth="1"/>
    <col min="13572" max="13575" width="9.28515625" style="96" customWidth="1"/>
    <col min="13576" max="13824" width="9.28515625" style="96"/>
    <col min="13825" max="13825" width="9.28515625" style="96" customWidth="1"/>
    <col min="13826" max="13826" width="6.7109375" style="96" customWidth="1"/>
    <col min="13827" max="13827" width="40.7109375" style="96" customWidth="1"/>
    <col min="13828" max="13831" width="9.28515625" style="96" customWidth="1"/>
    <col min="13832" max="14080" width="9.28515625" style="96"/>
    <col min="14081" max="14081" width="9.28515625" style="96" customWidth="1"/>
    <col min="14082" max="14082" width="6.7109375" style="96" customWidth="1"/>
    <col min="14083" max="14083" width="40.7109375" style="96" customWidth="1"/>
    <col min="14084" max="14087" width="9.28515625" style="96" customWidth="1"/>
    <col min="14088" max="14336" width="9.28515625" style="96"/>
    <col min="14337" max="14337" width="9.28515625" style="96" customWidth="1"/>
    <col min="14338" max="14338" width="6.7109375" style="96" customWidth="1"/>
    <col min="14339" max="14339" width="40.7109375" style="96" customWidth="1"/>
    <col min="14340" max="14343" width="9.28515625" style="96" customWidth="1"/>
    <col min="14344" max="14592" width="9.28515625" style="96"/>
    <col min="14593" max="14593" width="9.28515625" style="96" customWidth="1"/>
    <col min="14594" max="14594" width="6.7109375" style="96" customWidth="1"/>
    <col min="14595" max="14595" width="40.7109375" style="96" customWidth="1"/>
    <col min="14596" max="14599" width="9.28515625" style="96" customWidth="1"/>
    <col min="14600" max="14848" width="9.28515625" style="96"/>
    <col min="14849" max="14849" width="9.28515625" style="96" customWidth="1"/>
    <col min="14850" max="14850" width="6.7109375" style="96" customWidth="1"/>
    <col min="14851" max="14851" width="40.7109375" style="96" customWidth="1"/>
    <col min="14852" max="14855" width="9.28515625" style="96" customWidth="1"/>
    <col min="14856" max="15104" width="9.28515625" style="96"/>
    <col min="15105" max="15105" width="9.28515625" style="96" customWidth="1"/>
    <col min="15106" max="15106" width="6.7109375" style="96" customWidth="1"/>
    <col min="15107" max="15107" width="40.7109375" style="96" customWidth="1"/>
    <col min="15108" max="15111" width="9.28515625" style="96" customWidth="1"/>
    <col min="15112" max="15360" width="9.28515625" style="96"/>
    <col min="15361" max="15361" width="9.28515625" style="96" customWidth="1"/>
    <col min="15362" max="15362" width="6.7109375" style="96" customWidth="1"/>
    <col min="15363" max="15363" width="40.7109375" style="96" customWidth="1"/>
    <col min="15364" max="15367" width="9.28515625" style="96" customWidth="1"/>
    <col min="15368" max="15616" width="9.28515625" style="96"/>
    <col min="15617" max="15617" width="9.28515625" style="96" customWidth="1"/>
    <col min="15618" max="15618" width="6.7109375" style="96" customWidth="1"/>
    <col min="15619" max="15619" width="40.7109375" style="96" customWidth="1"/>
    <col min="15620" max="15623" width="9.28515625" style="96" customWidth="1"/>
    <col min="15624" max="15872" width="9.28515625" style="96"/>
    <col min="15873" max="15873" width="9.28515625" style="96" customWidth="1"/>
    <col min="15874" max="15874" width="6.7109375" style="96" customWidth="1"/>
    <col min="15875" max="15875" width="40.7109375" style="96" customWidth="1"/>
    <col min="15876" max="15879" width="9.28515625" style="96" customWidth="1"/>
    <col min="15880" max="16128" width="9.28515625" style="96"/>
    <col min="16129" max="16129" width="9.28515625" style="96" customWidth="1"/>
    <col min="16130" max="16130" width="6.7109375" style="96" customWidth="1"/>
    <col min="16131" max="16131" width="40.7109375" style="96" customWidth="1"/>
    <col min="16132" max="16135" width="9.28515625" style="96" customWidth="1"/>
    <col min="16136" max="16383" width="9.28515625" style="96"/>
    <col min="16384" max="16384" width="9.28515625" style="96" customWidth="1"/>
  </cols>
  <sheetData>
    <row r="1" spans="1:8" ht="12.75" customHeight="1" x14ac:dyDescent="0.2">
      <c r="A1" s="514" t="s">
        <v>229</v>
      </c>
      <c r="B1" s="305" t="s">
        <v>893</v>
      </c>
      <c r="C1" s="619"/>
      <c r="D1" s="382"/>
      <c r="E1" s="756" t="s">
        <v>894</v>
      </c>
      <c r="F1" s="756"/>
      <c r="G1" s="756"/>
      <c r="H1" s="757"/>
    </row>
    <row r="2" spans="1:8" ht="24.75" customHeight="1" x14ac:dyDescent="0.2">
      <c r="A2" s="750" t="s">
        <v>2</v>
      </c>
      <c r="B2" s="751"/>
      <c r="C2" s="752"/>
      <c r="D2" s="272" t="s">
        <v>3</v>
      </c>
      <c r="E2" s="272" t="s">
        <v>4</v>
      </c>
      <c r="F2" s="272" t="s">
        <v>5</v>
      </c>
      <c r="G2" s="272" t="s">
        <v>6</v>
      </c>
      <c r="H2" s="272" t="s">
        <v>7</v>
      </c>
    </row>
    <row r="3" spans="1:8" ht="25.5" x14ac:dyDescent="0.2">
      <c r="A3" s="583" t="s">
        <v>895</v>
      </c>
      <c r="B3" s="559"/>
      <c r="C3" s="560"/>
      <c r="D3" s="630" t="s">
        <v>896</v>
      </c>
      <c r="E3" s="300" t="s">
        <v>157</v>
      </c>
      <c r="F3" s="300">
        <v>5</v>
      </c>
      <c r="G3" s="383"/>
      <c r="H3" s="91" t="str">
        <f>IF(G3=0," ",F3*G3)</f>
        <v xml:space="preserve"> </v>
      </c>
    </row>
    <row r="4" spans="1:8" x14ac:dyDescent="0.2">
      <c r="A4" s="425" t="s">
        <v>897</v>
      </c>
      <c r="B4" s="426"/>
      <c r="C4" s="561"/>
      <c r="D4" s="386" t="s">
        <v>898</v>
      </c>
      <c r="E4" s="309"/>
      <c r="F4" s="309"/>
      <c r="G4" s="55"/>
      <c r="H4" s="618"/>
    </row>
    <row r="5" spans="1:8" ht="25.5" x14ac:dyDescent="0.2">
      <c r="A5" s="428"/>
      <c r="B5" s="429" t="s">
        <v>899</v>
      </c>
      <c r="C5" s="556"/>
      <c r="D5" s="314" t="s">
        <v>900</v>
      </c>
      <c r="E5" s="294"/>
      <c r="F5" s="294"/>
      <c r="G5" s="30"/>
      <c r="H5" s="602"/>
    </row>
    <row r="6" spans="1:8" ht="27" x14ac:dyDescent="0.2">
      <c r="A6" s="428"/>
      <c r="B6" s="429"/>
      <c r="C6" s="557" t="s">
        <v>179</v>
      </c>
      <c r="D6" s="380" t="s">
        <v>901</v>
      </c>
      <c r="E6" s="293" t="s">
        <v>135</v>
      </c>
      <c r="F6" s="293">
        <v>1000</v>
      </c>
      <c r="G6" s="119"/>
      <c r="H6" s="83" t="str">
        <f t="shared" ref="H6:H11" si="0">IF(G6=0," ",F6*G6)</f>
        <v xml:space="preserve"> </v>
      </c>
    </row>
    <row r="7" spans="1:8" ht="27" x14ac:dyDescent="0.2">
      <c r="A7" s="428"/>
      <c r="B7" s="429"/>
      <c r="C7" s="557" t="s">
        <v>196</v>
      </c>
      <c r="D7" s="380" t="s">
        <v>902</v>
      </c>
      <c r="E7" s="293" t="s">
        <v>135</v>
      </c>
      <c r="F7" s="293">
        <v>110</v>
      </c>
      <c r="G7" s="119"/>
      <c r="H7" s="83" t="str">
        <f>IF(G7=0," ",F7*G7)</f>
        <v xml:space="preserve"> </v>
      </c>
    </row>
    <row r="8" spans="1:8" ht="27" x14ac:dyDescent="0.2">
      <c r="A8" s="428"/>
      <c r="B8" s="429"/>
      <c r="C8" s="557" t="s">
        <v>1426</v>
      </c>
      <c r="D8" s="380" t="s">
        <v>1427</v>
      </c>
      <c r="E8" s="293" t="s">
        <v>135</v>
      </c>
      <c r="F8" s="293">
        <v>3600</v>
      </c>
      <c r="G8" s="119"/>
      <c r="H8" s="83" t="str">
        <f t="shared" si="0"/>
        <v xml:space="preserve"> </v>
      </c>
    </row>
    <row r="9" spans="1:8" ht="38.25" x14ac:dyDescent="0.2">
      <c r="A9" s="428"/>
      <c r="B9" s="429"/>
      <c r="C9" s="557" t="s">
        <v>903</v>
      </c>
      <c r="D9" s="380" t="s">
        <v>904</v>
      </c>
      <c r="E9" s="293" t="s">
        <v>135</v>
      </c>
      <c r="F9" s="293">
        <v>2200</v>
      </c>
      <c r="G9" s="119"/>
      <c r="H9" s="83" t="str">
        <f t="shared" si="0"/>
        <v xml:space="preserve"> </v>
      </c>
    </row>
    <row r="10" spans="1:8" ht="38.25" x14ac:dyDescent="0.2">
      <c r="A10" s="428"/>
      <c r="B10" s="429"/>
      <c r="C10" s="557" t="s">
        <v>905</v>
      </c>
      <c r="D10" s="380" t="s">
        <v>906</v>
      </c>
      <c r="E10" s="293" t="s">
        <v>135</v>
      </c>
      <c r="F10" s="293">
        <v>710</v>
      </c>
      <c r="G10" s="119"/>
      <c r="H10" s="83" t="str">
        <f t="shared" si="0"/>
        <v xml:space="preserve"> </v>
      </c>
    </row>
    <row r="11" spans="1:8" ht="51" x14ac:dyDescent="0.2">
      <c r="A11" s="428"/>
      <c r="B11" s="429"/>
      <c r="C11" s="557" t="s">
        <v>905</v>
      </c>
      <c r="D11" s="380" t="s">
        <v>907</v>
      </c>
      <c r="E11" s="293" t="s">
        <v>135</v>
      </c>
      <c r="F11" s="293">
        <v>880</v>
      </c>
      <c r="G11" s="119"/>
      <c r="H11" s="83" t="str">
        <f t="shared" si="0"/>
        <v xml:space="preserve"> </v>
      </c>
    </row>
    <row r="12" spans="1:8" ht="27" x14ac:dyDescent="0.2">
      <c r="A12" s="428" t="s">
        <v>1428</v>
      </c>
      <c r="B12" s="429"/>
      <c r="C12" s="556" t="s">
        <v>201</v>
      </c>
      <c r="D12" s="412" t="s">
        <v>1427</v>
      </c>
      <c r="E12" s="293" t="s">
        <v>135</v>
      </c>
      <c r="F12" s="293">
        <v>3600</v>
      </c>
      <c r="G12" s="119"/>
      <c r="H12" s="83" t="str">
        <f>IF(G12=0," ",F12*G12)</f>
        <v xml:space="preserve"> </v>
      </c>
    </row>
    <row r="13" spans="1:8" x14ac:dyDescent="0.2">
      <c r="A13" s="428" t="s">
        <v>1429</v>
      </c>
      <c r="B13" s="429"/>
      <c r="C13" s="556"/>
      <c r="D13" s="387" t="s">
        <v>1430</v>
      </c>
      <c r="E13" s="294"/>
      <c r="F13" s="294"/>
      <c r="G13" s="509"/>
      <c r="H13" s="80"/>
    </row>
    <row r="14" spans="1:8" ht="27" x14ac:dyDescent="0.2">
      <c r="A14" s="428" t="s">
        <v>1431</v>
      </c>
      <c r="B14" s="429"/>
      <c r="C14" s="556" t="s">
        <v>84</v>
      </c>
      <c r="D14" s="412" t="s">
        <v>1432</v>
      </c>
      <c r="E14" s="293" t="s">
        <v>135</v>
      </c>
      <c r="F14" s="293">
        <v>240</v>
      </c>
      <c r="G14" s="119"/>
      <c r="H14" s="83" t="str">
        <f>IF(G14=0," ",F14*G14)</f>
        <v xml:space="preserve"> </v>
      </c>
    </row>
    <row r="15" spans="1:8" ht="25.5" x14ac:dyDescent="0.2">
      <c r="A15" s="428" t="s">
        <v>1433</v>
      </c>
      <c r="B15" s="429"/>
      <c r="C15" s="556"/>
      <c r="D15" s="387" t="s">
        <v>1434</v>
      </c>
      <c r="E15" s="294"/>
      <c r="F15" s="294"/>
      <c r="G15" s="509"/>
      <c r="H15" s="80"/>
    </row>
    <row r="16" spans="1:8" ht="27" x14ac:dyDescent="0.2">
      <c r="A16" s="428"/>
      <c r="B16" s="429"/>
      <c r="C16" s="556" t="s">
        <v>33</v>
      </c>
      <c r="D16" s="412" t="s">
        <v>1432</v>
      </c>
      <c r="E16" s="293" t="s">
        <v>135</v>
      </c>
      <c r="F16" s="293">
        <v>240</v>
      </c>
      <c r="G16" s="119"/>
      <c r="H16" s="83" t="str">
        <f>IF(G16=0," ",F16*G16)</f>
        <v xml:space="preserve"> </v>
      </c>
    </row>
    <row r="17" spans="1:8" x14ac:dyDescent="0.2">
      <c r="A17" s="425" t="s">
        <v>908</v>
      </c>
      <c r="B17" s="426"/>
      <c r="C17" s="561"/>
      <c r="D17" s="386" t="s">
        <v>909</v>
      </c>
      <c r="E17" s="309"/>
      <c r="F17" s="309"/>
      <c r="G17" s="55"/>
      <c r="H17" s="618"/>
    </row>
    <row r="18" spans="1:8" ht="25.5" x14ac:dyDescent="0.2">
      <c r="A18" s="428"/>
      <c r="B18" s="431" t="s">
        <v>910</v>
      </c>
      <c r="C18" s="562"/>
      <c r="D18" s="380" t="s">
        <v>911</v>
      </c>
      <c r="E18" s="293" t="s">
        <v>209</v>
      </c>
      <c r="F18" s="293">
        <v>4</v>
      </c>
      <c r="G18" s="119"/>
      <c r="H18" s="83" t="str">
        <f>IF(G18=0," ",F18*G18)</f>
        <v xml:space="preserve"> </v>
      </c>
    </row>
    <row r="19" spans="1:8" x14ac:dyDescent="0.2">
      <c r="A19" s="304" t="str">
        <f>A1</f>
        <v>SECTION</v>
      </c>
      <c r="B19" s="305" t="str">
        <f>B1</f>
        <v>C5.3</v>
      </c>
      <c r="C19" s="637"/>
      <c r="D19" s="747" t="s">
        <v>108</v>
      </c>
      <c r="E19" s="748"/>
      <c r="F19" s="748"/>
      <c r="G19" s="749"/>
      <c r="H19" s="44">
        <f>SUM(H3:H18)</f>
        <v>0</v>
      </c>
    </row>
    <row r="1048236" spans="1:3" x14ac:dyDescent="0.2">
      <c r="A1048236" s="96"/>
      <c r="C1048236" s="96"/>
    </row>
    <row r="1048295" spans="5:5" x14ac:dyDescent="0.2">
      <c r="E1048295" s="107"/>
    </row>
  </sheetData>
  <sheetProtection algorithmName="SHA-512" hashValue="53Hiaxca7v6w5b7KW1h2R8y75OX9cKOw6qsm97ChKScIalrSYVBnUpLRuhNINg0O94yslpSPin5WaSj1jiGlGg==" saltValue="SI5vx8eri9q5Qt2WYY+n5A==" spinCount="100000" sheet="1" objects="1" scenarios="1"/>
  <mergeCells count="3">
    <mergeCell ref="E1:H1"/>
    <mergeCell ref="A2:C2"/>
    <mergeCell ref="D19:G19"/>
  </mergeCells>
  <phoneticPr fontId="9" type="noConversion"/>
  <pageMargins left="0.74803149606299213" right="0.74803149606299213" top="0.98425196850393704" bottom="0.98425196850393704" header="0.51181102362204722" footer="0.51181102362204722"/>
  <pageSetup paperSize="9" scale="61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19:B19" unlockedFormula="1"/>
  </ignoredError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3"/>
  <dimension ref="A1:J1048516"/>
  <sheetViews>
    <sheetView view="pageBreakPreview" zoomScale="115" zoomScaleNormal="100" zoomScaleSheetLayoutView="115" workbookViewId="0">
      <selection activeCell="G22" sqref="G22"/>
    </sheetView>
  </sheetViews>
  <sheetFormatPr defaultRowHeight="12.75" x14ac:dyDescent="0.2"/>
  <cols>
    <col min="1" max="1" width="9.7109375" style="95" customWidth="1"/>
    <col min="2" max="2" width="8.7109375" style="96" customWidth="1"/>
    <col min="3" max="3" width="6.42578125" style="97" customWidth="1"/>
    <col min="4" max="4" width="42.7109375" style="96" customWidth="1"/>
    <col min="5" max="5" width="10.28515625" style="96" customWidth="1"/>
    <col min="6" max="6" width="18.7109375" style="96" customWidth="1"/>
    <col min="7" max="8" width="20.7109375" style="96" customWidth="1"/>
    <col min="9" max="9" width="9.28515625" style="96"/>
    <col min="10" max="10" width="9.28515625" style="115"/>
    <col min="11" max="256" width="9.28515625" style="96"/>
    <col min="257" max="257" width="9.28515625" style="96" customWidth="1"/>
    <col min="258" max="258" width="6.7109375" style="96" customWidth="1"/>
    <col min="259" max="259" width="40.7109375" style="96" customWidth="1"/>
    <col min="260" max="263" width="9.28515625" style="96" customWidth="1"/>
    <col min="264" max="512" width="9.28515625" style="96"/>
    <col min="513" max="513" width="9.28515625" style="96" customWidth="1"/>
    <col min="514" max="514" width="6.7109375" style="96" customWidth="1"/>
    <col min="515" max="515" width="40.7109375" style="96" customWidth="1"/>
    <col min="516" max="519" width="9.28515625" style="96" customWidth="1"/>
    <col min="520" max="768" width="9.28515625" style="96"/>
    <col min="769" max="769" width="9.28515625" style="96" customWidth="1"/>
    <col min="770" max="770" width="6.7109375" style="96" customWidth="1"/>
    <col min="771" max="771" width="40.7109375" style="96" customWidth="1"/>
    <col min="772" max="775" width="9.28515625" style="96" customWidth="1"/>
    <col min="776" max="1024" width="9.28515625" style="96"/>
    <col min="1025" max="1025" width="9.28515625" style="96" customWidth="1"/>
    <col min="1026" max="1026" width="6.7109375" style="96" customWidth="1"/>
    <col min="1027" max="1027" width="40.7109375" style="96" customWidth="1"/>
    <col min="1028" max="1031" width="9.28515625" style="96" customWidth="1"/>
    <col min="1032" max="1280" width="9.28515625" style="96"/>
    <col min="1281" max="1281" width="9.28515625" style="96" customWidth="1"/>
    <col min="1282" max="1282" width="6.7109375" style="96" customWidth="1"/>
    <col min="1283" max="1283" width="40.7109375" style="96" customWidth="1"/>
    <col min="1284" max="1287" width="9.28515625" style="96" customWidth="1"/>
    <col min="1288" max="1536" width="9.28515625" style="96"/>
    <col min="1537" max="1537" width="9.28515625" style="96" customWidth="1"/>
    <col min="1538" max="1538" width="6.7109375" style="96" customWidth="1"/>
    <col min="1539" max="1539" width="40.7109375" style="96" customWidth="1"/>
    <col min="1540" max="1543" width="9.28515625" style="96" customWidth="1"/>
    <col min="1544" max="1792" width="9.28515625" style="96"/>
    <col min="1793" max="1793" width="9.28515625" style="96" customWidth="1"/>
    <col min="1794" max="1794" width="6.7109375" style="96" customWidth="1"/>
    <col min="1795" max="1795" width="40.7109375" style="96" customWidth="1"/>
    <col min="1796" max="1799" width="9.28515625" style="96" customWidth="1"/>
    <col min="1800" max="2048" width="9.28515625" style="96"/>
    <col min="2049" max="2049" width="9.28515625" style="96" customWidth="1"/>
    <col min="2050" max="2050" width="6.7109375" style="96" customWidth="1"/>
    <col min="2051" max="2051" width="40.7109375" style="96" customWidth="1"/>
    <col min="2052" max="2055" width="9.28515625" style="96" customWidth="1"/>
    <col min="2056" max="2304" width="9.28515625" style="96"/>
    <col min="2305" max="2305" width="9.28515625" style="96" customWidth="1"/>
    <col min="2306" max="2306" width="6.7109375" style="96" customWidth="1"/>
    <col min="2307" max="2307" width="40.7109375" style="96" customWidth="1"/>
    <col min="2308" max="2311" width="9.28515625" style="96" customWidth="1"/>
    <col min="2312" max="2560" width="9.28515625" style="96"/>
    <col min="2561" max="2561" width="9.28515625" style="96" customWidth="1"/>
    <col min="2562" max="2562" width="6.7109375" style="96" customWidth="1"/>
    <col min="2563" max="2563" width="40.7109375" style="96" customWidth="1"/>
    <col min="2564" max="2567" width="9.28515625" style="96" customWidth="1"/>
    <col min="2568" max="2816" width="9.28515625" style="96"/>
    <col min="2817" max="2817" width="9.28515625" style="96" customWidth="1"/>
    <col min="2818" max="2818" width="6.7109375" style="96" customWidth="1"/>
    <col min="2819" max="2819" width="40.7109375" style="96" customWidth="1"/>
    <col min="2820" max="2823" width="9.28515625" style="96" customWidth="1"/>
    <col min="2824" max="3072" width="9.28515625" style="96"/>
    <col min="3073" max="3073" width="9.28515625" style="96" customWidth="1"/>
    <col min="3074" max="3074" width="6.7109375" style="96" customWidth="1"/>
    <col min="3075" max="3075" width="40.7109375" style="96" customWidth="1"/>
    <col min="3076" max="3079" width="9.28515625" style="96" customWidth="1"/>
    <col min="3080" max="3328" width="9.28515625" style="96"/>
    <col min="3329" max="3329" width="9.28515625" style="96" customWidth="1"/>
    <col min="3330" max="3330" width="6.7109375" style="96" customWidth="1"/>
    <col min="3331" max="3331" width="40.7109375" style="96" customWidth="1"/>
    <col min="3332" max="3335" width="9.28515625" style="96" customWidth="1"/>
    <col min="3336" max="3584" width="9.28515625" style="96"/>
    <col min="3585" max="3585" width="9.28515625" style="96" customWidth="1"/>
    <col min="3586" max="3586" width="6.7109375" style="96" customWidth="1"/>
    <col min="3587" max="3587" width="40.7109375" style="96" customWidth="1"/>
    <col min="3588" max="3591" width="9.28515625" style="96" customWidth="1"/>
    <col min="3592" max="3840" width="9.28515625" style="96"/>
    <col min="3841" max="3841" width="9.28515625" style="96" customWidth="1"/>
    <col min="3842" max="3842" width="6.7109375" style="96" customWidth="1"/>
    <col min="3843" max="3843" width="40.7109375" style="96" customWidth="1"/>
    <col min="3844" max="3847" width="9.28515625" style="96" customWidth="1"/>
    <col min="3848" max="4096" width="9.28515625" style="96"/>
    <col min="4097" max="4097" width="9.28515625" style="96" customWidth="1"/>
    <col min="4098" max="4098" width="6.7109375" style="96" customWidth="1"/>
    <col min="4099" max="4099" width="40.7109375" style="96" customWidth="1"/>
    <col min="4100" max="4103" width="9.28515625" style="96" customWidth="1"/>
    <col min="4104" max="4352" width="9.28515625" style="96"/>
    <col min="4353" max="4353" width="9.28515625" style="96" customWidth="1"/>
    <col min="4354" max="4354" width="6.7109375" style="96" customWidth="1"/>
    <col min="4355" max="4355" width="40.7109375" style="96" customWidth="1"/>
    <col min="4356" max="4359" width="9.28515625" style="96" customWidth="1"/>
    <col min="4360" max="4608" width="9.28515625" style="96"/>
    <col min="4609" max="4609" width="9.28515625" style="96" customWidth="1"/>
    <col min="4610" max="4610" width="6.7109375" style="96" customWidth="1"/>
    <col min="4611" max="4611" width="40.7109375" style="96" customWidth="1"/>
    <col min="4612" max="4615" width="9.28515625" style="96" customWidth="1"/>
    <col min="4616" max="4864" width="9.28515625" style="96"/>
    <col min="4865" max="4865" width="9.28515625" style="96" customWidth="1"/>
    <col min="4866" max="4866" width="6.7109375" style="96" customWidth="1"/>
    <col min="4867" max="4867" width="40.7109375" style="96" customWidth="1"/>
    <col min="4868" max="4871" width="9.28515625" style="96" customWidth="1"/>
    <col min="4872" max="5120" width="9.28515625" style="96"/>
    <col min="5121" max="5121" width="9.28515625" style="96" customWidth="1"/>
    <col min="5122" max="5122" width="6.7109375" style="96" customWidth="1"/>
    <col min="5123" max="5123" width="40.7109375" style="96" customWidth="1"/>
    <col min="5124" max="5127" width="9.28515625" style="96" customWidth="1"/>
    <col min="5128" max="5376" width="9.28515625" style="96"/>
    <col min="5377" max="5377" width="9.28515625" style="96" customWidth="1"/>
    <col min="5378" max="5378" width="6.7109375" style="96" customWidth="1"/>
    <col min="5379" max="5379" width="40.7109375" style="96" customWidth="1"/>
    <col min="5380" max="5383" width="9.28515625" style="96" customWidth="1"/>
    <col min="5384" max="5632" width="9.28515625" style="96"/>
    <col min="5633" max="5633" width="9.28515625" style="96" customWidth="1"/>
    <col min="5634" max="5634" width="6.7109375" style="96" customWidth="1"/>
    <col min="5635" max="5635" width="40.7109375" style="96" customWidth="1"/>
    <col min="5636" max="5639" width="9.28515625" style="96" customWidth="1"/>
    <col min="5640" max="5888" width="9.28515625" style="96"/>
    <col min="5889" max="5889" width="9.28515625" style="96" customWidth="1"/>
    <col min="5890" max="5890" width="6.7109375" style="96" customWidth="1"/>
    <col min="5891" max="5891" width="40.7109375" style="96" customWidth="1"/>
    <col min="5892" max="5895" width="9.28515625" style="96" customWidth="1"/>
    <col min="5896" max="6144" width="9.28515625" style="96"/>
    <col min="6145" max="6145" width="9.28515625" style="96" customWidth="1"/>
    <col min="6146" max="6146" width="6.7109375" style="96" customWidth="1"/>
    <col min="6147" max="6147" width="40.7109375" style="96" customWidth="1"/>
    <col min="6148" max="6151" width="9.28515625" style="96" customWidth="1"/>
    <col min="6152" max="6400" width="9.28515625" style="96"/>
    <col min="6401" max="6401" width="9.28515625" style="96" customWidth="1"/>
    <col min="6402" max="6402" width="6.7109375" style="96" customWidth="1"/>
    <col min="6403" max="6403" width="40.7109375" style="96" customWidth="1"/>
    <col min="6404" max="6407" width="9.28515625" style="96" customWidth="1"/>
    <col min="6408" max="6656" width="9.28515625" style="96"/>
    <col min="6657" max="6657" width="9.28515625" style="96" customWidth="1"/>
    <col min="6658" max="6658" width="6.7109375" style="96" customWidth="1"/>
    <col min="6659" max="6659" width="40.7109375" style="96" customWidth="1"/>
    <col min="6660" max="6663" width="9.28515625" style="96" customWidth="1"/>
    <col min="6664" max="6912" width="9.28515625" style="96"/>
    <col min="6913" max="6913" width="9.28515625" style="96" customWidth="1"/>
    <col min="6914" max="6914" width="6.7109375" style="96" customWidth="1"/>
    <col min="6915" max="6915" width="40.7109375" style="96" customWidth="1"/>
    <col min="6916" max="6919" width="9.28515625" style="96" customWidth="1"/>
    <col min="6920" max="7168" width="9.28515625" style="96"/>
    <col min="7169" max="7169" width="9.28515625" style="96" customWidth="1"/>
    <col min="7170" max="7170" width="6.7109375" style="96" customWidth="1"/>
    <col min="7171" max="7171" width="40.7109375" style="96" customWidth="1"/>
    <col min="7172" max="7175" width="9.28515625" style="96" customWidth="1"/>
    <col min="7176" max="7424" width="9.28515625" style="96"/>
    <col min="7425" max="7425" width="9.28515625" style="96" customWidth="1"/>
    <col min="7426" max="7426" width="6.7109375" style="96" customWidth="1"/>
    <col min="7427" max="7427" width="40.7109375" style="96" customWidth="1"/>
    <col min="7428" max="7431" width="9.28515625" style="96" customWidth="1"/>
    <col min="7432" max="7680" width="9.28515625" style="96"/>
    <col min="7681" max="7681" width="9.28515625" style="96" customWidth="1"/>
    <col min="7682" max="7682" width="6.7109375" style="96" customWidth="1"/>
    <col min="7683" max="7683" width="40.7109375" style="96" customWidth="1"/>
    <col min="7684" max="7687" width="9.28515625" style="96" customWidth="1"/>
    <col min="7688" max="7936" width="9.28515625" style="96"/>
    <col min="7937" max="7937" width="9.28515625" style="96" customWidth="1"/>
    <col min="7938" max="7938" width="6.7109375" style="96" customWidth="1"/>
    <col min="7939" max="7939" width="40.7109375" style="96" customWidth="1"/>
    <col min="7940" max="7943" width="9.28515625" style="96" customWidth="1"/>
    <col min="7944" max="8192" width="9.28515625" style="96"/>
    <col min="8193" max="8193" width="9.28515625" style="96" customWidth="1"/>
    <col min="8194" max="8194" width="6.7109375" style="96" customWidth="1"/>
    <col min="8195" max="8195" width="40.7109375" style="96" customWidth="1"/>
    <col min="8196" max="8199" width="9.28515625" style="96" customWidth="1"/>
    <col min="8200" max="8448" width="9.28515625" style="96"/>
    <col min="8449" max="8449" width="9.28515625" style="96" customWidth="1"/>
    <col min="8450" max="8450" width="6.7109375" style="96" customWidth="1"/>
    <col min="8451" max="8451" width="40.7109375" style="96" customWidth="1"/>
    <col min="8452" max="8455" width="9.28515625" style="96" customWidth="1"/>
    <col min="8456" max="8704" width="9.28515625" style="96"/>
    <col min="8705" max="8705" width="9.28515625" style="96" customWidth="1"/>
    <col min="8706" max="8706" width="6.7109375" style="96" customWidth="1"/>
    <col min="8707" max="8707" width="40.7109375" style="96" customWidth="1"/>
    <col min="8708" max="8711" width="9.28515625" style="96" customWidth="1"/>
    <col min="8712" max="8960" width="9.28515625" style="96"/>
    <col min="8961" max="8961" width="9.28515625" style="96" customWidth="1"/>
    <col min="8962" max="8962" width="6.7109375" style="96" customWidth="1"/>
    <col min="8963" max="8963" width="40.7109375" style="96" customWidth="1"/>
    <col min="8964" max="8967" width="9.28515625" style="96" customWidth="1"/>
    <col min="8968" max="9216" width="9.28515625" style="96"/>
    <col min="9217" max="9217" width="9.28515625" style="96" customWidth="1"/>
    <col min="9218" max="9218" width="6.7109375" style="96" customWidth="1"/>
    <col min="9219" max="9219" width="40.7109375" style="96" customWidth="1"/>
    <col min="9220" max="9223" width="9.28515625" style="96" customWidth="1"/>
    <col min="9224" max="9472" width="9.28515625" style="96"/>
    <col min="9473" max="9473" width="9.28515625" style="96" customWidth="1"/>
    <col min="9474" max="9474" width="6.7109375" style="96" customWidth="1"/>
    <col min="9475" max="9475" width="40.7109375" style="96" customWidth="1"/>
    <col min="9476" max="9479" width="9.28515625" style="96" customWidth="1"/>
    <col min="9480" max="9728" width="9.28515625" style="96"/>
    <col min="9729" max="9729" width="9.28515625" style="96" customWidth="1"/>
    <col min="9730" max="9730" width="6.7109375" style="96" customWidth="1"/>
    <col min="9731" max="9731" width="40.7109375" style="96" customWidth="1"/>
    <col min="9732" max="9735" width="9.28515625" style="96" customWidth="1"/>
    <col min="9736" max="9984" width="9.28515625" style="96"/>
    <col min="9985" max="9985" width="9.28515625" style="96" customWidth="1"/>
    <col min="9986" max="9986" width="6.7109375" style="96" customWidth="1"/>
    <col min="9987" max="9987" width="40.7109375" style="96" customWidth="1"/>
    <col min="9988" max="9991" width="9.28515625" style="96" customWidth="1"/>
    <col min="9992" max="10240" width="9.28515625" style="96"/>
    <col min="10241" max="10241" width="9.28515625" style="96" customWidth="1"/>
    <col min="10242" max="10242" width="6.7109375" style="96" customWidth="1"/>
    <col min="10243" max="10243" width="40.7109375" style="96" customWidth="1"/>
    <col min="10244" max="10247" width="9.28515625" style="96" customWidth="1"/>
    <col min="10248" max="10496" width="9.28515625" style="96"/>
    <col min="10497" max="10497" width="9.28515625" style="96" customWidth="1"/>
    <col min="10498" max="10498" width="6.7109375" style="96" customWidth="1"/>
    <col min="10499" max="10499" width="40.7109375" style="96" customWidth="1"/>
    <col min="10500" max="10503" width="9.28515625" style="96" customWidth="1"/>
    <col min="10504" max="10752" width="9.28515625" style="96"/>
    <col min="10753" max="10753" width="9.28515625" style="96" customWidth="1"/>
    <col min="10754" max="10754" width="6.7109375" style="96" customWidth="1"/>
    <col min="10755" max="10755" width="40.7109375" style="96" customWidth="1"/>
    <col min="10756" max="10759" width="9.28515625" style="96" customWidth="1"/>
    <col min="10760" max="11008" width="9.28515625" style="96"/>
    <col min="11009" max="11009" width="9.28515625" style="96" customWidth="1"/>
    <col min="11010" max="11010" width="6.7109375" style="96" customWidth="1"/>
    <col min="11011" max="11011" width="40.7109375" style="96" customWidth="1"/>
    <col min="11012" max="11015" width="9.28515625" style="96" customWidth="1"/>
    <col min="11016" max="11264" width="9.28515625" style="96"/>
    <col min="11265" max="11265" width="9.28515625" style="96" customWidth="1"/>
    <col min="11266" max="11266" width="6.7109375" style="96" customWidth="1"/>
    <col min="11267" max="11267" width="40.7109375" style="96" customWidth="1"/>
    <col min="11268" max="11271" width="9.28515625" style="96" customWidth="1"/>
    <col min="11272" max="11520" width="9.28515625" style="96"/>
    <col min="11521" max="11521" width="9.28515625" style="96" customWidth="1"/>
    <col min="11522" max="11522" width="6.7109375" style="96" customWidth="1"/>
    <col min="11523" max="11523" width="40.7109375" style="96" customWidth="1"/>
    <col min="11524" max="11527" width="9.28515625" style="96" customWidth="1"/>
    <col min="11528" max="11776" width="9.28515625" style="96"/>
    <col min="11777" max="11777" width="9.28515625" style="96" customWidth="1"/>
    <col min="11778" max="11778" width="6.7109375" style="96" customWidth="1"/>
    <col min="11779" max="11779" width="40.7109375" style="96" customWidth="1"/>
    <col min="11780" max="11783" width="9.28515625" style="96" customWidth="1"/>
    <col min="11784" max="12032" width="9.28515625" style="96"/>
    <col min="12033" max="12033" width="9.28515625" style="96" customWidth="1"/>
    <col min="12034" max="12034" width="6.7109375" style="96" customWidth="1"/>
    <col min="12035" max="12035" width="40.7109375" style="96" customWidth="1"/>
    <col min="12036" max="12039" width="9.28515625" style="96" customWidth="1"/>
    <col min="12040" max="12288" width="9.28515625" style="96"/>
    <col min="12289" max="12289" width="9.28515625" style="96" customWidth="1"/>
    <col min="12290" max="12290" width="6.7109375" style="96" customWidth="1"/>
    <col min="12291" max="12291" width="40.7109375" style="96" customWidth="1"/>
    <col min="12292" max="12295" width="9.28515625" style="96" customWidth="1"/>
    <col min="12296" max="12544" width="9.28515625" style="96"/>
    <col min="12545" max="12545" width="9.28515625" style="96" customWidth="1"/>
    <col min="12546" max="12546" width="6.7109375" style="96" customWidth="1"/>
    <col min="12547" max="12547" width="40.7109375" style="96" customWidth="1"/>
    <col min="12548" max="12551" width="9.28515625" style="96" customWidth="1"/>
    <col min="12552" max="12800" width="9.28515625" style="96"/>
    <col min="12801" max="12801" width="9.28515625" style="96" customWidth="1"/>
    <col min="12802" max="12802" width="6.7109375" style="96" customWidth="1"/>
    <col min="12803" max="12803" width="40.7109375" style="96" customWidth="1"/>
    <col min="12804" max="12807" width="9.28515625" style="96" customWidth="1"/>
    <col min="12808" max="13056" width="9.28515625" style="96"/>
    <col min="13057" max="13057" width="9.28515625" style="96" customWidth="1"/>
    <col min="13058" max="13058" width="6.7109375" style="96" customWidth="1"/>
    <col min="13059" max="13059" width="40.7109375" style="96" customWidth="1"/>
    <col min="13060" max="13063" width="9.28515625" style="96" customWidth="1"/>
    <col min="13064" max="13312" width="9.28515625" style="96"/>
    <col min="13313" max="13313" width="9.28515625" style="96" customWidth="1"/>
    <col min="13314" max="13314" width="6.7109375" style="96" customWidth="1"/>
    <col min="13315" max="13315" width="40.7109375" style="96" customWidth="1"/>
    <col min="13316" max="13319" width="9.28515625" style="96" customWidth="1"/>
    <col min="13320" max="13568" width="9.28515625" style="96"/>
    <col min="13569" max="13569" width="9.28515625" style="96" customWidth="1"/>
    <col min="13570" max="13570" width="6.7109375" style="96" customWidth="1"/>
    <col min="13571" max="13571" width="40.7109375" style="96" customWidth="1"/>
    <col min="13572" max="13575" width="9.28515625" style="96" customWidth="1"/>
    <col min="13576" max="13824" width="9.28515625" style="96"/>
    <col min="13825" max="13825" width="9.28515625" style="96" customWidth="1"/>
    <col min="13826" max="13826" width="6.7109375" style="96" customWidth="1"/>
    <col min="13827" max="13827" width="40.7109375" style="96" customWidth="1"/>
    <col min="13828" max="13831" width="9.28515625" style="96" customWidth="1"/>
    <col min="13832" max="14080" width="9.28515625" style="96"/>
    <col min="14081" max="14081" width="9.28515625" style="96" customWidth="1"/>
    <col min="14082" max="14082" width="6.7109375" style="96" customWidth="1"/>
    <col min="14083" max="14083" width="40.7109375" style="96" customWidth="1"/>
    <col min="14084" max="14087" width="9.28515625" style="96" customWidth="1"/>
    <col min="14088" max="14336" width="9.28515625" style="96"/>
    <col min="14337" max="14337" width="9.28515625" style="96" customWidth="1"/>
    <col min="14338" max="14338" width="6.7109375" style="96" customWidth="1"/>
    <col min="14339" max="14339" width="40.7109375" style="96" customWidth="1"/>
    <col min="14340" max="14343" width="9.28515625" style="96" customWidth="1"/>
    <col min="14344" max="14592" width="9.28515625" style="96"/>
    <col min="14593" max="14593" width="9.28515625" style="96" customWidth="1"/>
    <col min="14594" max="14594" width="6.7109375" style="96" customWidth="1"/>
    <col min="14595" max="14595" width="40.7109375" style="96" customWidth="1"/>
    <col min="14596" max="14599" width="9.28515625" style="96" customWidth="1"/>
    <col min="14600" max="14848" width="9.28515625" style="96"/>
    <col min="14849" max="14849" width="9.28515625" style="96" customWidth="1"/>
    <col min="14850" max="14850" width="6.7109375" style="96" customWidth="1"/>
    <col min="14851" max="14851" width="40.7109375" style="96" customWidth="1"/>
    <col min="14852" max="14855" width="9.28515625" style="96" customWidth="1"/>
    <col min="14856" max="15104" width="9.28515625" style="96"/>
    <col min="15105" max="15105" width="9.28515625" style="96" customWidth="1"/>
    <col min="15106" max="15106" width="6.7109375" style="96" customWidth="1"/>
    <col min="15107" max="15107" width="40.7109375" style="96" customWidth="1"/>
    <col min="15108" max="15111" width="9.28515625" style="96" customWidth="1"/>
    <col min="15112" max="15360" width="9.28515625" style="96"/>
    <col min="15361" max="15361" width="9.28515625" style="96" customWidth="1"/>
    <col min="15362" max="15362" width="6.7109375" style="96" customWidth="1"/>
    <col min="15363" max="15363" width="40.7109375" style="96" customWidth="1"/>
    <col min="15364" max="15367" width="9.28515625" style="96" customWidth="1"/>
    <col min="15368" max="15616" width="9.28515625" style="96"/>
    <col min="15617" max="15617" width="9.28515625" style="96" customWidth="1"/>
    <col min="15618" max="15618" width="6.7109375" style="96" customWidth="1"/>
    <col min="15619" max="15619" width="40.7109375" style="96" customWidth="1"/>
    <col min="15620" max="15623" width="9.28515625" style="96" customWidth="1"/>
    <col min="15624" max="15872" width="9.28515625" style="96"/>
    <col min="15873" max="15873" width="9.28515625" style="96" customWidth="1"/>
    <col min="15874" max="15874" width="6.7109375" style="96" customWidth="1"/>
    <col min="15875" max="15875" width="40.7109375" style="96" customWidth="1"/>
    <col min="15876" max="15879" width="9.28515625" style="96" customWidth="1"/>
    <col min="15880" max="16128" width="9.28515625" style="96"/>
    <col min="16129" max="16129" width="9.28515625" style="96" customWidth="1"/>
    <col min="16130" max="16130" width="6.7109375" style="96" customWidth="1"/>
    <col min="16131" max="16131" width="40.7109375" style="96" customWidth="1"/>
    <col min="16132" max="16135" width="9.28515625" style="96" customWidth="1"/>
    <col min="16136" max="16383" width="9.28515625" style="96"/>
    <col min="16384" max="16384" width="9.28515625" style="96" customWidth="1"/>
  </cols>
  <sheetData>
    <row r="1" spans="1:8" ht="12.75" customHeight="1" x14ac:dyDescent="0.2">
      <c r="A1" s="514" t="s">
        <v>229</v>
      </c>
      <c r="B1" s="305" t="s">
        <v>912</v>
      </c>
      <c r="C1" s="619"/>
      <c r="D1" s="754" t="s">
        <v>913</v>
      </c>
      <c r="E1" s="754"/>
      <c r="F1" s="754"/>
      <c r="G1" s="754"/>
      <c r="H1" s="755"/>
    </row>
    <row r="2" spans="1:8" ht="24.75" customHeight="1" x14ac:dyDescent="0.2">
      <c r="A2" s="750" t="s">
        <v>2</v>
      </c>
      <c r="B2" s="751"/>
      <c r="C2" s="752"/>
      <c r="D2" s="272" t="s">
        <v>3</v>
      </c>
      <c r="E2" s="272" t="s">
        <v>4</v>
      </c>
      <c r="F2" s="272" t="s">
        <v>5</v>
      </c>
      <c r="G2" s="272" t="s">
        <v>6</v>
      </c>
      <c r="H2" s="272" t="s">
        <v>7</v>
      </c>
    </row>
    <row r="3" spans="1:8" x14ac:dyDescent="0.2">
      <c r="A3" s="425" t="s">
        <v>914</v>
      </c>
      <c r="B3" s="426"/>
      <c r="C3" s="427"/>
      <c r="D3" s="386" t="s">
        <v>915</v>
      </c>
      <c r="E3" s="309"/>
      <c r="F3" s="309"/>
      <c r="G3" s="55"/>
      <c r="H3" s="54"/>
    </row>
    <row r="4" spans="1:8" x14ac:dyDescent="0.2">
      <c r="A4" s="428"/>
      <c r="B4" s="429" t="s">
        <v>916</v>
      </c>
      <c r="C4" s="430"/>
      <c r="D4" s="412" t="s">
        <v>917</v>
      </c>
      <c r="E4" s="294"/>
      <c r="F4" s="294"/>
      <c r="G4" s="30"/>
      <c r="H4" s="80" t="str">
        <f>IF(G4=0," ",F4*G4)</f>
        <v xml:space="preserve"> </v>
      </c>
    </row>
    <row r="5" spans="1:8" ht="27" x14ac:dyDescent="0.2">
      <c r="A5" s="428"/>
      <c r="B5" s="431"/>
      <c r="C5" s="562" t="s">
        <v>10</v>
      </c>
      <c r="D5" s="380" t="s">
        <v>918</v>
      </c>
      <c r="E5" s="293" t="s">
        <v>135</v>
      </c>
      <c r="F5" s="293">
        <v>2200</v>
      </c>
      <c r="G5" s="119"/>
      <c r="H5" s="83" t="str">
        <f>IF(G5=0," ",F5*G5)</f>
        <v xml:space="preserve"> </v>
      </c>
    </row>
    <row r="6" spans="1:8" ht="27" x14ac:dyDescent="0.2">
      <c r="A6" s="428"/>
      <c r="B6" s="431"/>
      <c r="C6" s="562" t="s">
        <v>23</v>
      </c>
      <c r="D6" s="380" t="s">
        <v>919</v>
      </c>
      <c r="E6" s="293" t="s">
        <v>135</v>
      </c>
      <c r="F6" s="293">
        <v>880</v>
      </c>
      <c r="G6" s="119"/>
      <c r="H6" s="83" t="str">
        <f>IF(G6=0," ",F6*G6)</f>
        <v xml:space="preserve"> </v>
      </c>
    </row>
    <row r="7" spans="1:8" ht="25.5" x14ac:dyDescent="0.2">
      <c r="A7" s="425" t="s">
        <v>920</v>
      </c>
      <c r="B7" s="426"/>
      <c r="C7" s="561"/>
      <c r="D7" s="386" t="s">
        <v>921</v>
      </c>
      <c r="E7" s="309"/>
      <c r="F7" s="309"/>
      <c r="G7" s="55"/>
      <c r="H7" s="54"/>
    </row>
    <row r="8" spans="1:8" ht="38.25" x14ac:dyDescent="0.2">
      <c r="A8" s="428"/>
      <c r="B8" s="429" t="s">
        <v>922</v>
      </c>
      <c r="C8" s="556"/>
      <c r="D8" s="412" t="s">
        <v>923</v>
      </c>
      <c r="E8" s="294"/>
      <c r="F8" s="294"/>
      <c r="G8" s="30"/>
      <c r="H8" s="50"/>
    </row>
    <row r="9" spans="1:8" x14ac:dyDescent="0.2">
      <c r="A9" s="428"/>
      <c r="B9" s="429"/>
      <c r="C9" s="557" t="s">
        <v>10</v>
      </c>
      <c r="D9" s="380" t="s">
        <v>924</v>
      </c>
      <c r="E9" s="293" t="s">
        <v>138</v>
      </c>
      <c r="F9" s="293">
        <v>205</v>
      </c>
      <c r="G9" s="119"/>
      <c r="H9" s="83" t="str">
        <f>IF(G9=0," ",F9*G9)</f>
        <v xml:space="preserve"> </v>
      </c>
    </row>
    <row r="10" spans="1:8" x14ac:dyDescent="0.2">
      <c r="A10" s="425" t="s">
        <v>925</v>
      </c>
      <c r="B10" s="426"/>
      <c r="C10" s="427"/>
      <c r="D10" s="386" t="s">
        <v>926</v>
      </c>
      <c r="E10" s="309"/>
      <c r="F10" s="309"/>
      <c r="G10" s="55"/>
      <c r="H10" s="79"/>
    </row>
    <row r="11" spans="1:8" ht="25.5" x14ac:dyDescent="0.2">
      <c r="A11" s="428"/>
      <c r="B11" s="431" t="s">
        <v>927</v>
      </c>
      <c r="C11" s="432"/>
      <c r="D11" s="380" t="s">
        <v>928</v>
      </c>
      <c r="E11" s="288" t="s">
        <v>929</v>
      </c>
      <c r="F11" s="293">
        <v>45000</v>
      </c>
      <c r="G11" s="119"/>
      <c r="H11" s="83" t="str">
        <f>IF(G11=0," ",F11*G11)</f>
        <v xml:space="preserve"> </v>
      </c>
    </row>
    <row r="12" spans="1:8" x14ac:dyDescent="0.2">
      <c r="A12" s="425" t="s">
        <v>930</v>
      </c>
      <c r="B12" s="426"/>
      <c r="C12" s="427"/>
      <c r="D12" s="386" t="s">
        <v>931</v>
      </c>
      <c r="E12" s="309"/>
      <c r="F12" s="309"/>
      <c r="G12" s="55"/>
      <c r="H12" s="54"/>
    </row>
    <row r="13" spans="1:8" x14ac:dyDescent="0.2">
      <c r="A13" s="428"/>
      <c r="B13" s="431" t="s">
        <v>932</v>
      </c>
      <c r="C13" s="432"/>
      <c r="D13" s="380" t="s">
        <v>933</v>
      </c>
      <c r="E13" s="288" t="s">
        <v>929</v>
      </c>
      <c r="F13" s="293">
        <v>25000</v>
      </c>
      <c r="G13" s="119"/>
      <c r="H13" s="83" t="str">
        <f>IF(G13=0," ",F13*G13)</f>
        <v xml:space="preserve"> </v>
      </c>
    </row>
    <row r="14" spans="1:8" x14ac:dyDescent="0.2">
      <c r="A14" s="428"/>
      <c r="B14" s="431" t="s">
        <v>934</v>
      </c>
      <c r="C14" s="432"/>
      <c r="D14" s="380" t="s">
        <v>935</v>
      </c>
      <c r="E14" s="288" t="s">
        <v>929</v>
      </c>
      <c r="F14" s="293">
        <v>20000</v>
      </c>
      <c r="G14" s="119"/>
      <c r="H14" s="83" t="str">
        <f>IF(G14=0," ",F14*G14)</f>
        <v xml:space="preserve"> </v>
      </c>
    </row>
    <row r="15" spans="1:8" x14ac:dyDescent="0.2">
      <c r="A15" s="425" t="s">
        <v>936</v>
      </c>
      <c r="B15" s="426"/>
      <c r="C15" s="427"/>
      <c r="D15" s="386" t="s">
        <v>937</v>
      </c>
      <c r="E15" s="309"/>
      <c r="F15" s="309"/>
      <c r="G15" s="55"/>
      <c r="H15" s="54"/>
    </row>
    <row r="16" spans="1:8" ht="38.25" x14ac:dyDescent="0.2">
      <c r="A16" s="629"/>
      <c r="B16" s="431" t="s">
        <v>938</v>
      </c>
      <c r="C16" s="432"/>
      <c r="D16" s="380" t="s">
        <v>939</v>
      </c>
      <c r="E16" s="293" t="s">
        <v>138</v>
      </c>
      <c r="F16" s="293">
        <v>45</v>
      </c>
      <c r="G16" s="119"/>
      <c r="H16" s="83" t="str">
        <f>IF(G16=0," ",F16*G16)</f>
        <v xml:space="preserve"> </v>
      </c>
    </row>
    <row r="17" spans="1:8" ht="27" x14ac:dyDescent="0.2">
      <c r="A17" s="583" t="s">
        <v>940</v>
      </c>
      <c r="B17" s="559" t="s">
        <v>940</v>
      </c>
      <c r="C17" s="598"/>
      <c r="D17" s="630" t="s">
        <v>941</v>
      </c>
      <c r="E17" s="300" t="s">
        <v>253</v>
      </c>
      <c r="F17" s="300">
        <v>6300</v>
      </c>
      <c r="G17" s="383"/>
      <c r="H17" s="91" t="str">
        <f>IF(G17=0," ",F17*G17)</f>
        <v xml:space="preserve"> </v>
      </c>
    </row>
    <row r="18" spans="1:8" ht="25.5" x14ac:dyDescent="0.2">
      <c r="A18" s="425" t="s">
        <v>942</v>
      </c>
      <c r="B18" s="426"/>
      <c r="C18" s="427"/>
      <c r="D18" s="386" t="s">
        <v>943</v>
      </c>
      <c r="E18" s="309"/>
      <c r="F18" s="309"/>
      <c r="G18" s="55"/>
      <c r="H18" s="54"/>
    </row>
    <row r="19" spans="1:8" ht="25.5" x14ac:dyDescent="0.2">
      <c r="A19" s="428"/>
      <c r="B19" s="431" t="s">
        <v>944</v>
      </c>
      <c r="C19" s="432"/>
      <c r="D19" s="380" t="s">
        <v>945</v>
      </c>
      <c r="E19" s="288" t="s">
        <v>929</v>
      </c>
      <c r="F19" s="293">
        <v>3600</v>
      </c>
      <c r="G19" s="119"/>
      <c r="H19" s="83" t="str">
        <f>IF(G19=0," ",F19*G19)</f>
        <v xml:space="preserve"> </v>
      </c>
    </row>
    <row r="20" spans="1:8" x14ac:dyDescent="0.2">
      <c r="A20" s="425" t="s">
        <v>946</v>
      </c>
      <c r="B20" s="426"/>
      <c r="C20" s="427"/>
      <c r="D20" s="386" t="s">
        <v>947</v>
      </c>
      <c r="E20" s="309"/>
      <c r="F20" s="309"/>
      <c r="G20" s="55"/>
      <c r="H20" s="79" t="str">
        <f>IF(G20=0," ",F20*G20)</f>
        <v xml:space="preserve"> </v>
      </c>
    </row>
    <row r="21" spans="1:8" ht="27" x14ac:dyDescent="0.2">
      <c r="A21" s="428"/>
      <c r="B21" s="783" t="s">
        <v>948</v>
      </c>
      <c r="C21" s="784"/>
      <c r="D21" s="632" t="s">
        <v>949</v>
      </c>
      <c r="E21" s="410" t="s">
        <v>135</v>
      </c>
      <c r="F21" s="410">
        <v>150</v>
      </c>
      <c r="G21" s="633"/>
      <c r="H21" s="83" t="str">
        <f>IF(G21=0," ",F21*G21)</f>
        <v xml:space="preserve"> </v>
      </c>
    </row>
    <row r="22" spans="1:8" ht="27" x14ac:dyDescent="0.2">
      <c r="A22" s="428"/>
      <c r="B22" s="785" t="s">
        <v>950</v>
      </c>
      <c r="C22" s="786"/>
      <c r="D22" s="634" t="s">
        <v>951</v>
      </c>
      <c r="E22" s="635" t="s">
        <v>135</v>
      </c>
      <c r="F22" s="635">
        <v>75</v>
      </c>
      <c r="G22" s="636"/>
      <c r="H22" s="92" t="str">
        <f>IF(G22=0," ",F22*G22)</f>
        <v xml:space="preserve"> </v>
      </c>
    </row>
    <row r="23" spans="1:8" x14ac:dyDescent="0.2">
      <c r="A23" s="304" t="str">
        <f>A1</f>
        <v>SECTION</v>
      </c>
      <c r="B23" s="305" t="str">
        <f>B1</f>
        <v>C5.4</v>
      </c>
      <c r="C23" s="616"/>
      <c r="D23" s="747" t="s">
        <v>108</v>
      </c>
      <c r="E23" s="748"/>
      <c r="F23" s="748"/>
      <c r="G23" s="749"/>
      <c r="H23" s="44">
        <f>SUM(H3:H22)</f>
        <v>0</v>
      </c>
    </row>
    <row r="30" spans="1:8" x14ac:dyDescent="0.2">
      <c r="A30" s="96"/>
    </row>
    <row r="31" spans="1:8" x14ac:dyDescent="0.2">
      <c r="A31" s="96"/>
    </row>
    <row r="32" spans="1:8" x14ac:dyDescent="0.2">
      <c r="A32" s="96"/>
    </row>
    <row r="33" spans="1:1" x14ac:dyDescent="0.2">
      <c r="A33" s="96"/>
    </row>
    <row r="34" spans="1:1" x14ac:dyDescent="0.2">
      <c r="A34" s="96"/>
    </row>
    <row r="35" spans="1:1" x14ac:dyDescent="0.2">
      <c r="A35" s="96"/>
    </row>
    <row r="36" spans="1:1" x14ac:dyDescent="0.2">
      <c r="A36" s="96"/>
    </row>
    <row r="37" spans="1:1" x14ac:dyDescent="0.2">
      <c r="A37" s="96"/>
    </row>
    <row r="38" spans="1:1" x14ac:dyDescent="0.2">
      <c r="A38" s="96"/>
    </row>
    <row r="39" spans="1:1" x14ac:dyDescent="0.2">
      <c r="A39" s="96"/>
    </row>
    <row r="40" spans="1:1" x14ac:dyDescent="0.2">
      <c r="A40" s="96"/>
    </row>
    <row r="41" spans="1:1" x14ac:dyDescent="0.2">
      <c r="A41" s="96"/>
    </row>
    <row r="42" spans="1:1" x14ac:dyDescent="0.2">
      <c r="A42" s="96"/>
    </row>
    <row r="43" spans="1:1" x14ac:dyDescent="0.2">
      <c r="A43" s="96"/>
    </row>
    <row r="44" spans="1:1" x14ac:dyDescent="0.2">
      <c r="A44" s="96"/>
    </row>
    <row r="45" spans="1:1" x14ac:dyDescent="0.2">
      <c r="A45" s="96"/>
    </row>
    <row r="46" spans="1:1" x14ac:dyDescent="0.2">
      <c r="A46" s="96"/>
    </row>
    <row r="47" spans="1:1" x14ac:dyDescent="0.2">
      <c r="A47" s="96"/>
    </row>
    <row r="48" spans="1:1" x14ac:dyDescent="0.2">
      <c r="A48" s="96"/>
    </row>
    <row r="49" spans="1:1" x14ac:dyDescent="0.2">
      <c r="A49" s="96"/>
    </row>
    <row r="50" spans="1:1" x14ac:dyDescent="0.2">
      <c r="A50" s="96"/>
    </row>
    <row r="51" spans="1:1" x14ac:dyDescent="0.2">
      <c r="A51" s="96"/>
    </row>
    <row r="52" spans="1:1" x14ac:dyDescent="0.2">
      <c r="A52" s="96"/>
    </row>
    <row r="53" spans="1:1" x14ac:dyDescent="0.2">
      <c r="A53" s="96"/>
    </row>
    <row r="54" spans="1:1" x14ac:dyDescent="0.2">
      <c r="A54" s="96"/>
    </row>
    <row r="55" spans="1:1" x14ac:dyDescent="0.2">
      <c r="A55" s="96"/>
    </row>
    <row r="56" spans="1:1" x14ac:dyDescent="0.2">
      <c r="A56" s="96"/>
    </row>
    <row r="57" spans="1:1" x14ac:dyDescent="0.2">
      <c r="A57" s="96"/>
    </row>
    <row r="58" spans="1:1" x14ac:dyDescent="0.2">
      <c r="A58" s="96"/>
    </row>
    <row r="59" spans="1:1" x14ac:dyDescent="0.2">
      <c r="A59" s="96"/>
    </row>
    <row r="60" spans="1:1" x14ac:dyDescent="0.2">
      <c r="A60" s="96"/>
    </row>
    <row r="61" spans="1:1" x14ac:dyDescent="0.2">
      <c r="A61" s="96"/>
    </row>
    <row r="62" spans="1:1" x14ac:dyDescent="0.2">
      <c r="A62" s="96"/>
    </row>
    <row r="63" spans="1:1" x14ac:dyDescent="0.2">
      <c r="A63" s="96"/>
    </row>
    <row r="64" spans="1:1" x14ac:dyDescent="0.2">
      <c r="A64" s="96"/>
    </row>
    <row r="65" spans="1:1" x14ac:dyDescent="0.2">
      <c r="A65" s="96"/>
    </row>
    <row r="66" spans="1:1" x14ac:dyDescent="0.2">
      <c r="A66" s="96"/>
    </row>
    <row r="67" spans="1:1" x14ac:dyDescent="0.2">
      <c r="A67" s="96"/>
    </row>
    <row r="68" spans="1:1" x14ac:dyDescent="0.2">
      <c r="A68" s="96"/>
    </row>
    <row r="69" spans="1:1" x14ac:dyDescent="0.2">
      <c r="A69" s="96"/>
    </row>
    <row r="70" spans="1:1" x14ac:dyDescent="0.2">
      <c r="A70" s="96"/>
    </row>
    <row r="71" spans="1:1" x14ac:dyDescent="0.2">
      <c r="A71" s="96"/>
    </row>
    <row r="72" spans="1:1" x14ac:dyDescent="0.2">
      <c r="A72" s="96"/>
    </row>
    <row r="73" spans="1:1" x14ac:dyDescent="0.2">
      <c r="A73" s="96"/>
    </row>
    <row r="74" spans="1:1" x14ac:dyDescent="0.2">
      <c r="A74" s="96"/>
    </row>
    <row r="75" spans="1:1" x14ac:dyDescent="0.2">
      <c r="A75" s="96"/>
    </row>
    <row r="76" spans="1:1" x14ac:dyDescent="0.2">
      <c r="A76" s="96"/>
    </row>
    <row r="77" spans="1:1" x14ac:dyDescent="0.2">
      <c r="A77" s="96"/>
    </row>
    <row r="78" spans="1:1" x14ac:dyDescent="0.2">
      <c r="A78" s="96"/>
    </row>
    <row r="79" spans="1:1" x14ac:dyDescent="0.2">
      <c r="A79" s="96"/>
    </row>
    <row r="80" spans="1:1" x14ac:dyDescent="0.2">
      <c r="A80" s="96"/>
    </row>
    <row r="81" spans="1:1" x14ac:dyDescent="0.2">
      <c r="A81" s="96"/>
    </row>
    <row r="82" spans="1:1" x14ac:dyDescent="0.2">
      <c r="A82" s="96"/>
    </row>
    <row r="83" spans="1:1" x14ac:dyDescent="0.2">
      <c r="A83" s="96"/>
    </row>
    <row r="84" spans="1:1" x14ac:dyDescent="0.2">
      <c r="A84" s="96"/>
    </row>
    <row r="85" spans="1:1" x14ac:dyDescent="0.2">
      <c r="A85" s="96"/>
    </row>
    <row r="86" spans="1:1" x14ac:dyDescent="0.2">
      <c r="A86" s="96"/>
    </row>
    <row r="87" spans="1:1" x14ac:dyDescent="0.2">
      <c r="A87" s="96"/>
    </row>
    <row r="88" spans="1:1" x14ac:dyDescent="0.2">
      <c r="A88" s="96"/>
    </row>
    <row r="89" spans="1:1" x14ac:dyDescent="0.2">
      <c r="A89" s="96"/>
    </row>
    <row r="90" spans="1:1" x14ac:dyDescent="0.2">
      <c r="A90" s="96"/>
    </row>
    <row r="91" spans="1:1" x14ac:dyDescent="0.2">
      <c r="A91" s="96"/>
    </row>
    <row r="92" spans="1:1" x14ac:dyDescent="0.2">
      <c r="A92" s="96"/>
    </row>
    <row r="93" spans="1:1" x14ac:dyDescent="0.2">
      <c r="A93" s="96"/>
    </row>
    <row r="94" spans="1:1" x14ac:dyDescent="0.2">
      <c r="A94" s="96"/>
    </row>
    <row r="95" spans="1:1" x14ac:dyDescent="0.2">
      <c r="A95" s="96"/>
    </row>
    <row r="96" spans="1:1" x14ac:dyDescent="0.2">
      <c r="A96" s="96"/>
    </row>
    <row r="97" spans="1:1" x14ac:dyDescent="0.2">
      <c r="A97" s="96"/>
    </row>
    <row r="98" spans="1:1" x14ac:dyDescent="0.2">
      <c r="A98" s="96"/>
    </row>
    <row r="99" spans="1:1" x14ac:dyDescent="0.2">
      <c r="A99" s="96"/>
    </row>
    <row r="100" spans="1:1" x14ac:dyDescent="0.2">
      <c r="A100" s="96"/>
    </row>
    <row r="101" spans="1:1" x14ac:dyDescent="0.2">
      <c r="A101" s="96"/>
    </row>
    <row r="102" spans="1:1" x14ac:dyDescent="0.2">
      <c r="A102" s="96"/>
    </row>
    <row r="103" spans="1:1" x14ac:dyDescent="0.2">
      <c r="A103" s="96"/>
    </row>
    <row r="104" spans="1:1" x14ac:dyDescent="0.2">
      <c r="A104" s="96"/>
    </row>
    <row r="105" spans="1:1" x14ac:dyDescent="0.2">
      <c r="A105" s="96"/>
    </row>
    <row r="106" spans="1:1" x14ac:dyDescent="0.2">
      <c r="A106" s="96"/>
    </row>
    <row r="107" spans="1:1" x14ac:dyDescent="0.2">
      <c r="A107" s="96"/>
    </row>
    <row r="108" spans="1:1" x14ac:dyDescent="0.2">
      <c r="A108" s="96"/>
    </row>
    <row r="109" spans="1:1" x14ac:dyDescent="0.2">
      <c r="A109" s="96"/>
    </row>
    <row r="110" spans="1:1" x14ac:dyDescent="0.2">
      <c r="A110" s="96"/>
    </row>
    <row r="111" spans="1:1" x14ac:dyDescent="0.2">
      <c r="A111" s="96"/>
    </row>
    <row r="112" spans="1:1" x14ac:dyDescent="0.2">
      <c r="A112" s="96"/>
    </row>
    <row r="113" spans="1:1" x14ac:dyDescent="0.2">
      <c r="A113" s="96"/>
    </row>
    <row r="114" spans="1:1" x14ac:dyDescent="0.2">
      <c r="A114" s="96"/>
    </row>
    <row r="115" spans="1:1" x14ac:dyDescent="0.2">
      <c r="A115" s="96"/>
    </row>
    <row r="116" spans="1:1" x14ac:dyDescent="0.2">
      <c r="A116" s="96"/>
    </row>
    <row r="117" spans="1:1" x14ac:dyDescent="0.2">
      <c r="A117" s="96"/>
    </row>
    <row r="118" spans="1:1" x14ac:dyDescent="0.2">
      <c r="A118" s="96"/>
    </row>
    <row r="119" spans="1:1" x14ac:dyDescent="0.2">
      <c r="A119" s="96"/>
    </row>
    <row r="120" spans="1:1" x14ac:dyDescent="0.2">
      <c r="A120" s="96"/>
    </row>
    <row r="121" spans="1:1" x14ac:dyDescent="0.2">
      <c r="A121" s="96"/>
    </row>
    <row r="122" spans="1:1" x14ac:dyDescent="0.2">
      <c r="A122" s="96"/>
    </row>
    <row r="123" spans="1:1" x14ac:dyDescent="0.2">
      <c r="A123" s="96"/>
    </row>
    <row r="124" spans="1:1" x14ac:dyDescent="0.2">
      <c r="A124" s="96"/>
    </row>
    <row r="125" spans="1:1" x14ac:dyDescent="0.2">
      <c r="A125" s="96"/>
    </row>
    <row r="126" spans="1:1" x14ac:dyDescent="0.2">
      <c r="A126" s="96"/>
    </row>
    <row r="127" spans="1:1" x14ac:dyDescent="0.2">
      <c r="A127" s="96"/>
    </row>
    <row r="128" spans="1:1" x14ac:dyDescent="0.2">
      <c r="A128" s="96"/>
    </row>
    <row r="129" spans="1:1" x14ac:dyDescent="0.2">
      <c r="A129" s="96"/>
    </row>
    <row r="130" spans="1:1" x14ac:dyDescent="0.2">
      <c r="A130" s="96"/>
    </row>
    <row r="131" spans="1:1" x14ac:dyDescent="0.2">
      <c r="A131" s="96"/>
    </row>
    <row r="132" spans="1:1" x14ac:dyDescent="0.2">
      <c r="A132" s="96"/>
    </row>
    <row r="133" spans="1:1" x14ac:dyDescent="0.2">
      <c r="A133" s="96"/>
    </row>
    <row r="134" spans="1:1" x14ac:dyDescent="0.2">
      <c r="A134" s="96"/>
    </row>
    <row r="135" spans="1:1" x14ac:dyDescent="0.2">
      <c r="A135" s="96"/>
    </row>
    <row r="136" spans="1:1" x14ac:dyDescent="0.2">
      <c r="A136" s="96"/>
    </row>
    <row r="137" spans="1:1" x14ac:dyDescent="0.2">
      <c r="A137" s="96"/>
    </row>
    <row r="138" spans="1:1" x14ac:dyDescent="0.2">
      <c r="A138" s="96"/>
    </row>
    <row r="139" spans="1:1" x14ac:dyDescent="0.2">
      <c r="A139" s="96"/>
    </row>
    <row r="140" spans="1:1" x14ac:dyDescent="0.2">
      <c r="A140" s="96"/>
    </row>
    <row r="141" spans="1:1" x14ac:dyDescent="0.2">
      <c r="A141" s="96"/>
    </row>
    <row r="142" spans="1:1" x14ac:dyDescent="0.2">
      <c r="A142" s="96"/>
    </row>
    <row r="143" spans="1:1" x14ac:dyDescent="0.2">
      <c r="A143" s="96"/>
    </row>
    <row r="144" spans="1:1" x14ac:dyDescent="0.2">
      <c r="A144" s="96"/>
    </row>
    <row r="145" spans="1:1" x14ac:dyDescent="0.2">
      <c r="A145" s="96"/>
    </row>
    <row r="146" spans="1:1" x14ac:dyDescent="0.2">
      <c r="A146" s="96"/>
    </row>
    <row r="147" spans="1:1" x14ac:dyDescent="0.2">
      <c r="A147" s="96"/>
    </row>
    <row r="148" spans="1:1" x14ac:dyDescent="0.2">
      <c r="A148" s="96"/>
    </row>
    <row r="149" spans="1:1" x14ac:dyDescent="0.2">
      <c r="A149" s="96"/>
    </row>
    <row r="150" spans="1:1" x14ac:dyDescent="0.2">
      <c r="A150" s="96"/>
    </row>
    <row r="151" spans="1:1" x14ac:dyDescent="0.2">
      <c r="A151" s="96"/>
    </row>
    <row r="152" spans="1:1" x14ac:dyDescent="0.2">
      <c r="A152" s="96"/>
    </row>
    <row r="153" spans="1:1" x14ac:dyDescent="0.2">
      <c r="A153" s="96"/>
    </row>
    <row r="154" spans="1:1" x14ac:dyDescent="0.2">
      <c r="A154" s="96"/>
    </row>
    <row r="155" spans="1:1" x14ac:dyDescent="0.2">
      <c r="A155" s="96"/>
    </row>
    <row r="156" spans="1:1" x14ac:dyDescent="0.2">
      <c r="A156" s="96"/>
    </row>
    <row r="157" spans="1:1" x14ac:dyDescent="0.2">
      <c r="A157" s="96"/>
    </row>
    <row r="158" spans="1:1" x14ac:dyDescent="0.2">
      <c r="A158" s="96"/>
    </row>
    <row r="159" spans="1:1" x14ac:dyDescent="0.2">
      <c r="A159" s="96"/>
    </row>
    <row r="160" spans="1:1" x14ac:dyDescent="0.2">
      <c r="A160" s="96"/>
    </row>
    <row r="161" spans="1:1" x14ac:dyDescent="0.2">
      <c r="A161" s="96"/>
    </row>
    <row r="162" spans="1:1" x14ac:dyDescent="0.2">
      <c r="A162" s="96"/>
    </row>
    <row r="163" spans="1:1" x14ac:dyDescent="0.2">
      <c r="A163" s="96"/>
    </row>
    <row r="164" spans="1:1" x14ac:dyDescent="0.2">
      <c r="A164" s="96"/>
    </row>
    <row r="165" spans="1:1" x14ac:dyDescent="0.2">
      <c r="A165" s="96"/>
    </row>
    <row r="166" spans="1:1" x14ac:dyDescent="0.2">
      <c r="A166" s="96"/>
    </row>
    <row r="167" spans="1:1" x14ac:dyDescent="0.2">
      <c r="A167" s="96"/>
    </row>
    <row r="168" spans="1:1" x14ac:dyDescent="0.2">
      <c r="A168" s="96"/>
    </row>
    <row r="169" spans="1:1" x14ac:dyDescent="0.2">
      <c r="A169" s="96"/>
    </row>
    <row r="170" spans="1:1" x14ac:dyDescent="0.2">
      <c r="A170" s="96"/>
    </row>
    <row r="171" spans="1:1" x14ac:dyDescent="0.2">
      <c r="A171" s="96"/>
    </row>
    <row r="172" spans="1:1" x14ac:dyDescent="0.2">
      <c r="A172" s="96"/>
    </row>
    <row r="173" spans="1:1" x14ac:dyDescent="0.2">
      <c r="A173" s="96"/>
    </row>
    <row r="174" spans="1:1" x14ac:dyDescent="0.2">
      <c r="A174" s="96"/>
    </row>
    <row r="175" spans="1:1" x14ac:dyDescent="0.2">
      <c r="A175" s="96"/>
    </row>
    <row r="176" spans="1:1" x14ac:dyDescent="0.2">
      <c r="A176" s="96"/>
    </row>
    <row r="177" spans="1:1" x14ac:dyDescent="0.2">
      <c r="A177" s="96"/>
    </row>
    <row r="178" spans="1:1" x14ac:dyDescent="0.2">
      <c r="A178" s="96"/>
    </row>
    <row r="179" spans="1:1" x14ac:dyDescent="0.2">
      <c r="A179" s="96"/>
    </row>
    <row r="180" spans="1:1" x14ac:dyDescent="0.2">
      <c r="A180" s="96"/>
    </row>
    <row r="181" spans="1:1" x14ac:dyDescent="0.2">
      <c r="A181" s="96"/>
    </row>
    <row r="182" spans="1:1" x14ac:dyDescent="0.2">
      <c r="A182" s="96"/>
    </row>
    <row r="183" spans="1:1" x14ac:dyDescent="0.2">
      <c r="A183" s="96"/>
    </row>
    <row r="184" spans="1:1" x14ac:dyDescent="0.2">
      <c r="A184" s="96"/>
    </row>
    <row r="185" spans="1:1" x14ac:dyDescent="0.2">
      <c r="A185" s="96"/>
    </row>
    <row r="186" spans="1:1" x14ac:dyDescent="0.2">
      <c r="A186" s="96"/>
    </row>
    <row r="187" spans="1:1" x14ac:dyDescent="0.2">
      <c r="A187" s="96"/>
    </row>
    <row r="188" spans="1:1" x14ac:dyDescent="0.2">
      <c r="A188" s="96"/>
    </row>
    <row r="189" spans="1:1" x14ac:dyDescent="0.2">
      <c r="A189" s="96"/>
    </row>
    <row r="190" spans="1:1" x14ac:dyDescent="0.2">
      <c r="A190" s="96"/>
    </row>
    <row r="191" spans="1:1" x14ac:dyDescent="0.2">
      <c r="A191" s="96"/>
    </row>
    <row r="192" spans="1:1" x14ac:dyDescent="0.2">
      <c r="A192" s="96"/>
    </row>
    <row r="193" spans="1:1" x14ac:dyDescent="0.2">
      <c r="A193" s="96"/>
    </row>
    <row r="194" spans="1:1" x14ac:dyDescent="0.2">
      <c r="A194" s="96"/>
    </row>
    <row r="195" spans="1:1" x14ac:dyDescent="0.2">
      <c r="A195" s="96"/>
    </row>
    <row r="196" spans="1:1" x14ac:dyDescent="0.2">
      <c r="A196" s="96"/>
    </row>
    <row r="197" spans="1:1" x14ac:dyDescent="0.2">
      <c r="A197" s="96"/>
    </row>
    <row r="198" spans="1:1" x14ac:dyDescent="0.2">
      <c r="A198" s="96"/>
    </row>
    <row r="199" spans="1:1" x14ac:dyDescent="0.2">
      <c r="A199" s="96"/>
    </row>
    <row r="200" spans="1:1" x14ac:dyDescent="0.2">
      <c r="A200" s="96"/>
    </row>
    <row r="201" spans="1:1" x14ac:dyDescent="0.2">
      <c r="A201" s="96"/>
    </row>
    <row r="202" spans="1:1" x14ac:dyDescent="0.2">
      <c r="A202" s="96"/>
    </row>
    <row r="203" spans="1:1" x14ac:dyDescent="0.2">
      <c r="A203" s="96"/>
    </row>
    <row r="204" spans="1:1" x14ac:dyDescent="0.2">
      <c r="A204" s="96"/>
    </row>
    <row r="205" spans="1:1" x14ac:dyDescent="0.2">
      <c r="A205" s="96"/>
    </row>
    <row r="206" spans="1:1" x14ac:dyDescent="0.2">
      <c r="A206" s="96"/>
    </row>
    <row r="207" spans="1:1" x14ac:dyDescent="0.2">
      <c r="A207" s="96"/>
    </row>
    <row r="208" spans="1:1" x14ac:dyDescent="0.2">
      <c r="A208" s="96"/>
    </row>
    <row r="209" spans="1:1" x14ac:dyDescent="0.2">
      <c r="A209" s="96"/>
    </row>
    <row r="210" spans="1:1" x14ac:dyDescent="0.2">
      <c r="A210" s="96"/>
    </row>
    <row r="211" spans="1:1" x14ac:dyDescent="0.2">
      <c r="A211" s="96"/>
    </row>
    <row r="212" spans="1:1" x14ac:dyDescent="0.2">
      <c r="A212" s="96"/>
    </row>
    <row r="213" spans="1:1" x14ac:dyDescent="0.2">
      <c r="A213" s="96"/>
    </row>
    <row r="214" spans="1:1" x14ac:dyDescent="0.2">
      <c r="A214" s="96"/>
    </row>
    <row r="215" spans="1:1" x14ac:dyDescent="0.2">
      <c r="A215" s="96"/>
    </row>
    <row r="216" spans="1:1" x14ac:dyDescent="0.2">
      <c r="A216" s="96"/>
    </row>
    <row r="217" spans="1:1" x14ac:dyDescent="0.2">
      <c r="A217" s="96"/>
    </row>
    <row r="218" spans="1:1" x14ac:dyDescent="0.2">
      <c r="A218" s="96"/>
    </row>
    <row r="219" spans="1:1" x14ac:dyDescent="0.2">
      <c r="A219" s="96"/>
    </row>
    <row r="220" spans="1:1" x14ac:dyDescent="0.2">
      <c r="A220" s="96"/>
    </row>
    <row r="221" spans="1:1" x14ac:dyDescent="0.2">
      <c r="A221" s="96"/>
    </row>
    <row r="222" spans="1:1" x14ac:dyDescent="0.2">
      <c r="A222" s="96"/>
    </row>
    <row r="223" spans="1:1" x14ac:dyDescent="0.2">
      <c r="A223" s="96"/>
    </row>
    <row r="224" spans="1:1" x14ac:dyDescent="0.2">
      <c r="A224" s="96"/>
    </row>
    <row r="225" spans="1:1" x14ac:dyDescent="0.2">
      <c r="A225" s="96"/>
    </row>
    <row r="226" spans="1:1" x14ac:dyDescent="0.2">
      <c r="A226" s="96"/>
    </row>
    <row r="227" spans="1:1" x14ac:dyDescent="0.2">
      <c r="A227" s="96"/>
    </row>
    <row r="228" spans="1:1" x14ac:dyDescent="0.2">
      <c r="A228" s="96"/>
    </row>
    <row r="229" spans="1:1" x14ac:dyDescent="0.2">
      <c r="A229" s="96"/>
    </row>
    <row r="230" spans="1:1" x14ac:dyDescent="0.2">
      <c r="A230" s="96"/>
    </row>
    <row r="231" spans="1:1" x14ac:dyDescent="0.2">
      <c r="A231" s="96"/>
    </row>
    <row r="232" spans="1:1" x14ac:dyDescent="0.2">
      <c r="A232" s="96"/>
    </row>
    <row r="233" spans="1:1" x14ac:dyDescent="0.2">
      <c r="A233" s="96"/>
    </row>
    <row r="234" spans="1:1" x14ac:dyDescent="0.2">
      <c r="A234" s="96"/>
    </row>
    <row r="235" spans="1:1" x14ac:dyDescent="0.2">
      <c r="A235" s="96"/>
    </row>
    <row r="236" spans="1:1" x14ac:dyDescent="0.2">
      <c r="A236" s="96"/>
    </row>
    <row r="237" spans="1:1" x14ac:dyDescent="0.2">
      <c r="A237" s="96"/>
    </row>
    <row r="238" spans="1:1" x14ac:dyDescent="0.2">
      <c r="A238" s="96"/>
    </row>
    <row r="239" spans="1:1" x14ac:dyDescent="0.2">
      <c r="A239" s="96"/>
    </row>
    <row r="240" spans="1:1" x14ac:dyDescent="0.2">
      <c r="A240" s="96"/>
    </row>
    <row r="241" spans="1:1" x14ac:dyDescent="0.2">
      <c r="A241" s="96"/>
    </row>
    <row r="242" spans="1:1" x14ac:dyDescent="0.2">
      <c r="A242" s="96"/>
    </row>
    <row r="243" spans="1:1" x14ac:dyDescent="0.2">
      <c r="A243" s="96"/>
    </row>
    <row r="244" spans="1:1" x14ac:dyDescent="0.2">
      <c r="A244" s="96"/>
    </row>
    <row r="245" spans="1:1" x14ac:dyDescent="0.2">
      <c r="A245" s="96"/>
    </row>
    <row r="246" spans="1:1" x14ac:dyDescent="0.2">
      <c r="A246" s="96"/>
    </row>
    <row r="247" spans="1:1" x14ac:dyDescent="0.2">
      <c r="A247" s="96"/>
    </row>
    <row r="248" spans="1:1" x14ac:dyDescent="0.2">
      <c r="A248" s="96"/>
    </row>
    <row r="249" spans="1:1" x14ac:dyDescent="0.2">
      <c r="A249" s="96"/>
    </row>
    <row r="250" spans="1:1" x14ac:dyDescent="0.2">
      <c r="A250" s="96"/>
    </row>
    <row r="251" spans="1:1" x14ac:dyDescent="0.2">
      <c r="A251" s="96"/>
    </row>
    <row r="252" spans="1:1" x14ac:dyDescent="0.2">
      <c r="A252" s="96"/>
    </row>
    <row r="253" spans="1:1" x14ac:dyDescent="0.2">
      <c r="A253" s="96"/>
    </row>
    <row r="254" spans="1:1" x14ac:dyDescent="0.2">
      <c r="A254" s="96"/>
    </row>
    <row r="255" spans="1:1" x14ac:dyDescent="0.2">
      <c r="A255" s="96"/>
    </row>
    <row r="256" spans="1:1" x14ac:dyDescent="0.2">
      <c r="A256" s="96"/>
    </row>
    <row r="257" spans="1:1" x14ac:dyDescent="0.2">
      <c r="A257" s="96"/>
    </row>
    <row r="258" spans="1:1" x14ac:dyDescent="0.2">
      <c r="A258" s="96"/>
    </row>
    <row r="259" spans="1:1" x14ac:dyDescent="0.2">
      <c r="A259" s="96"/>
    </row>
    <row r="260" spans="1:1" x14ac:dyDescent="0.2">
      <c r="A260" s="96"/>
    </row>
    <row r="261" spans="1:1" x14ac:dyDescent="0.2">
      <c r="A261" s="96"/>
    </row>
    <row r="262" spans="1:1" x14ac:dyDescent="0.2">
      <c r="A262" s="96"/>
    </row>
    <row r="263" spans="1:1" x14ac:dyDescent="0.2">
      <c r="A263" s="96"/>
    </row>
    <row r="264" spans="1:1" x14ac:dyDescent="0.2">
      <c r="A264" s="96"/>
    </row>
    <row r="267" spans="1:1" x14ac:dyDescent="0.2">
      <c r="A267" s="96"/>
    </row>
    <row r="268" spans="1:1" x14ac:dyDescent="0.2">
      <c r="A268" s="96"/>
    </row>
    <row r="269" spans="1:1" x14ac:dyDescent="0.2">
      <c r="A269" s="96"/>
    </row>
    <row r="270" spans="1:1" x14ac:dyDescent="0.2">
      <c r="A270" s="96"/>
    </row>
    <row r="271" spans="1:1" x14ac:dyDescent="0.2">
      <c r="A271" s="96"/>
    </row>
    <row r="272" spans="1:1" x14ac:dyDescent="0.2">
      <c r="A272" s="96"/>
    </row>
    <row r="273" spans="1:1" x14ac:dyDescent="0.2">
      <c r="A273" s="96"/>
    </row>
    <row r="274" spans="1:1" x14ac:dyDescent="0.2">
      <c r="A274" s="96"/>
    </row>
    <row r="275" spans="1:1" x14ac:dyDescent="0.2">
      <c r="A275" s="96"/>
    </row>
    <row r="276" spans="1:1" x14ac:dyDescent="0.2">
      <c r="A276" s="96"/>
    </row>
    <row r="277" spans="1:1" x14ac:dyDescent="0.2">
      <c r="A277" s="96"/>
    </row>
    <row r="278" spans="1:1" x14ac:dyDescent="0.2">
      <c r="A278" s="96"/>
    </row>
    <row r="279" spans="1:1" x14ac:dyDescent="0.2">
      <c r="A279" s="96"/>
    </row>
    <row r="280" spans="1:1" x14ac:dyDescent="0.2">
      <c r="A280" s="96"/>
    </row>
    <row r="281" spans="1:1" x14ac:dyDescent="0.2">
      <c r="A281" s="96"/>
    </row>
    <row r="282" spans="1:1" x14ac:dyDescent="0.2">
      <c r="A282" s="96"/>
    </row>
    <row r="283" spans="1:1" x14ac:dyDescent="0.2">
      <c r="A283" s="96"/>
    </row>
    <row r="284" spans="1:1" x14ac:dyDescent="0.2">
      <c r="A284" s="96"/>
    </row>
    <row r="295" spans="1:1" x14ac:dyDescent="0.2">
      <c r="A295" s="96"/>
    </row>
    <row r="296" spans="1:1" x14ac:dyDescent="0.2">
      <c r="A296" s="96"/>
    </row>
    <row r="297" spans="1:1" x14ac:dyDescent="0.2">
      <c r="A297" s="96"/>
    </row>
    <row r="298" spans="1:1" x14ac:dyDescent="0.2">
      <c r="A298" s="96"/>
    </row>
    <row r="299" spans="1:1" x14ac:dyDescent="0.2">
      <c r="A299" s="96"/>
    </row>
    <row r="300" spans="1:1" x14ac:dyDescent="0.2">
      <c r="A300" s="96"/>
    </row>
    <row r="301" spans="1:1" x14ac:dyDescent="0.2">
      <c r="A301" s="96"/>
    </row>
    <row r="302" spans="1:1" x14ac:dyDescent="0.2">
      <c r="A302" s="96"/>
    </row>
    <row r="303" spans="1:1" x14ac:dyDescent="0.2">
      <c r="A303" s="96"/>
    </row>
    <row r="304" spans="1:1" x14ac:dyDescent="0.2">
      <c r="A304" s="96"/>
    </row>
    <row r="305" spans="1:1" x14ac:dyDescent="0.2">
      <c r="A305" s="96"/>
    </row>
    <row r="306" spans="1:1" x14ac:dyDescent="0.2">
      <c r="A306" s="96"/>
    </row>
    <row r="307" spans="1:1" x14ac:dyDescent="0.2">
      <c r="A307" s="96"/>
    </row>
    <row r="308" spans="1:1" x14ac:dyDescent="0.2">
      <c r="A308" s="96"/>
    </row>
    <row r="309" spans="1:1" x14ac:dyDescent="0.2">
      <c r="A309" s="96"/>
    </row>
    <row r="310" spans="1:1" x14ac:dyDescent="0.2">
      <c r="A310" s="96"/>
    </row>
    <row r="311" spans="1:1" x14ac:dyDescent="0.2">
      <c r="A311" s="96"/>
    </row>
    <row r="312" spans="1:1" x14ac:dyDescent="0.2">
      <c r="A312" s="96"/>
    </row>
    <row r="313" spans="1:1" x14ac:dyDescent="0.2">
      <c r="A313" s="96"/>
    </row>
    <row r="314" spans="1:1" x14ac:dyDescent="0.2">
      <c r="A314" s="96"/>
    </row>
    <row r="315" spans="1:1" x14ac:dyDescent="0.2">
      <c r="A315" s="96"/>
    </row>
    <row r="316" spans="1:1" x14ac:dyDescent="0.2">
      <c r="A316" s="96"/>
    </row>
    <row r="317" spans="1:1" x14ac:dyDescent="0.2">
      <c r="A317" s="96"/>
    </row>
    <row r="318" spans="1:1" x14ac:dyDescent="0.2">
      <c r="A318" s="96"/>
    </row>
    <row r="319" spans="1:1" x14ac:dyDescent="0.2">
      <c r="A319" s="96"/>
    </row>
    <row r="320" spans="1:1" x14ac:dyDescent="0.2">
      <c r="A320" s="96"/>
    </row>
    <row r="321" spans="1:1" x14ac:dyDescent="0.2">
      <c r="A321" s="96"/>
    </row>
    <row r="322" spans="1:1" x14ac:dyDescent="0.2">
      <c r="A322" s="96"/>
    </row>
    <row r="323" spans="1:1" x14ac:dyDescent="0.2">
      <c r="A323" s="96"/>
    </row>
    <row r="324" spans="1:1" x14ac:dyDescent="0.2">
      <c r="A324" s="96"/>
    </row>
    <row r="325" spans="1:1" x14ac:dyDescent="0.2">
      <c r="A325" s="96"/>
    </row>
    <row r="326" spans="1:1" x14ac:dyDescent="0.2">
      <c r="A326" s="96"/>
    </row>
    <row r="327" spans="1:1" x14ac:dyDescent="0.2">
      <c r="A327" s="96"/>
    </row>
    <row r="328" spans="1:1" x14ac:dyDescent="0.2">
      <c r="A328" s="96"/>
    </row>
    <row r="329" spans="1:1" x14ac:dyDescent="0.2">
      <c r="A329" s="96"/>
    </row>
    <row r="330" spans="1:1" x14ac:dyDescent="0.2">
      <c r="A330" s="96"/>
    </row>
    <row r="331" spans="1:1" x14ac:dyDescent="0.2">
      <c r="A331" s="96"/>
    </row>
    <row r="332" spans="1:1" x14ac:dyDescent="0.2">
      <c r="A332" s="96"/>
    </row>
    <row r="333" spans="1:1" x14ac:dyDescent="0.2">
      <c r="A333" s="96"/>
    </row>
    <row r="334" spans="1:1" x14ac:dyDescent="0.2">
      <c r="A334" s="96"/>
    </row>
    <row r="335" spans="1:1" x14ac:dyDescent="0.2">
      <c r="A335" s="96"/>
    </row>
    <row r="336" spans="1:1" x14ac:dyDescent="0.2">
      <c r="A336" s="96"/>
    </row>
    <row r="337" spans="1:1" x14ac:dyDescent="0.2">
      <c r="A337" s="96"/>
    </row>
    <row r="338" spans="1:1" x14ac:dyDescent="0.2">
      <c r="A338" s="96"/>
    </row>
    <row r="339" spans="1:1" x14ac:dyDescent="0.2">
      <c r="A339" s="96"/>
    </row>
    <row r="340" spans="1:1" x14ac:dyDescent="0.2">
      <c r="A340" s="96"/>
    </row>
    <row r="341" spans="1:1" x14ac:dyDescent="0.2">
      <c r="A341" s="96"/>
    </row>
    <row r="342" spans="1:1" x14ac:dyDescent="0.2">
      <c r="A342" s="96"/>
    </row>
    <row r="343" spans="1:1" x14ac:dyDescent="0.2">
      <c r="A343" s="96"/>
    </row>
    <row r="344" spans="1:1" x14ac:dyDescent="0.2">
      <c r="A344" s="96"/>
    </row>
    <row r="345" spans="1:1" x14ac:dyDescent="0.2">
      <c r="A345" s="96"/>
    </row>
    <row r="346" spans="1:1" x14ac:dyDescent="0.2">
      <c r="A346" s="96"/>
    </row>
    <row r="347" spans="1:1" x14ac:dyDescent="0.2">
      <c r="A347" s="96"/>
    </row>
    <row r="348" spans="1:1" x14ac:dyDescent="0.2">
      <c r="A348" s="96"/>
    </row>
    <row r="349" spans="1:1" x14ac:dyDescent="0.2">
      <c r="A349" s="96"/>
    </row>
    <row r="350" spans="1:1" x14ac:dyDescent="0.2">
      <c r="A350" s="96"/>
    </row>
    <row r="351" spans="1:1" x14ac:dyDescent="0.2">
      <c r="A351" s="96"/>
    </row>
    <row r="352" spans="1:1" x14ac:dyDescent="0.2">
      <c r="A352" s="96"/>
    </row>
    <row r="353" spans="1:1" x14ac:dyDescent="0.2">
      <c r="A353" s="96"/>
    </row>
    <row r="354" spans="1:1" x14ac:dyDescent="0.2">
      <c r="A354" s="96"/>
    </row>
    <row r="355" spans="1:1" x14ac:dyDescent="0.2">
      <c r="A355" s="96"/>
    </row>
    <row r="356" spans="1:1" x14ac:dyDescent="0.2">
      <c r="A356" s="96"/>
    </row>
    <row r="357" spans="1:1" x14ac:dyDescent="0.2">
      <c r="A357" s="96"/>
    </row>
    <row r="358" spans="1:1" x14ac:dyDescent="0.2">
      <c r="A358" s="96"/>
    </row>
    <row r="359" spans="1:1" x14ac:dyDescent="0.2">
      <c r="A359" s="96"/>
    </row>
    <row r="360" spans="1:1" x14ac:dyDescent="0.2">
      <c r="A360" s="96"/>
    </row>
    <row r="361" spans="1:1" x14ac:dyDescent="0.2">
      <c r="A361" s="96"/>
    </row>
    <row r="362" spans="1:1" x14ac:dyDescent="0.2">
      <c r="A362" s="96"/>
    </row>
    <row r="363" spans="1:1" x14ac:dyDescent="0.2">
      <c r="A363" s="96"/>
    </row>
    <row r="364" spans="1:1" x14ac:dyDescent="0.2">
      <c r="A364" s="96"/>
    </row>
    <row r="365" spans="1:1" x14ac:dyDescent="0.2">
      <c r="A365" s="96"/>
    </row>
    <row r="366" spans="1:1" x14ac:dyDescent="0.2">
      <c r="A366" s="96"/>
    </row>
    <row r="367" spans="1:1" x14ac:dyDescent="0.2">
      <c r="A367" s="96"/>
    </row>
    <row r="368" spans="1:1" x14ac:dyDescent="0.2">
      <c r="A368" s="96"/>
    </row>
    <row r="369" spans="1:1" x14ac:dyDescent="0.2">
      <c r="A369" s="96"/>
    </row>
    <row r="370" spans="1:1" x14ac:dyDescent="0.2">
      <c r="A370" s="96"/>
    </row>
    <row r="371" spans="1:1" x14ac:dyDescent="0.2">
      <c r="A371" s="96"/>
    </row>
    <row r="372" spans="1:1" x14ac:dyDescent="0.2">
      <c r="A372" s="96"/>
    </row>
    <row r="373" spans="1:1" x14ac:dyDescent="0.2">
      <c r="A373" s="96"/>
    </row>
    <row r="374" spans="1:1" x14ac:dyDescent="0.2">
      <c r="A374" s="96"/>
    </row>
    <row r="375" spans="1:1" x14ac:dyDescent="0.2">
      <c r="A375" s="96"/>
    </row>
    <row r="376" spans="1:1" x14ac:dyDescent="0.2">
      <c r="A376" s="96"/>
    </row>
    <row r="377" spans="1:1" x14ac:dyDescent="0.2">
      <c r="A377" s="96"/>
    </row>
    <row r="378" spans="1:1" x14ac:dyDescent="0.2">
      <c r="A378" s="96"/>
    </row>
    <row r="379" spans="1:1" x14ac:dyDescent="0.2">
      <c r="A379" s="96"/>
    </row>
    <row r="380" spans="1:1" x14ac:dyDescent="0.2">
      <c r="A380" s="96"/>
    </row>
    <row r="381" spans="1:1" x14ac:dyDescent="0.2">
      <c r="A381" s="96"/>
    </row>
    <row r="382" spans="1:1" x14ac:dyDescent="0.2">
      <c r="A382" s="96"/>
    </row>
    <row r="383" spans="1:1" x14ac:dyDescent="0.2">
      <c r="A383" s="96"/>
    </row>
    <row r="384" spans="1:1" x14ac:dyDescent="0.2">
      <c r="A384" s="96"/>
    </row>
    <row r="385" spans="1:1" x14ac:dyDescent="0.2">
      <c r="A385" s="96"/>
    </row>
    <row r="386" spans="1:1" x14ac:dyDescent="0.2">
      <c r="A386" s="96"/>
    </row>
    <row r="387" spans="1:1" x14ac:dyDescent="0.2">
      <c r="A387" s="96"/>
    </row>
    <row r="388" spans="1:1" x14ac:dyDescent="0.2">
      <c r="A388" s="96"/>
    </row>
    <row r="389" spans="1:1" x14ac:dyDescent="0.2">
      <c r="A389" s="96"/>
    </row>
    <row r="390" spans="1:1" x14ac:dyDescent="0.2">
      <c r="A390" s="96"/>
    </row>
    <row r="391" spans="1:1" x14ac:dyDescent="0.2">
      <c r="A391" s="96"/>
    </row>
    <row r="392" spans="1:1" x14ac:dyDescent="0.2">
      <c r="A392" s="96"/>
    </row>
    <row r="393" spans="1:1" x14ac:dyDescent="0.2">
      <c r="A393" s="96"/>
    </row>
    <row r="394" spans="1:1" x14ac:dyDescent="0.2">
      <c r="A394" s="96"/>
    </row>
    <row r="395" spans="1:1" x14ac:dyDescent="0.2">
      <c r="A395" s="96"/>
    </row>
    <row r="396" spans="1:1" x14ac:dyDescent="0.2">
      <c r="A396" s="96"/>
    </row>
    <row r="397" spans="1:1" x14ac:dyDescent="0.2">
      <c r="A397" s="96"/>
    </row>
    <row r="398" spans="1:1" x14ac:dyDescent="0.2">
      <c r="A398" s="96"/>
    </row>
    <row r="399" spans="1:1" x14ac:dyDescent="0.2">
      <c r="A399" s="96"/>
    </row>
    <row r="400" spans="1:1" x14ac:dyDescent="0.2">
      <c r="A400" s="96"/>
    </row>
    <row r="401" spans="1:1" x14ac:dyDescent="0.2">
      <c r="A401" s="96"/>
    </row>
    <row r="402" spans="1:1" x14ac:dyDescent="0.2">
      <c r="A402" s="96"/>
    </row>
    <row r="403" spans="1:1" x14ac:dyDescent="0.2">
      <c r="A403" s="96"/>
    </row>
    <row r="404" spans="1:1" x14ac:dyDescent="0.2">
      <c r="A404" s="96"/>
    </row>
    <row r="405" spans="1:1" x14ac:dyDescent="0.2">
      <c r="A405" s="96"/>
    </row>
    <row r="406" spans="1:1" x14ac:dyDescent="0.2">
      <c r="A406" s="96"/>
    </row>
    <row r="407" spans="1:1" x14ac:dyDescent="0.2">
      <c r="A407" s="96"/>
    </row>
    <row r="408" spans="1:1" x14ac:dyDescent="0.2">
      <c r="A408" s="96"/>
    </row>
    <row r="409" spans="1:1" x14ac:dyDescent="0.2">
      <c r="A409" s="96"/>
    </row>
    <row r="410" spans="1:1" x14ac:dyDescent="0.2">
      <c r="A410" s="96"/>
    </row>
    <row r="411" spans="1:1" x14ac:dyDescent="0.2">
      <c r="A411" s="96"/>
    </row>
    <row r="412" spans="1:1" x14ac:dyDescent="0.2">
      <c r="A412" s="96"/>
    </row>
    <row r="413" spans="1:1" x14ac:dyDescent="0.2">
      <c r="A413" s="96"/>
    </row>
    <row r="414" spans="1:1" x14ac:dyDescent="0.2">
      <c r="A414" s="96"/>
    </row>
    <row r="415" spans="1:1" x14ac:dyDescent="0.2">
      <c r="A415" s="96"/>
    </row>
    <row r="416" spans="1:1" x14ac:dyDescent="0.2">
      <c r="A416" s="96"/>
    </row>
    <row r="417" spans="1:1" x14ac:dyDescent="0.2">
      <c r="A417" s="96"/>
    </row>
    <row r="418" spans="1:1" x14ac:dyDescent="0.2">
      <c r="A418" s="96"/>
    </row>
    <row r="419" spans="1:1" x14ac:dyDescent="0.2">
      <c r="A419" s="96"/>
    </row>
    <row r="420" spans="1:1" x14ac:dyDescent="0.2">
      <c r="A420" s="96"/>
    </row>
    <row r="421" spans="1:1" x14ac:dyDescent="0.2">
      <c r="A421" s="96"/>
    </row>
    <row r="422" spans="1:1" x14ac:dyDescent="0.2">
      <c r="A422" s="96"/>
    </row>
    <row r="423" spans="1:1" x14ac:dyDescent="0.2">
      <c r="A423" s="96"/>
    </row>
    <row r="424" spans="1:1" x14ac:dyDescent="0.2">
      <c r="A424" s="96"/>
    </row>
    <row r="425" spans="1:1" x14ac:dyDescent="0.2">
      <c r="A425" s="96"/>
    </row>
    <row r="426" spans="1:1" x14ac:dyDescent="0.2">
      <c r="A426" s="96"/>
    </row>
    <row r="427" spans="1:1" x14ac:dyDescent="0.2">
      <c r="A427" s="96"/>
    </row>
    <row r="428" spans="1:1" x14ac:dyDescent="0.2">
      <c r="A428" s="96"/>
    </row>
    <row r="429" spans="1:1" x14ac:dyDescent="0.2">
      <c r="A429" s="96"/>
    </row>
    <row r="430" spans="1:1" x14ac:dyDescent="0.2">
      <c r="A430" s="96"/>
    </row>
    <row r="431" spans="1:1" x14ac:dyDescent="0.2">
      <c r="A431" s="96"/>
    </row>
    <row r="432" spans="1:1" x14ac:dyDescent="0.2">
      <c r="A432" s="96"/>
    </row>
    <row r="433" spans="1:1" x14ac:dyDescent="0.2">
      <c r="A433" s="96"/>
    </row>
    <row r="434" spans="1:1" x14ac:dyDescent="0.2">
      <c r="A434" s="96"/>
    </row>
    <row r="435" spans="1:1" x14ac:dyDescent="0.2">
      <c r="A435" s="96"/>
    </row>
    <row r="436" spans="1:1" x14ac:dyDescent="0.2">
      <c r="A436" s="96"/>
    </row>
    <row r="437" spans="1:1" x14ac:dyDescent="0.2">
      <c r="A437" s="96"/>
    </row>
    <row r="438" spans="1:1" x14ac:dyDescent="0.2">
      <c r="A438" s="96"/>
    </row>
    <row r="439" spans="1:1" x14ac:dyDescent="0.2">
      <c r="A439" s="96"/>
    </row>
    <row r="440" spans="1:1" x14ac:dyDescent="0.2">
      <c r="A440" s="96"/>
    </row>
    <row r="441" spans="1:1" x14ac:dyDescent="0.2">
      <c r="A441" s="96"/>
    </row>
    <row r="442" spans="1:1" x14ac:dyDescent="0.2">
      <c r="A442" s="96"/>
    </row>
    <row r="443" spans="1:1" x14ac:dyDescent="0.2">
      <c r="A443" s="96"/>
    </row>
    <row r="444" spans="1:1" x14ac:dyDescent="0.2">
      <c r="A444" s="96"/>
    </row>
    <row r="445" spans="1:1" x14ac:dyDescent="0.2">
      <c r="A445" s="96"/>
    </row>
    <row r="446" spans="1:1" x14ac:dyDescent="0.2">
      <c r="A446" s="96"/>
    </row>
    <row r="447" spans="1:1" x14ac:dyDescent="0.2">
      <c r="A447" s="96"/>
    </row>
    <row r="448" spans="1:1" x14ac:dyDescent="0.2">
      <c r="A448" s="96"/>
    </row>
    <row r="449" spans="1:1" x14ac:dyDescent="0.2">
      <c r="A449" s="96"/>
    </row>
    <row r="450" spans="1:1" x14ac:dyDescent="0.2">
      <c r="A450" s="96"/>
    </row>
    <row r="451" spans="1:1" x14ac:dyDescent="0.2">
      <c r="A451" s="96"/>
    </row>
    <row r="452" spans="1:1" x14ac:dyDescent="0.2">
      <c r="A452" s="96"/>
    </row>
    <row r="453" spans="1:1" x14ac:dyDescent="0.2">
      <c r="A453" s="96"/>
    </row>
    <row r="454" spans="1:1" x14ac:dyDescent="0.2">
      <c r="A454" s="96"/>
    </row>
    <row r="455" spans="1:1" x14ac:dyDescent="0.2">
      <c r="A455" s="96"/>
    </row>
    <row r="456" spans="1:1" x14ac:dyDescent="0.2">
      <c r="A456" s="96"/>
    </row>
    <row r="457" spans="1:1" x14ac:dyDescent="0.2">
      <c r="A457" s="96"/>
    </row>
    <row r="458" spans="1:1" x14ac:dyDescent="0.2">
      <c r="A458" s="96"/>
    </row>
    <row r="459" spans="1:1" x14ac:dyDescent="0.2">
      <c r="A459" s="96"/>
    </row>
    <row r="460" spans="1:1" x14ac:dyDescent="0.2">
      <c r="A460" s="96"/>
    </row>
    <row r="461" spans="1:1" x14ac:dyDescent="0.2">
      <c r="A461" s="96"/>
    </row>
    <row r="462" spans="1:1" x14ac:dyDescent="0.2">
      <c r="A462" s="96"/>
    </row>
    <row r="463" spans="1:1" x14ac:dyDescent="0.2">
      <c r="A463" s="96"/>
    </row>
    <row r="464" spans="1:1" x14ac:dyDescent="0.2">
      <c r="A464" s="96"/>
    </row>
    <row r="465" spans="1:1" x14ac:dyDescent="0.2">
      <c r="A465" s="96"/>
    </row>
    <row r="466" spans="1:1" x14ac:dyDescent="0.2">
      <c r="A466" s="96"/>
    </row>
    <row r="467" spans="1:1" x14ac:dyDescent="0.2">
      <c r="A467" s="96"/>
    </row>
    <row r="468" spans="1:1" x14ac:dyDescent="0.2">
      <c r="A468" s="96"/>
    </row>
    <row r="469" spans="1:1" x14ac:dyDescent="0.2">
      <c r="A469" s="96"/>
    </row>
    <row r="470" spans="1:1" x14ac:dyDescent="0.2">
      <c r="A470" s="96"/>
    </row>
    <row r="471" spans="1:1" x14ac:dyDescent="0.2">
      <c r="A471" s="96"/>
    </row>
    <row r="472" spans="1:1" x14ac:dyDescent="0.2">
      <c r="A472" s="96"/>
    </row>
    <row r="473" spans="1:1" x14ac:dyDescent="0.2">
      <c r="A473" s="96"/>
    </row>
    <row r="474" spans="1:1" x14ac:dyDescent="0.2">
      <c r="A474" s="96"/>
    </row>
    <row r="475" spans="1:1" x14ac:dyDescent="0.2">
      <c r="A475" s="96"/>
    </row>
    <row r="476" spans="1:1" x14ac:dyDescent="0.2">
      <c r="A476" s="96"/>
    </row>
    <row r="477" spans="1:1" x14ac:dyDescent="0.2">
      <c r="A477" s="96"/>
    </row>
    <row r="478" spans="1:1" x14ac:dyDescent="0.2">
      <c r="A478" s="96"/>
    </row>
    <row r="479" spans="1:1" x14ac:dyDescent="0.2">
      <c r="A479" s="96"/>
    </row>
    <row r="480" spans="1:1" x14ac:dyDescent="0.2">
      <c r="A480" s="96"/>
    </row>
    <row r="481" spans="1:1" x14ac:dyDescent="0.2">
      <c r="A481" s="96"/>
    </row>
    <row r="482" spans="1:1" x14ac:dyDescent="0.2">
      <c r="A482" s="96"/>
    </row>
    <row r="483" spans="1:1" x14ac:dyDescent="0.2">
      <c r="A483" s="96"/>
    </row>
    <row r="484" spans="1:1" x14ac:dyDescent="0.2">
      <c r="A484" s="96"/>
    </row>
    <row r="485" spans="1:1" x14ac:dyDescent="0.2">
      <c r="A485" s="96"/>
    </row>
    <row r="486" spans="1:1" x14ac:dyDescent="0.2">
      <c r="A486" s="96"/>
    </row>
    <row r="487" spans="1:1" x14ac:dyDescent="0.2">
      <c r="A487" s="96"/>
    </row>
    <row r="488" spans="1:1" x14ac:dyDescent="0.2">
      <c r="A488" s="96"/>
    </row>
    <row r="489" spans="1:1" x14ac:dyDescent="0.2">
      <c r="A489" s="96"/>
    </row>
    <row r="490" spans="1:1" x14ac:dyDescent="0.2">
      <c r="A490" s="96"/>
    </row>
    <row r="491" spans="1:1" x14ac:dyDescent="0.2">
      <c r="A491" s="96"/>
    </row>
    <row r="492" spans="1:1" x14ac:dyDescent="0.2">
      <c r="A492" s="96"/>
    </row>
    <row r="493" spans="1:1" x14ac:dyDescent="0.2">
      <c r="A493" s="96"/>
    </row>
    <row r="494" spans="1:1" x14ac:dyDescent="0.2">
      <c r="A494" s="96"/>
    </row>
    <row r="495" spans="1:1" x14ac:dyDescent="0.2">
      <c r="A495" s="96"/>
    </row>
    <row r="496" spans="1:1" x14ac:dyDescent="0.2">
      <c r="A496" s="96"/>
    </row>
    <row r="497" spans="1:1" x14ac:dyDescent="0.2">
      <c r="A497" s="96"/>
    </row>
    <row r="498" spans="1:1" x14ac:dyDescent="0.2">
      <c r="A498" s="96"/>
    </row>
    <row r="499" spans="1:1" x14ac:dyDescent="0.2">
      <c r="A499" s="96"/>
    </row>
    <row r="500" spans="1:1" x14ac:dyDescent="0.2">
      <c r="A500" s="96"/>
    </row>
    <row r="501" spans="1:1" x14ac:dyDescent="0.2">
      <c r="A501" s="96"/>
    </row>
    <row r="502" spans="1:1" x14ac:dyDescent="0.2">
      <c r="A502" s="96"/>
    </row>
    <row r="503" spans="1:1" x14ac:dyDescent="0.2">
      <c r="A503" s="96"/>
    </row>
    <row r="504" spans="1:1" x14ac:dyDescent="0.2">
      <c r="A504" s="96"/>
    </row>
    <row r="505" spans="1:1" x14ac:dyDescent="0.2">
      <c r="A505" s="96"/>
    </row>
    <row r="506" spans="1:1" x14ac:dyDescent="0.2">
      <c r="A506" s="96"/>
    </row>
    <row r="507" spans="1:1" x14ac:dyDescent="0.2">
      <c r="A507" s="96"/>
    </row>
    <row r="508" spans="1:1" x14ac:dyDescent="0.2">
      <c r="A508" s="96"/>
    </row>
    <row r="509" spans="1:1" x14ac:dyDescent="0.2">
      <c r="A509" s="96"/>
    </row>
    <row r="510" spans="1:1" x14ac:dyDescent="0.2">
      <c r="A510" s="96"/>
    </row>
    <row r="511" spans="1:1" x14ac:dyDescent="0.2">
      <c r="A511" s="96"/>
    </row>
    <row r="512" spans="1:1" x14ac:dyDescent="0.2">
      <c r="A512" s="96"/>
    </row>
    <row r="513" spans="1:1" x14ac:dyDescent="0.2">
      <c r="A513" s="96"/>
    </row>
    <row r="514" spans="1:1" x14ac:dyDescent="0.2">
      <c r="A514" s="96"/>
    </row>
    <row r="515" spans="1:1" x14ac:dyDescent="0.2">
      <c r="A515" s="96"/>
    </row>
    <row r="516" spans="1:1" x14ac:dyDescent="0.2">
      <c r="A516" s="96"/>
    </row>
    <row r="517" spans="1:1" x14ac:dyDescent="0.2">
      <c r="A517" s="96"/>
    </row>
    <row r="518" spans="1:1" x14ac:dyDescent="0.2">
      <c r="A518" s="96"/>
    </row>
    <row r="519" spans="1:1" x14ac:dyDescent="0.2">
      <c r="A519" s="96"/>
    </row>
    <row r="520" spans="1:1" x14ac:dyDescent="0.2">
      <c r="A520" s="96"/>
    </row>
    <row r="521" spans="1:1" x14ac:dyDescent="0.2">
      <c r="A521" s="96"/>
    </row>
    <row r="522" spans="1:1" x14ac:dyDescent="0.2">
      <c r="A522" s="96"/>
    </row>
    <row r="523" spans="1:1" x14ac:dyDescent="0.2">
      <c r="A523" s="96"/>
    </row>
    <row r="524" spans="1:1" x14ac:dyDescent="0.2">
      <c r="A524" s="96"/>
    </row>
    <row r="525" spans="1:1" x14ac:dyDescent="0.2">
      <c r="A525" s="96"/>
    </row>
    <row r="526" spans="1:1" x14ac:dyDescent="0.2">
      <c r="A526" s="96"/>
    </row>
    <row r="527" spans="1:1" x14ac:dyDescent="0.2">
      <c r="A527" s="96"/>
    </row>
    <row r="528" spans="1:1" x14ac:dyDescent="0.2">
      <c r="A528" s="96"/>
    </row>
    <row r="529" spans="1:1" x14ac:dyDescent="0.2">
      <c r="A529" s="96"/>
    </row>
    <row r="530" spans="1:1" x14ac:dyDescent="0.2">
      <c r="A530" s="96"/>
    </row>
    <row r="531" spans="1:1" x14ac:dyDescent="0.2">
      <c r="A531" s="96"/>
    </row>
    <row r="532" spans="1:1" x14ac:dyDescent="0.2">
      <c r="A532" s="96"/>
    </row>
    <row r="533" spans="1:1" x14ac:dyDescent="0.2">
      <c r="A533" s="96"/>
    </row>
    <row r="534" spans="1:1" x14ac:dyDescent="0.2">
      <c r="A534" s="96"/>
    </row>
    <row r="535" spans="1:1" x14ac:dyDescent="0.2">
      <c r="A535" s="96"/>
    </row>
    <row r="536" spans="1:1" x14ac:dyDescent="0.2">
      <c r="A536" s="96"/>
    </row>
    <row r="537" spans="1:1" x14ac:dyDescent="0.2">
      <c r="A537" s="96"/>
    </row>
    <row r="538" spans="1:1" x14ac:dyDescent="0.2">
      <c r="A538" s="96"/>
    </row>
    <row r="539" spans="1:1" x14ac:dyDescent="0.2">
      <c r="A539" s="96"/>
    </row>
    <row r="540" spans="1:1" x14ac:dyDescent="0.2">
      <c r="A540" s="96"/>
    </row>
    <row r="541" spans="1:1" x14ac:dyDescent="0.2">
      <c r="A541" s="96"/>
    </row>
    <row r="542" spans="1:1" x14ac:dyDescent="0.2">
      <c r="A542" s="96"/>
    </row>
    <row r="543" spans="1:1" x14ac:dyDescent="0.2">
      <c r="A543" s="96"/>
    </row>
    <row r="544" spans="1:1" x14ac:dyDescent="0.2">
      <c r="A544" s="96"/>
    </row>
    <row r="545" spans="1:1" x14ac:dyDescent="0.2">
      <c r="A545" s="96"/>
    </row>
    <row r="546" spans="1:1" x14ac:dyDescent="0.2">
      <c r="A546" s="96"/>
    </row>
    <row r="547" spans="1:1" x14ac:dyDescent="0.2">
      <c r="A547" s="96"/>
    </row>
    <row r="548" spans="1:1" x14ac:dyDescent="0.2">
      <c r="A548" s="96"/>
    </row>
    <row r="549" spans="1:1" x14ac:dyDescent="0.2">
      <c r="A549" s="96"/>
    </row>
    <row r="550" spans="1:1" x14ac:dyDescent="0.2">
      <c r="A550" s="96"/>
    </row>
    <row r="551" spans="1:1" x14ac:dyDescent="0.2">
      <c r="A551" s="96"/>
    </row>
    <row r="552" spans="1:1" x14ac:dyDescent="0.2">
      <c r="A552" s="96"/>
    </row>
    <row r="553" spans="1:1" x14ac:dyDescent="0.2">
      <c r="A553" s="96"/>
    </row>
    <row r="554" spans="1:1" x14ac:dyDescent="0.2">
      <c r="A554" s="96"/>
    </row>
    <row r="555" spans="1:1" x14ac:dyDescent="0.2">
      <c r="A555" s="96"/>
    </row>
    <row r="556" spans="1:1" x14ac:dyDescent="0.2">
      <c r="A556" s="96"/>
    </row>
    <row r="557" spans="1:1" x14ac:dyDescent="0.2">
      <c r="A557" s="96"/>
    </row>
    <row r="558" spans="1:1" x14ac:dyDescent="0.2">
      <c r="A558" s="96"/>
    </row>
    <row r="559" spans="1:1" x14ac:dyDescent="0.2">
      <c r="A559" s="96"/>
    </row>
    <row r="560" spans="1:1" x14ac:dyDescent="0.2">
      <c r="A560" s="96"/>
    </row>
    <row r="561" spans="1:1" x14ac:dyDescent="0.2">
      <c r="A561" s="96"/>
    </row>
    <row r="562" spans="1:1" x14ac:dyDescent="0.2">
      <c r="A562" s="96"/>
    </row>
    <row r="563" spans="1:1" x14ac:dyDescent="0.2">
      <c r="A563" s="96"/>
    </row>
    <row r="564" spans="1:1" x14ac:dyDescent="0.2">
      <c r="A564" s="96"/>
    </row>
    <row r="565" spans="1:1" x14ac:dyDescent="0.2">
      <c r="A565" s="96"/>
    </row>
    <row r="566" spans="1:1" x14ac:dyDescent="0.2">
      <c r="A566" s="96"/>
    </row>
    <row r="567" spans="1:1" x14ac:dyDescent="0.2">
      <c r="A567" s="96"/>
    </row>
    <row r="568" spans="1:1" x14ac:dyDescent="0.2">
      <c r="A568" s="96"/>
    </row>
    <row r="569" spans="1:1" x14ac:dyDescent="0.2">
      <c r="A569" s="96"/>
    </row>
    <row r="570" spans="1:1" x14ac:dyDescent="0.2">
      <c r="A570" s="96"/>
    </row>
    <row r="571" spans="1:1" x14ac:dyDescent="0.2">
      <c r="A571" s="96"/>
    </row>
    <row r="572" spans="1:1" x14ac:dyDescent="0.2">
      <c r="A572" s="96"/>
    </row>
    <row r="573" spans="1:1" x14ac:dyDescent="0.2">
      <c r="A573" s="96"/>
    </row>
    <row r="574" spans="1:1" x14ac:dyDescent="0.2">
      <c r="A574" s="96"/>
    </row>
    <row r="575" spans="1:1" x14ac:dyDescent="0.2">
      <c r="A575" s="96"/>
    </row>
    <row r="576" spans="1:1" x14ac:dyDescent="0.2">
      <c r="A576" s="96"/>
    </row>
    <row r="577" spans="1:1" x14ac:dyDescent="0.2">
      <c r="A577" s="96"/>
    </row>
    <row r="578" spans="1:1" x14ac:dyDescent="0.2">
      <c r="A578" s="96"/>
    </row>
    <row r="579" spans="1:1" x14ac:dyDescent="0.2">
      <c r="A579" s="96"/>
    </row>
    <row r="580" spans="1:1" x14ac:dyDescent="0.2">
      <c r="A580" s="96"/>
    </row>
    <row r="581" spans="1:1" x14ac:dyDescent="0.2">
      <c r="A581" s="96"/>
    </row>
    <row r="582" spans="1:1" x14ac:dyDescent="0.2">
      <c r="A582" s="96"/>
    </row>
    <row r="583" spans="1:1" x14ac:dyDescent="0.2">
      <c r="A583" s="96"/>
    </row>
    <row r="584" spans="1:1" x14ac:dyDescent="0.2">
      <c r="A584" s="96"/>
    </row>
    <row r="585" spans="1:1" x14ac:dyDescent="0.2">
      <c r="A585" s="96"/>
    </row>
    <row r="586" spans="1:1" x14ac:dyDescent="0.2">
      <c r="A586" s="96"/>
    </row>
    <row r="587" spans="1:1" x14ac:dyDescent="0.2">
      <c r="A587" s="96"/>
    </row>
    <row r="588" spans="1:1" x14ac:dyDescent="0.2">
      <c r="A588" s="96"/>
    </row>
    <row r="589" spans="1:1" x14ac:dyDescent="0.2">
      <c r="A589" s="96"/>
    </row>
    <row r="590" spans="1:1" x14ac:dyDescent="0.2">
      <c r="A590" s="96"/>
    </row>
    <row r="591" spans="1:1" x14ac:dyDescent="0.2">
      <c r="A591" s="96"/>
    </row>
    <row r="592" spans="1:1" x14ac:dyDescent="0.2">
      <c r="A592" s="96"/>
    </row>
    <row r="593" spans="1:1" x14ac:dyDescent="0.2">
      <c r="A593" s="96"/>
    </row>
    <row r="594" spans="1:1" x14ac:dyDescent="0.2">
      <c r="A594" s="96"/>
    </row>
    <row r="595" spans="1:1" x14ac:dyDescent="0.2">
      <c r="A595" s="96"/>
    </row>
    <row r="596" spans="1:1" x14ac:dyDescent="0.2">
      <c r="A596" s="96"/>
    </row>
    <row r="597" spans="1:1" x14ac:dyDescent="0.2">
      <c r="A597" s="96"/>
    </row>
    <row r="598" spans="1:1" x14ac:dyDescent="0.2">
      <c r="A598" s="96"/>
    </row>
    <row r="599" spans="1:1" x14ac:dyDescent="0.2">
      <c r="A599" s="96"/>
    </row>
    <row r="600" spans="1:1" x14ac:dyDescent="0.2">
      <c r="A600" s="96"/>
    </row>
    <row r="601" spans="1:1" x14ac:dyDescent="0.2">
      <c r="A601" s="96"/>
    </row>
    <row r="602" spans="1:1" x14ac:dyDescent="0.2">
      <c r="A602" s="96"/>
    </row>
    <row r="603" spans="1:1" x14ac:dyDescent="0.2">
      <c r="A603" s="96"/>
    </row>
    <row r="604" spans="1:1" x14ac:dyDescent="0.2">
      <c r="A604" s="96"/>
    </row>
    <row r="605" spans="1:1" x14ac:dyDescent="0.2">
      <c r="A605" s="96"/>
    </row>
    <row r="606" spans="1:1" x14ac:dyDescent="0.2">
      <c r="A606" s="96"/>
    </row>
    <row r="607" spans="1:1" x14ac:dyDescent="0.2">
      <c r="A607" s="96"/>
    </row>
    <row r="608" spans="1:1" x14ac:dyDescent="0.2">
      <c r="A608" s="96"/>
    </row>
    <row r="609" spans="1:1" x14ac:dyDescent="0.2">
      <c r="A609" s="96"/>
    </row>
    <row r="610" spans="1:1" x14ac:dyDescent="0.2">
      <c r="A610" s="96"/>
    </row>
    <row r="611" spans="1:1" x14ac:dyDescent="0.2">
      <c r="A611" s="96"/>
    </row>
    <row r="612" spans="1:1" x14ac:dyDescent="0.2">
      <c r="A612" s="96"/>
    </row>
    <row r="613" spans="1:1" x14ac:dyDescent="0.2">
      <c r="A613" s="96"/>
    </row>
    <row r="614" spans="1:1" x14ac:dyDescent="0.2">
      <c r="A614" s="96"/>
    </row>
    <row r="615" spans="1:1" x14ac:dyDescent="0.2">
      <c r="A615" s="96"/>
    </row>
    <row r="616" spans="1:1" x14ac:dyDescent="0.2">
      <c r="A616" s="96"/>
    </row>
    <row r="617" spans="1:1" x14ac:dyDescent="0.2">
      <c r="A617" s="96"/>
    </row>
    <row r="618" spans="1:1" x14ac:dyDescent="0.2">
      <c r="A618" s="96"/>
    </row>
    <row r="619" spans="1:1" x14ac:dyDescent="0.2">
      <c r="A619" s="96"/>
    </row>
    <row r="620" spans="1:1" x14ac:dyDescent="0.2">
      <c r="A620" s="96"/>
    </row>
    <row r="621" spans="1:1" x14ac:dyDescent="0.2">
      <c r="A621" s="96"/>
    </row>
    <row r="622" spans="1:1" x14ac:dyDescent="0.2">
      <c r="A622" s="96"/>
    </row>
    <row r="623" spans="1:1" x14ac:dyDescent="0.2">
      <c r="A623" s="96"/>
    </row>
    <row r="624" spans="1:1" x14ac:dyDescent="0.2">
      <c r="A624" s="96"/>
    </row>
    <row r="625" spans="1:1" x14ac:dyDescent="0.2">
      <c r="A625" s="96"/>
    </row>
    <row r="626" spans="1:1" x14ac:dyDescent="0.2">
      <c r="A626" s="96"/>
    </row>
    <row r="627" spans="1:1" x14ac:dyDescent="0.2">
      <c r="A627" s="96"/>
    </row>
    <row r="628" spans="1:1" x14ac:dyDescent="0.2">
      <c r="A628" s="96"/>
    </row>
    <row r="629" spans="1:1" x14ac:dyDescent="0.2">
      <c r="A629" s="96"/>
    </row>
    <row r="630" spans="1:1" x14ac:dyDescent="0.2">
      <c r="A630" s="96"/>
    </row>
    <row r="631" spans="1:1" x14ac:dyDescent="0.2">
      <c r="A631" s="96"/>
    </row>
    <row r="632" spans="1:1" x14ac:dyDescent="0.2">
      <c r="A632" s="96"/>
    </row>
    <row r="633" spans="1:1" x14ac:dyDescent="0.2">
      <c r="A633" s="96"/>
    </row>
    <row r="634" spans="1:1" x14ac:dyDescent="0.2">
      <c r="A634" s="96"/>
    </row>
    <row r="635" spans="1:1" x14ac:dyDescent="0.2">
      <c r="A635" s="96"/>
    </row>
    <row r="636" spans="1:1" x14ac:dyDescent="0.2">
      <c r="A636" s="96"/>
    </row>
    <row r="637" spans="1:1" x14ac:dyDescent="0.2">
      <c r="A637" s="96"/>
    </row>
    <row r="638" spans="1:1" x14ac:dyDescent="0.2">
      <c r="A638" s="96"/>
    </row>
    <row r="639" spans="1:1" x14ac:dyDescent="0.2">
      <c r="A639" s="96"/>
    </row>
    <row r="640" spans="1:1" x14ac:dyDescent="0.2">
      <c r="A640" s="96"/>
    </row>
    <row r="641" spans="1:1" x14ac:dyDescent="0.2">
      <c r="A641" s="96"/>
    </row>
    <row r="642" spans="1:1" x14ac:dyDescent="0.2">
      <c r="A642" s="96"/>
    </row>
    <row r="643" spans="1:1" x14ac:dyDescent="0.2">
      <c r="A643" s="96"/>
    </row>
    <row r="644" spans="1:1" x14ac:dyDescent="0.2">
      <c r="A644" s="96"/>
    </row>
    <row r="645" spans="1:1" x14ac:dyDescent="0.2">
      <c r="A645" s="96"/>
    </row>
    <row r="646" spans="1:1" x14ac:dyDescent="0.2">
      <c r="A646" s="96"/>
    </row>
    <row r="647" spans="1:1" x14ac:dyDescent="0.2">
      <c r="A647" s="96"/>
    </row>
    <row r="648" spans="1:1" x14ac:dyDescent="0.2">
      <c r="A648" s="96"/>
    </row>
    <row r="649" spans="1:1" x14ac:dyDescent="0.2">
      <c r="A649" s="96"/>
    </row>
    <row r="650" spans="1:1" x14ac:dyDescent="0.2">
      <c r="A650" s="96"/>
    </row>
    <row r="651" spans="1:1" x14ac:dyDescent="0.2">
      <c r="A651" s="96"/>
    </row>
    <row r="652" spans="1:1" x14ac:dyDescent="0.2">
      <c r="A652" s="96"/>
    </row>
    <row r="653" spans="1:1" x14ac:dyDescent="0.2">
      <c r="A653" s="96"/>
    </row>
    <row r="654" spans="1:1" x14ac:dyDescent="0.2">
      <c r="A654" s="96"/>
    </row>
    <row r="655" spans="1:1" x14ac:dyDescent="0.2">
      <c r="A655" s="96"/>
    </row>
    <row r="656" spans="1:1" x14ac:dyDescent="0.2">
      <c r="A656" s="96"/>
    </row>
    <row r="657" spans="1:1" x14ac:dyDescent="0.2">
      <c r="A657" s="96"/>
    </row>
    <row r="658" spans="1:1" x14ac:dyDescent="0.2">
      <c r="A658" s="96"/>
    </row>
    <row r="659" spans="1:1" x14ac:dyDescent="0.2">
      <c r="A659" s="96"/>
    </row>
    <row r="660" spans="1:1" x14ac:dyDescent="0.2">
      <c r="A660" s="96"/>
    </row>
    <row r="661" spans="1:1" x14ac:dyDescent="0.2">
      <c r="A661" s="96"/>
    </row>
    <row r="662" spans="1:1" x14ac:dyDescent="0.2">
      <c r="A662" s="96"/>
    </row>
    <row r="663" spans="1:1" x14ac:dyDescent="0.2">
      <c r="A663" s="96"/>
    </row>
    <row r="664" spans="1:1" x14ac:dyDescent="0.2">
      <c r="A664" s="96"/>
    </row>
    <row r="665" spans="1:1" x14ac:dyDescent="0.2">
      <c r="A665" s="96"/>
    </row>
    <row r="666" spans="1:1" x14ac:dyDescent="0.2">
      <c r="A666" s="96"/>
    </row>
    <row r="667" spans="1:1" x14ac:dyDescent="0.2">
      <c r="A667" s="96"/>
    </row>
    <row r="668" spans="1:1" x14ac:dyDescent="0.2">
      <c r="A668" s="96"/>
    </row>
    <row r="669" spans="1:1" x14ac:dyDescent="0.2">
      <c r="A669" s="96"/>
    </row>
    <row r="670" spans="1:1" x14ac:dyDescent="0.2">
      <c r="A670" s="96"/>
    </row>
    <row r="671" spans="1:1" x14ac:dyDescent="0.2">
      <c r="A671" s="96"/>
    </row>
    <row r="672" spans="1:1" x14ac:dyDescent="0.2">
      <c r="A672" s="96"/>
    </row>
    <row r="673" spans="1:1" x14ac:dyDescent="0.2">
      <c r="A673" s="96"/>
    </row>
    <row r="674" spans="1:1" x14ac:dyDescent="0.2">
      <c r="A674" s="96"/>
    </row>
    <row r="675" spans="1:1" x14ac:dyDescent="0.2">
      <c r="A675" s="96"/>
    </row>
    <row r="676" spans="1:1" x14ac:dyDescent="0.2">
      <c r="A676" s="96"/>
    </row>
    <row r="677" spans="1:1" x14ac:dyDescent="0.2">
      <c r="A677" s="96"/>
    </row>
    <row r="678" spans="1:1" x14ac:dyDescent="0.2">
      <c r="A678" s="96"/>
    </row>
    <row r="679" spans="1:1" x14ac:dyDescent="0.2">
      <c r="A679" s="96"/>
    </row>
    <row r="680" spans="1:1" x14ac:dyDescent="0.2">
      <c r="A680" s="96"/>
    </row>
    <row r="681" spans="1:1" x14ac:dyDescent="0.2">
      <c r="A681" s="96"/>
    </row>
    <row r="682" spans="1:1" x14ac:dyDescent="0.2">
      <c r="A682" s="96"/>
    </row>
    <row r="683" spans="1:1" x14ac:dyDescent="0.2">
      <c r="A683" s="96"/>
    </row>
    <row r="684" spans="1:1" x14ac:dyDescent="0.2">
      <c r="A684" s="96"/>
    </row>
    <row r="685" spans="1:1" x14ac:dyDescent="0.2">
      <c r="A685" s="96"/>
    </row>
    <row r="686" spans="1:1" x14ac:dyDescent="0.2">
      <c r="A686" s="96"/>
    </row>
    <row r="687" spans="1:1" x14ac:dyDescent="0.2">
      <c r="A687" s="96"/>
    </row>
    <row r="688" spans="1:1" x14ac:dyDescent="0.2">
      <c r="A688" s="96"/>
    </row>
    <row r="689" spans="1:1" x14ac:dyDescent="0.2">
      <c r="A689" s="96"/>
    </row>
    <row r="690" spans="1:1" x14ac:dyDescent="0.2">
      <c r="A690" s="96"/>
    </row>
    <row r="691" spans="1:1" x14ac:dyDescent="0.2">
      <c r="A691" s="96"/>
    </row>
    <row r="692" spans="1:1" x14ac:dyDescent="0.2">
      <c r="A692" s="96"/>
    </row>
    <row r="693" spans="1:1" x14ac:dyDescent="0.2">
      <c r="A693" s="96"/>
    </row>
    <row r="694" spans="1:1" x14ac:dyDescent="0.2">
      <c r="A694" s="96"/>
    </row>
    <row r="695" spans="1:1" x14ac:dyDescent="0.2">
      <c r="A695" s="96"/>
    </row>
    <row r="696" spans="1:1" x14ac:dyDescent="0.2">
      <c r="A696" s="96"/>
    </row>
    <row r="697" spans="1:1" x14ac:dyDescent="0.2">
      <c r="A697" s="96"/>
    </row>
    <row r="698" spans="1:1" x14ac:dyDescent="0.2">
      <c r="A698" s="96"/>
    </row>
    <row r="699" spans="1:1" x14ac:dyDescent="0.2">
      <c r="A699" s="96"/>
    </row>
    <row r="700" spans="1:1" x14ac:dyDescent="0.2">
      <c r="A700" s="96"/>
    </row>
    <row r="701" spans="1:1" x14ac:dyDescent="0.2">
      <c r="A701" s="96"/>
    </row>
    <row r="702" spans="1:1" x14ac:dyDescent="0.2">
      <c r="A702" s="96"/>
    </row>
    <row r="703" spans="1:1" x14ac:dyDescent="0.2">
      <c r="A703" s="96"/>
    </row>
    <row r="704" spans="1:1" x14ac:dyDescent="0.2">
      <c r="A704" s="96"/>
    </row>
    <row r="705" spans="1:1" x14ac:dyDescent="0.2">
      <c r="A705" s="96"/>
    </row>
    <row r="706" spans="1:1" x14ac:dyDescent="0.2">
      <c r="A706" s="96"/>
    </row>
    <row r="707" spans="1:1" x14ac:dyDescent="0.2">
      <c r="A707" s="96"/>
    </row>
    <row r="708" spans="1:1" x14ac:dyDescent="0.2">
      <c r="A708" s="96"/>
    </row>
    <row r="709" spans="1:1" x14ac:dyDescent="0.2">
      <c r="A709" s="96"/>
    </row>
    <row r="710" spans="1:1" x14ac:dyDescent="0.2">
      <c r="A710" s="96"/>
    </row>
    <row r="711" spans="1:1" x14ac:dyDescent="0.2">
      <c r="A711" s="96"/>
    </row>
    <row r="712" spans="1:1" x14ac:dyDescent="0.2">
      <c r="A712" s="96"/>
    </row>
    <row r="713" spans="1:1" x14ac:dyDescent="0.2">
      <c r="A713" s="96"/>
    </row>
    <row r="714" spans="1:1" x14ac:dyDescent="0.2">
      <c r="A714" s="96"/>
    </row>
    <row r="715" spans="1:1" x14ac:dyDescent="0.2">
      <c r="A715" s="96"/>
    </row>
    <row r="716" spans="1:1" x14ac:dyDescent="0.2">
      <c r="A716" s="96"/>
    </row>
    <row r="717" spans="1:1" x14ac:dyDescent="0.2">
      <c r="A717" s="96"/>
    </row>
    <row r="718" spans="1:1" x14ac:dyDescent="0.2">
      <c r="A718" s="96"/>
    </row>
    <row r="719" spans="1:1" x14ac:dyDescent="0.2">
      <c r="A719" s="96"/>
    </row>
    <row r="720" spans="1:1" x14ac:dyDescent="0.2">
      <c r="A720" s="96"/>
    </row>
    <row r="721" spans="1:1" x14ac:dyDescent="0.2">
      <c r="A721" s="96"/>
    </row>
    <row r="722" spans="1:1" x14ac:dyDescent="0.2">
      <c r="A722" s="96"/>
    </row>
    <row r="723" spans="1:1" x14ac:dyDescent="0.2">
      <c r="A723" s="96"/>
    </row>
    <row r="724" spans="1:1" x14ac:dyDescent="0.2">
      <c r="A724" s="96"/>
    </row>
    <row r="725" spans="1:1" x14ac:dyDescent="0.2">
      <c r="A725" s="96"/>
    </row>
    <row r="726" spans="1:1" x14ac:dyDescent="0.2">
      <c r="A726" s="96"/>
    </row>
    <row r="727" spans="1:1" x14ac:dyDescent="0.2">
      <c r="A727" s="96"/>
    </row>
    <row r="728" spans="1:1" x14ac:dyDescent="0.2">
      <c r="A728" s="96"/>
    </row>
    <row r="729" spans="1:1" x14ac:dyDescent="0.2">
      <c r="A729" s="96"/>
    </row>
    <row r="730" spans="1:1" x14ac:dyDescent="0.2">
      <c r="A730" s="96"/>
    </row>
    <row r="731" spans="1:1" x14ac:dyDescent="0.2">
      <c r="A731" s="96"/>
    </row>
    <row r="732" spans="1:1" x14ac:dyDescent="0.2">
      <c r="A732" s="96"/>
    </row>
    <row r="733" spans="1:1" x14ac:dyDescent="0.2">
      <c r="A733" s="96"/>
    </row>
    <row r="734" spans="1:1" x14ac:dyDescent="0.2">
      <c r="A734" s="96"/>
    </row>
    <row r="735" spans="1:1" x14ac:dyDescent="0.2">
      <c r="A735" s="96"/>
    </row>
    <row r="736" spans="1:1" x14ac:dyDescent="0.2">
      <c r="A736" s="96"/>
    </row>
    <row r="737" spans="1:1" x14ac:dyDescent="0.2">
      <c r="A737" s="96"/>
    </row>
    <row r="738" spans="1:1" x14ac:dyDescent="0.2">
      <c r="A738" s="96"/>
    </row>
    <row r="739" spans="1:1" x14ac:dyDescent="0.2">
      <c r="A739" s="96"/>
    </row>
    <row r="740" spans="1:1" x14ac:dyDescent="0.2">
      <c r="A740" s="96"/>
    </row>
    <row r="747" spans="1:1" x14ac:dyDescent="0.2">
      <c r="A747" s="96"/>
    </row>
    <row r="748" spans="1:1" x14ac:dyDescent="0.2">
      <c r="A748" s="96"/>
    </row>
    <row r="751" spans="1:1" x14ac:dyDescent="0.2">
      <c r="A751" s="96"/>
    </row>
    <row r="752" spans="1:1" x14ac:dyDescent="0.2">
      <c r="A752" s="96"/>
    </row>
    <row r="753" spans="1:1" x14ac:dyDescent="0.2">
      <c r="A753" s="96"/>
    </row>
    <row r="754" spans="1:1" x14ac:dyDescent="0.2">
      <c r="A754" s="96"/>
    </row>
    <row r="755" spans="1:1" x14ac:dyDescent="0.2">
      <c r="A755" s="96"/>
    </row>
    <row r="756" spans="1:1" x14ac:dyDescent="0.2">
      <c r="A756" s="96"/>
    </row>
    <row r="759" spans="1:1" x14ac:dyDescent="0.2">
      <c r="A759" s="96"/>
    </row>
    <row r="760" spans="1:1" x14ac:dyDescent="0.2">
      <c r="A760" s="96"/>
    </row>
    <row r="761" spans="1:1" x14ac:dyDescent="0.2">
      <c r="A761" s="96"/>
    </row>
    <row r="762" spans="1:1" x14ac:dyDescent="0.2">
      <c r="A762" s="96"/>
    </row>
    <row r="763" spans="1:1" x14ac:dyDescent="0.2">
      <c r="A763" s="96"/>
    </row>
    <row r="764" spans="1:1" x14ac:dyDescent="0.2">
      <c r="A764" s="96"/>
    </row>
    <row r="766" spans="1:1" x14ac:dyDescent="0.2">
      <c r="A766" s="96"/>
    </row>
    <row r="767" spans="1:1" x14ac:dyDescent="0.2">
      <c r="A767" s="96"/>
    </row>
    <row r="768" spans="1:1" x14ac:dyDescent="0.2">
      <c r="A768" s="96"/>
    </row>
    <row r="769" spans="1:1" x14ac:dyDescent="0.2">
      <c r="A769" s="96"/>
    </row>
    <row r="770" spans="1:1" x14ac:dyDescent="0.2">
      <c r="A770" s="96"/>
    </row>
    <row r="771" spans="1:1" x14ac:dyDescent="0.2">
      <c r="A771" s="96"/>
    </row>
    <row r="772" spans="1:1" x14ac:dyDescent="0.2">
      <c r="A772" s="96"/>
    </row>
    <row r="773" spans="1:1" x14ac:dyDescent="0.2">
      <c r="A773" s="96"/>
    </row>
    <row r="774" spans="1:1" x14ac:dyDescent="0.2">
      <c r="A774" s="96"/>
    </row>
    <row r="775" spans="1:1" x14ac:dyDescent="0.2">
      <c r="A775" s="96"/>
    </row>
    <row r="776" spans="1:1" x14ac:dyDescent="0.2">
      <c r="A776" s="96"/>
    </row>
    <row r="777" spans="1:1" x14ac:dyDescent="0.2">
      <c r="A777" s="96"/>
    </row>
    <row r="778" spans="1:1" x14ac:dyDescent="0.2">
      <c r="A778" s="96"/>
    </row>
    <row r="779" spans="1:1" x14ac:dyDescent="0.2">
      <c r="A779" s="96"/>
    </row>
    <row r="780" spans="1:1" x14ac:dyDescent="0.2">
      <c r="A780" s="96"/>
    </row>
    <row r="781" spans="1:1" x14ac:dyDescent="0.2">
      <c r="A781" s="96"/>
    </row>
    <row r="782" spans="1:1" x14ac:dyDescent="0.2">
      <c r="A782" s="96"/>
    </row>
    <row r="783" spans="1:1" x14ac:dyDescent="0.2">
      <c r="A783" s="96"/>
    </row>
    <row r="784" spans="1:1" x14ac:dyDescent="0.2">
      <c r="A784" s="96"/>
    </row>
    <row r="785" spans="1:1" x14ac:dyDescent="0.2">
      <c r="A785" s="96"/>
    </row>
    <row r="786" spans="1:1" x14ac:dyDescent="0.2">
      <c r="A786" s="96"/>
    </row>
    <row r="787" spans="1:1" x14ac:dyDescent="0.2">
      <c r="A787" s="96"/>
    </row>
    <row r="788" spans="1:1" x14ac:dyDescent="0.2">
      <c r="A788" s="96"/>
    </row>
    <row r="789" spans="1:1" x14ac:dyDescent="0.2">
      <c r="A789" s="96"/>
    </row>
    <row r="790" spans="1:1" x14ac:dyDescent="0.2">
      <c r="A790" s="96"/>
    </row>
    <row r="791" spans="1:1" x14ac:dyDescent="0.2">
      <c r="A791" s="96"/>
    </row>
    <row r="792" spans="1:1" x14ac:dyDescent="0.2">
      <c r="A792" s="96"/>
    </row>
    <row r="793" spans="1:1" x14ac:dyDescent="0.2">
      <c r="A793" s="96"/>
    </row>
    <row r="794" spans="1:1" x14ac:dyDescent="0.2">
      <c r="A794" s="96"/>
    </row>
    <row r="795" spans="1:1" x14ac:dyDescent="0.2">
      <c r="A795" s="96"/>
    </row>
    <row r="796" spans="1:1" x14ac:dyDescent="0.2">
      <c r="A796" s="96"/>
    </row>
    <row r="797" spans="1:1" x14ac:dyDescent="0.2">
      <c r="A797" s="96"/>
    </row>
    <row r="798" spans="1:1" x14ac:dyDescent="0.2">
      <c r="A798" s="96"/>
    </row>
    <row r="799" spans="1:1" x14ac:dyDescent="0.2">
      <c r="A799" s="96"/>
    </row>
    <row r="800" spans="1:1" x14ac:dyDescent="0.2">
      <c r="A800" s="96"/>
    </row>
    <row r="801" spans="1:1" x14ac:dyDescent="0.2">
      <c r="A801" s="96"/>
    </row>
    <row r="802" spans="1:1" x14ac:dyDescent="0.2">
      <c r="A802" s="96"/>
    </row>
    <row r="803" spans="1:1" x14ac:dyDescent="0.2">
      <c r="A803" s="96"/>
    </row>
    <row r="804" spans="1:1" x14ac:dyDescent="0.2">
      <c r="A804" s="96"/>
    </row>
    <row r="805" spans="1:1" x14ac:dyDescent="0.2">
      <c r="A805" s="96"/>
    </row>
    <row r="811" spans="1:1" x14ac:dyDescent="0.2">
      <c r="A811" s="96"/>
    </row>
    <row r="812" spans="1:1" x14ac:dyDescent="0.2">
      <c r="A812" s="96"/>
    </row>
    <row r="1048299" spans="1:5" x14ac:dyDescent="0.2">
      <c r="A1048299" s="96"/>
      <c r="E1048299" s="107"/>
    </row>
    <row r="1048325" spans="1:1" x14ac:dyDescent="0.2">
      <c r="A1048325" s="96"/>
    </row>
    <row r="1048338" spans="1:1" x14ac:dyDescent="0.2">
      <c r="A1048338" s="96"/>
    </row>
    <row r="1048341" spans="1:1" x14ac:dyDescent="0.2">
      <c r="A1048341" s="96"/>
    </row>
    <row r="1048342" spans="1:1" x14ac:dyDescent="0.2">
      <c r="A1048342" s="96"/>
    </row>
    <row r="1048354" spans="1:1" x14ac:dyDescent="0.2">
      <c r="A1048354" s="96"/>
    </row>
    <row r="1048358" spans="1:1" x14ac:dyDescent="0.2">
      <c r="A1048358" s="96"/>
    </row>
    <row r="1048395" spans="1:1" x14ac:dyDescent="0.2">
      <c r="A1048395" s="96"/>
    </row>
    <row r="1048408" spans="1:1" x14ac:dyDescent="0.2">
      <c r="A1048408" s="96"/>
    </row>
    <row r="1048411" spans="1:1" x14ac:dyDescent="0.2">
      <c r="A1048411" s="96"/>
    </row>
    <row r="1048424" spans="1:1" x14ac:dyDescent="0.2">
      <c r="A1048424" s="96"/>
    </row>
    <row r="1048425" spans="1:1" x14ac:dyDescent="0.2">
      <c r="A1048425" s="96"/>
    </row>
    <row r="1048427" spans="1:1" x14ac:dyDescent="0.2">
      <c r="A1048427" s="96"/>
    </row>
    <row r="1048440" spans="1:1" x14ac:dyDescent="0.2">
      <c r="A1048440" s="96"/>
    </row>
    <row r="1048443" spans="1:1" x14ac:dyDescent="0.2">
      <c r="A1048443" s="96"/>
    </row>
    <row r="1048474" spans="1:1" x14ac:dyDescent="0.2">
      <c r="A1048474" s="96"/>
    </row>
    <row r="1048490" spans="1:1" x14ac:dyDescent="0.2">
      <c r="A1048490" s="96"/>
    </row>
    <row r="1048506" spans="1:1" x14ac:dyDescent="0.2">
      <c r="A1048506" s="96"/>
    </row>
    <row r="1048516" spans="1:1" x14ac:dyDescent="0.2">
      <c r="A1048516" s="96"/>
    </row>
  </sheetData>
  <sheetProtection algorithmName="SHA-512" hashValue="xaLOOxkdphl5eH6qnYXEr0yrHNfXsxQ4uvxDyJh5hFJ95u723ZvPHj8mAFQ2RkkK1dFdE3jqzrvZYt5p2E/01w==" saltValue="92+INsPSrJQ4NB8l0zWwQg==" spinCount="100000" sheet="1" objects="1" scenarios="1"/>
  <mergeCells count="5">
    <mergeCell ref="D1:H1"/>
    <mergeCell ref="A2:C2"/>
    <mergeCell ref="D23:G23"/>
    <mergeCell ref="B21:C21"/>
    <mergeCell ref="B22:C22"/>
  </mergeCells>
  <phoneticPr fontId="9" type="noConversion"/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23:B23" unlockedFormula="1"/>
  </ignoredError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5"/>
  <dimension ref="A1:J1048481"/>
  <sheetViews>
    <sheetView view="pageBreakPreview" zoomScale="115" zoomScaleNormal="100" zoomScaleSheetLayoutView="115" workbookViewId="0">
      <selection activeCell="G25" sqref="G25"/>
    </sheetView>
  </sheetViews>
  <sheetFormatPr defaultRowHeight="12.75" x14ac:dyDescent="0.2"/>
  <cols>
    <col min="1" max="1" width="9.28515625" style="95" customWidth="1"/>
    <col min="2" max="2" width="10.85546875" style="96" customWidth="1"/>
    <col min="3" max="3" width="6.42578125" style="97" customWidth="1"/>
    <col min="4" max="4" width="42.7109375" style="96" customWidth="1"/>
    <col min="5" max="5" width="10.28515625" style="96" customWidth="1"/>
    <col min="6" max="6" width="18.5703125" style="96" customWidth="1"/>
    <col min="7" max="8" width="20.7109375" style="96" customWidth="1"/>
    <col min="9" max="9" width="9.28515625" style="96"/>
    <col min="10" max="10" width="9.28515625" style="115"/>
    <col min="11" max="256" width="9.28515625" style="96"/>
    <col min="257" max="257" width="9.28515625" style="96" customWidth="1"/>
    <col min="258" max="258" width="6.7109375" style="96" customWidth="1"/>
    <col min="259" max="259" width="40.7109375" style="96" customWidth="1"/>
    <col min="260" max="263" width="9.28515625" style="96" customWidth="1"/>
    <col min="264" max="512" width="9.28515625" style="96"/>
    <col min="513" max="513" width="9.28515625" style="96" customWidth="1"/>
    <col min="514" max="514" width="6.7109375" style="96" customWidth="1"/>
    <col min="515" max="515" width="40.7109375" style="96" customWidth="1"/>
    <col min="516" max="519" width="9.28515625" style="96" customWidth="1"/>
    <col min="520" max="768" width="9.28515625" style="96"/>
    <col min="769" max="769" width="9.28515625" style="96" customWidth="1"/>
    <col min="770" max="770" width="6.7109375" style="96" customWidth="1"/>
    <col min="771" max="771" width="40.7109375" style="96" customWidth="1"/>
    <col min="772" max="775" width="9.28515625" style="96" customWidth="1"/>
    <col min="776" max="1024" width="9.28515625" style="96"/>
    <col min="1025" max="1025" width="9.28515625" style="96" customWidth="1"/>
    <col min="1026" max="1026" width="6.7109375" style="96" customWidth="1"/>
    <col min="1027" max="1027" width="40.7109375" style="96" customWidth="1"/>
    <col min="1028" max="1031" width="9.28515625" style="96" customWidth="1"/>
    <col min="1032" max="1280" width="9.28515625" style="96"/>
    <col min="1281" max="1281" width="9.28515625" style="96" customWidth="1"/>
    <col min="1282" max="1282" width="6.7109375" style="96" customWidth="1"/>
    <col min="1283" max="1283" width="40.7109375" style="96" customWidth="1"/>
    <col min="1284" max="1287" width="9.28515625" style="96" customWidth="1"/>
    <col min="1288" max="1536" width="9.28515625" style="96"/>
    <col min="1537" max="1537" width="9.28515625" style="96" customWidth="1"/>
    <col min="1538" max="1538" width="6.7109375" style="96" customWidth="1"/>
    <col min="1539" max="1539" width="40.7109375" style="96" customWidth="1"/>
    <col min="1540" max="1543" width="9.28515625" style="96" customWidth="1"/>
    <col min="1544" max="1792" width="9.28515625" style="96"/>
    <col min="1793" max="1793" width="9.28515625" style="96" customWidth="1"/>
    <col min="1794" max="1794" width="6.7109375" style="96" customWidth="1"/>
    <col min="1795" max="1795" width="40.7109375" style="96" customWidth="1"/>
    <col min="1796" max="1799" width="9.28515625" style="96" customWidth="1"/>
    <col min="1800" max="2048" width="9.28515625" style="96"/>
    <col min="2049" max="2049" width="9.28515625" style="96" customWidth="1"/>
    <col min="2050" max="2050" width="6.7109375" style="96" customWidth="1"/>
    <col min="2051" max="2051" width="40.7109375" style="96" customWidth="1"/>
    <col min="2052" max="2055" width="9.28515625" style="96" customWidth="1"/>
    <col min="2056" max="2304" width="9.28515625" style="96"/>
    <col min="2305" max="2305" width="9.28515625" style="96" customWidth="1"/>
    <col min="2306" max="2306" width="6.7109375" style="96" customWidth="1"/>
    <col min="2307" max="2307" width="40.7109375" style="96" customWidth="1"/>
    <col min="2308" max="2311" width="9.28515625" style="96" customWidth="1"/>
    <col min="2312" max="2560" width="9.28515625" style="96"/>
    <col min="2561" max="2561" width="9.28515625" style="96" customWidth="1"/>
    <col min="2562" max="2562" width="6.7109375" style="96" customWidth="1"/>
    <col min="2563" max="2563" width="40.7109375" style="96" customWidth="1"/>
    <col min="2564" max="2567" width="9.28515625" style="96" customWidth="1"/>
    <col min="2568" max="2816" width="9.28515625" style="96"/>
    <col min="2817" max="2817" width="9.28515625" style="96" customWidth="1"/>
    <col min="2818" max="2818" width="6.7109375" style="96" customWidth="1"/>
    <col min="2819" max="2819" width="40.7109375" style="96" customWidth="1"/>
    <col min="2820" max="2823" width="9.28515625" style="96" customWidth="1"/>
    <col min="2824" max="3072" width="9.28515625" style="96"/>
    <col min="3073" max="3073" width="9.28515625" style="96" customWidth="1"/>
    <col min="3074" max="3074" width="6.7109375" style="96" customWidth="1"/>
    <col min="3075" max="3075" width="40.7109375" style="96" customWidth="1"/>
    <col min="3076" max="3079" width="9.28515625" style="96" customWidth="1"/>
    <col min="3080" max="3328" width="9.28515625" style="96"/>
    <col min="3329" max="3329" width="9.28515625" style="96" customWidth="1"/>
    <col min="3330" max="3330" width="6.7109375" style="96" customWidth="1"/>
    <col min="3331" max="3331" width="40.7109375" style="96" customWidth="1"/>
    <col min="3332" max="3335" width="9.28515625" style="96" customWidth="1"/>
    <col min="3336" max="3584" width="9.28515625" style="96"/>
    <col min="3585" max="3585" width="9.28515625" style="96" customWidth="1"/>
    <col min="3586" max="3586" width="6.7109375" style="96" customWidth="1"/>
    <col min="3587" max="3587" width="40.7109375" style="96" customWidth="1"/>
    <col min="3588" max="3591" width="9.28515625" style="96" customWidth="1"/>
    <col min="3592" max="3840" width="9.28515625" style="96"/>
    <col min="3841" max="3841" width="9.28515625" style="96" customWidth="1"/>
    <col min="3842" max="3842" width="6.7109375" style="96" customWidth="1"/>
    <col min="3843" max="3843" width="40.7109375" style="96" customWidth="1"/>
    <col min="3844" max="3847" width="9.28515625" style="96" customWidth="1"/>
    <col min="3848" max="4096" width="9.28515625" style="96"/>
    <col min="4097" max="4097" width="9.28515625" style="96" customWidth="1"/>
    <col min="4098" max="4098" width="6.7109375" style="96" customWidth="1"/>
    <col min="4099" max="4099" width="40.7109375" style="96" customWidth="1"/>
    <col min="4100" max="4103" width="9.28515625" style="96" customWidth="1"/>
    <col min="4104" max="4352" width="9.28515625" style="96"/>
    <col min="4353" max="4353" width="9.28515625" style="96" customWidth="1"/>
    <col min="4354" max="4354" width="6.7109375" style="96" customWidth="1"/>
    <col min="4355" max="4355" width="40.7109375" style="96" customWidth="1"/>
    <col min="4356" max="4359" width="9.28515625" style="96" customWidth="1"/>
    <col min="4360" max="4608" width="9.28515625" style="96"/>
    <col min="4609" max="4609" width="9.28515625" style="96" customWidth="1"/>
    <col min="4610" max="4610" width="6.7109375" style="96" customWidth="1"/>
    <col min="4611" max="4611" width="40.7109375" style="96" customWidth="1"/>
    <col min="4612" max="4615" width="9.28515625" style="96" customWidth="1"/>
    <col min="4616" max="4864" width="9.28515625" style="96"/>
    <col min="4865" max="4865" width="9.28515625" style="96" customWidth="1"/>
    <col min="4866" max="4866" width="6.7109375" style="96" customWidth="1"/>
    <col min="4867" max="4867" width="40.7109375" style="96" customWidth="1"/>
    <col min="4868" max="4871" width="9.28515625" style="96" customWidth="1"/>
    <col min="4872" max="5120" width="9.28515625" style="96"/>
    <col min="5121" max="5121" width="9.28515625" style="96" customWidth="1"/>
    <col min="5122" max="5122" width="6.7109375" style="96" customWidth="1"/>
    <col min="5123" max="5123" width="40.7109375" style="96" customWidth="1"/>
    <col min="5124" max="5127" width="9.28515625" style="96" customWidth="1"/>
    <col min="5128" max="5376" width="9.28515625" style="96"/>
    <col min="5377" max="5377" width="9.28515625" style="96" customWidth="1"/>
    <col min="5378" max="5378" width="6.7109375" style="96" customWidth="1"/>
    <col min="5379" max="5379" width="40.7109375" style="96" customWidth="1"/>
    <col min="5380" max="5383" width="9.28515625" style="96" customWidth="1"/>
    <col min="5384" max="5632" width="9.28515625" style="96"/>
    <col min="5633" max="5633" width="9.28515625" style="96" customWidth="1"/>
    <col min="5634" max="5634" width="6.7109375" style="96" customWidth="1"/>
    <col min="5635" max="5635" width="40.7109375" style="96" customWidth="1"/>
    <col min="5636" max="5639" width="9.28515625" style="96" customWidth="1"/>
    <col min="5640" max="5888" width="9.28515625" style="96"/>
    <col min="5889" max="5889" width="9.28515625" style="96" customWidth="1"/>
    <col min="5890" max="5890" width="6.7109375" style="96" customWidth="1"/>
    <col min="5891" max="5891" width="40.7109375" style="96" customWidth="1"/>
    <col min="5892" max="5895" width="9.28515625" style="96" customWidth="1"/>
    <col min="5896" max="6144" width="9.28515625" style="96"/>
    <col min="6145" max="6145" width="9.28515625" style="96" customWidth="1"/>
    <col min="6146" max="6146" width="6.7109375" style="96" customWidth="1"/>
    <col min="6147" max="6147" width="40.7109375" style="96" customWidth="1"/>
    <col min="6148" max="6151" width="9.28515625" style="96" customWidth="1"/>
    <col min="6152" max="6400" width="9.28515625" style="96"/>
    <col min="6401" max="6401" width="9.28515625" style="96" customWidth="1"/>
    <col min="6402" max="6402" width="6.7109375" style="96" customWidth="1"/>
    <col min="6403" max="6403" width="40.7109375" style="96" customWidth="1"/>
    <col min="6404" max="6407" width="9.28515625" style="96" customWidth="1"/>
    <col min="6408" max="6656" width="9.28515625" style="96"/>
    <col min="6657" max="6657" width="9.28515625" style="96" customWidth="1"/>
    <col min="6658" max="6658" width="6.7109375" style="96" customWidth="1"/>
    <col min="6659" max="6659" width="40.7109375" style="96" customWidth="1"/>
    <col min="6660" max="6663" width="9.28515625" style="96" customWidth="1"/>
    <col min="6664" max="6912" width="9.28515625" style="96"/>
    <col min="6913" max="6913" width="9.28515625" style="96" customWidth="1"/>
    <col min="6914" max="6914" width="6.7109375" style="96" customWidth="1"/>
    <col min="6915" max="6915" width="40.7109375" style="96" customWidth="1"/>
    <col min="6916" max="6919" width="9.28515625" style="96" customWidth="1"/>
    <col min="6920" max="7168" width="9.28515625" style="96"/>
    <col min="7169" max="7169" width="9.28515625" style="96" customWidth="1"/>
    <col min="7170" max="7170" width="6.7109375" style="96" customWidth="1"/>
    <col min="7171" max="7171" width="40.7109375" style="96" customWidth="1"/>
    <col min="7172" max="7175" width="9.28515625" style="96" customWidth="1"/>
    <col min="7176" max="7424" width="9.28515625" style="96"/>
    <col min="7425" max="7425" width="9.28515625" style="96" customWidth="1"/>
    <col min="7426" max="7426" width="6.7109375" style="96" customWidth="1"/>
    <col min="7427" max="7427" width="40.7109375" style="96" customWidth="1"/>
    <col min="7428" max="7431" width="9.28515625" style="96" customWidth="1"/>
    <col min="7432" max="7680" width="9.28515625" style="96"/>
    <col min="7681" max="7681" width="9.28515625" style="96" customWidth="1"/>
    <col min="7682" max="7682" width="6.7109375" style="96" customWidth="1"/>
    <col min="7683" max="7683" width="40.7109375" style="96" customWidth="1"/>
    <col min="7684" max="7687" width="9.28515625" style="96" customWidth="1"/>
    <col min="7688" max="7936" width="9.28515625" style="96"/>
    <col min="7937" max="7937" width="9.28515625" style="96" customWidth="1"/>
    <col min="7938" max="7938" width="6.7109375" style="96" customWidth="1"/>
    <col min="7939" max="7939" width="40.7109375" style="96" customWidth="1"/>
    <col min="7940" max="7943" width="9.28515625" style="96" customWidth="1"/>
    <col min="7944" max="8192" width="9.28515625" style="96"/>
    <col min="8193" max="8193" width="9.28515625" style="96" customWidth="1"/>
    <col min="8194" max="8194" width="6.7109375" style="96" customWidth="1"/>
    <col min="8195" max="8195" width="40.7109375" style="96" customWidth="1"/>
    <col min="8196" max="8199" width="9.28515625" style="96" customWidth="1"/>
    <col min="8200" max="8448" width="9.28515625" style="96"/>
    <col min="8449" max="8449" width="9.28515625" style="96" customWidth="1"/>
    <col min="8450" max="8450" width="6.7109375" style="96" customWidth="1"/>
    <col min="8451" max="8451" width="40.7109375" style="96" customWidth="1"/>
    <col min="8452" max="8455" width="9.28515625" style="96" customWidth="1"/>
    <col min="8456" max="8704" width="9.28515625" style="96"/>
    <col min="8705" max="8705" width="9.28515625" style="96" customWidth="1"/>
    <col min="8706" max="8706" width="6.7109375" style="96" customWidth="1"/>
    <col min="8707" max="8707" width="40.7109375" style="96" customWidth="1"/>
    <col min="8708" max="8711" width="9.28515625" style="96" customWidth="1"/>
    <col min="8712" max="8960" width="9.28515625" style="96"/>
    <col min="8961" max="8961" width="9.28515625" style="96" customWidth="1"/>
    <col min="8962" max="8962" width="6.7109375" style="96" customWidth="1"/>
    <col min="8963" max="8963" width="40.7109375" style="96" customWidth="1"/>
    <col min="8964" max="8967" width="9.28515625" style="96" customWidth="1"/>
    <col min="8968" max="9216" width="9.28515625" style="96"/>
    <col min="9217" max="9217" width="9.28515625" style="96" customWidth="1"/>
    <col min="9218" max="9218" width="6.7109375" style="96" customWidth="1"/>
    <col min="9219" max="9219" width="40.7109375" style="96" customWidth="1"/>
    <col min="9220" max="9223" width="9.28515625" style="96" customWidth="1"/>
    <col min="9224" max="9472" width="9.28515625" style="96"/>
    <col min="9473" max="9473" width="9.28515625" style="96" customWidth="1"/>
    <col min="9474" max="9474" width="6.7109375" style="96" customWidth="1"/>
    <col min="9475" max="9475" width="40.7109375" style="96" customWidth="1"/>
    <col min="9476" max="9479" width="9.28515625" style="96" customWidth="1"/>
    <col min="9480" max="9728" width="9.28515625" style="96"/>
    <col min="9729" max="9729" width="9.28515625" style="96" customWidth="1"/>
    <col min="9730" max="9730" width="6.7109375" style="96" customWidth="1"/>
    <col min="9731" max="9731" width="40.7109375" style="96" customWidth="1"/>
    <col min="9732" max="9735" width="9.28515625" style="96" customWidth="1"/>
    <col min="9736" max="9984" width="9.28515625" style="96"/>
    <col min="9985" max="9985" width="9.28515625" style="96" customWidth="1"/>
    <col min="9986" max="9986" width="6.7109375" style="96" customWidth="1"/>
    <col min="9987" max="9987" width="40.7109375" style="96" customWidth="1"/>
    <col min="9988" max="9991" width="9.28515625" style="96" customWidth="1"/>
    <col min="9992" max="10240" width="9.28515625" style="96"/>
    <col min="10241" max="10241" width="9.28515625" style="96" customWidth="1"/>
    <col min="10242" max="10242" width="6.7109375" style="96" customWidth="1"/>
    <col min="10243" max="10243" width="40.7109375" style="96" customWidth="1"/>
    <col min="10244" max="10247" width="9.28515625" style="96" customWidth="1"/>
    <col min="10248" max="10496" width="9.28515625" style="96"/>
    <col min="10497" max="10497" width="9.28515625" style="96" customWidth="1"/>
    <col min="10498" max="10498" width="6.7109375" style="96" customWidth="1"/>
    <col min="10499" max="10499" width="40.7109375" style="96" customWidth="1"/>
    <col min="10500" max="10503" width="9.28515625" style="96" customWidth="1"/>
    <col min="10504" max="10752" width="9.28515625" style="96"/>
    <col min="10753" max="10753" width="9.28515625" style="96" customWidth="1"/>
    <col min="10754" max="10754" width="6.7109375" style="96" customWidth="1"/>
    <col min="10755" max="10755" width="40.7109375" style="96" customWidth="1"/>
    <col min="10756" max="10759" width="9.28515625" style="96" customWidth="1"/>
    <col min="10760" max="11008" width="9.28515625" style="96"/>
    <col min="11009" max="11009" width="9.28515625" style="96" customWidth="1"/>
    <col min="11010" max="11010" width="6.7109375" style="96" customWidth="1"/>
    <col min="11011" max="11011" width="40.7109375" style="96" customWidth="1"/>
    <col min="11012" max="11015" width="9.28515625" style="96" customWidth="1"/>
    <col min="11016" max="11264" width="9.28515625" style="96"/>
    <col min="11265" max="11265" width="9.28515625" style="96" customWidth="1"/>
    <col min="11266" max="11266" width="6.7109375" style="96" customWidth="1"/>
    <col min="11267" max="11267" width="40.7109375" style="96" customWidth="1"/>
    <col min="11268" max="11271" width="9.28515625" style="96" customWidth="1"/>
    <col min="11272" max="11520" width="9.28515625" style="96"/>
    <col min="11521" max="11521" width="9.28515625" style="96" customWidth="1"/>
    <col min="11522" max="11522" width="6.7109375" style="96" customWidth="1"/>
    <col min="11523" max="11523" width="40.7109375" style="96" customWidth="1"/>
    <col min="11524" max="11527" width="9.28515625" style="96" customWidth="1"/>
    <col min="11528" max="11776" width="9.28515625" style="96"/>
    <col min="11777" max="11777" width="9.28515625" style="96" customWidth="1"/>
    <col min="11778" max="11778" width="6.7109375" style="96" customWidth="1"/>
    <col min="11779" max="11779" width="40.7109375" style="96" customWidth="1"/>
    <col min="11780" max="11783" width="9.28515625" style="96" customWidth="1"/>
    <col min="11784" max="12032" width="9.28515625" style="96"/>
    <col min="12033" max="12033" width="9.28515625" style="96" customWidth="1"/>
    <col min="12034" max="12034" width="6.7109375" style="96" customWidth="1"/>
    <col min="12035" max="12035" width="40.7109375" style="96" customWidth="1"/>
    <col min="12036" max="12039" width="9.28515625" style="96" customWidth="1"/>
    <col min="12040" max="12288" width="9.28515625" style="96"/>
    <col min="12289" max="12289" width="9.28515625" style="96" customWidth="1"/>
    <col min="12290" max="12290" width="6.7109375" style="96" customWidth="1"/>
    <col min="12291" max="12291" width="40.7109375" style="96" customWidth="1"/>
    <col min="12292" max="12295" width="9.28515625" style="96" customWidth="1"/>
    <col min="12296" max="12544" width="9.28515625" style="96"/>
    <col min="12545" max="12545" width="9.28515625" style="96" customWidth="1"/>
    <col min="12546" max="12546" width="6.7109375" style="96" customWidth="1"/>
    <col min="12547" max="12547" width="40.7109375" style="96" customWidth="1"/>
    <col min="12548" max="12551" width="9.28515625" style="96" customWidth="1"/>
    <col min="12552" max="12800" width="9.28515625" style="96"/>
    <col min="12801" max="12801" width="9.28515625" style="96" customWidth="1"/>
    <col min="12802" max="12802" width="6.7109375" style="96" customWidth="1"/>
    <col min="12803" max="12803" width="40.7109375" style="96" customWidth="1"/>
    <col min="12804" max="12807" width="9.28515625" style="96" customWidth="1"/>
    <col min="12808" max="13056" width="9.28515625" style="96"/>
    <col min="13057" max="13057" width="9.28515625" style="96" customWidth="1"/>
    <col min="13058" max="13058" width="6.7109375" style="96" customWidth="1"/>
    <col min="13059" max="13059" width="40.7109375" style="96" customWidth="1"/>
    <col min="13060" max="13063" width="9.28515625" style="96" customWidth="1"/>
    <col min="13064" max="13312" width="9.28515625" style="96"/>
    <col min="13313" max="13313" width="9.28515625" style="96" customWidth="1"/>
    <col min="13314" max="13314" width="6.7109375" style="96" customWidth="1"/>
    <col min="13315" max="13315" width="40.7109375" style="96" customWidth="1"/>
    <col min="13316" max="13319" width="9.28515625" style="96" customWidth="1"/>
    <col min="13320" max="13568" width="9.28515625" style="96"/>
    <col min="13569" max="13569" width="9.28515625" style="96" customWidth="1"/>
    <col min="13570" max="13570" width="6.7109375" style="96" customWidth="1"/>
    <col min="13571" max="13571" width="40.7109375" style="96" customWidth="1"/>
    <col min="13572" max="13575" width="9.28515625" style="96" customWidth="1"/>
    <col min="13576" max="13824" width="9.28515625" style="96"/>
    <col min="13825" max="13825" width="9.28515625" style="96" customWidth="1"/>
    <col min="13826" max="13826" width="6.7109375" style="96" customWidth="1"/>
    <col min="13827" max="13827" width="40.7109375" style="96" customWidth="1"/>
    <col min="13828" max="13831" width="9.28515625" style="96" customWidth="1"/>
    <col min="13832" max="14080" width="9.28515625" style="96"/>
    <col min="14081" max="14081" width="9.28515625" style="96" customWidth="1"/>
    <col min="14082" max="14082" width="6.7109375" style="96" customWidth="1"/>
    <col min="14083" max="14083" width="40.7109375" style="96" customWidth="1"/>
    <col min="14084" max="14087" width="9.28515625" style="96" customWidth="1"/>
    <col min="14088" max="14336" width="9.28515625" style="96"/>
    <col min="14337" max="14337" width="9.28515625" style="96" customWidth="1"/>
    <col min="14338" max="14338" width="6.7109375" style="96" customWidth="1"/>
    <col min="14339" max="14339" width="40.7109375" style="96" customWidth="1"/>
    <col min="14340" max="14343" width="9.28515625" style="96" customWidth="1"/>
    <col min="14344" max="14592" width="9.28515625" style="96"/>
    <col min="14593" max="14593" width="9.28515625" style="96" customWidth="1"/>
    <col min="14594" max="14594" width="6.7109375" style="96" customWidth="1"/>
    <col min="14595" max="14595" width="40.7109375" style="96" customWidth="1"/>
    <col min="14596" max="14599" width="9.28515625" style="96" customWidth="1"/>
    <col min="14600" max="14848" width="9.28515625" style="96"/>
    <col min="14849" max="14849" width="9.28515625" style="96" customWidth="1"/>
    <col min="14850" max="14850" width="6.7109375" style="96" customWidth="1"/>
    <col min="14851" max="14851" width="40.7109375" style="96" customWidth="1"/>
    <col min="14852" max="14855" width="9.28515625" style="96" customWidth="1"/>
    <col min="14856" max="15104" width="9.28515625" style="96"/>
    <col min="15105" max="15105" width="9.28515625" style="96" customWidth="1"/>
    <col min="15106" max="15106" width="6.7109375" style="96" customWidth="1"/>
    <col min="15107" max="15107" width="40.7109375" style="96" customWidth="1"/>
    <col min="15108" max="15111" width="9.28515625" style="96" customWidth="1"/>
    <col min="15112" max="15360" width="9.28515625" style="96"/>
    <col min="15361" max="15361" width="9.28515625" style="96" customWidth="1"/>
    <col min="15362" max="15362" width="6.7109375" style="96" customWidth="1"/>
    <col min="15363" max="15363" width="40.7109375" style="96" customWidth="1"/>
    <col min="15364" max="15367" width="9.28515625" style="96" customWidth="1"/>
    <col min="15368" max="15616" width="9.28515625" style="96"/>
    <col min="15617" max="15617" width="9.28515625" style="96" customWidth="1"/>
    <col min="15618" max="15618" width="6.7109375" style="96" customWidth="1"/>
    <col min="15619" max="15619" width="40.7109375" style="96" customWidth="1"/>
    <col min="15620" max="15623" width="9.28515625" style="96" customWidth="1"/>
    <col min="15624" max="15872" width="9.28515625" style="96"/>
    <col min="15873" max="15873" width="9.28515625" style="96" customWidth="1"/>
    <col min="15874" max="15874" width="6.7109375" style="96" customWidth="1"/>
    <col min="15875" max="15875" width="40.7109375" style="96" customWidth="1"/>
    <col min="15876" max="15879" width="9.28515625" style="96" customWidth="1"/>
    <col min="15880" max="16128" width="9.28515625" style="96"/>
    <col min="16129" max="16129" width="9.28515625" style="96" customWidth="1"/>
    <col min="16130" max="16130" width="6.7109375" style="96" customWidth="1"/>
    <col min="16131" max="16131" width="40.7109375" style="96" customWidth="1"/>
    <col min="16132" max="16135" width="9.28515625" style="96" customWidth="1"/>
    <col min="16136" max="16383" width="9.28515625" style="96"/>
    <col min="16384" max="16384" width="9.28515625" style="96" customWidth="1"/>
  </cols>
  <sheetData>
    <row r="1" spans="1:8" ht="12.75" customHeight="1" x14ac:dyDescent="0.2">
      <c r="A1" s="304" t="s">
        <v>229</v>
      </c>
      <c r="B1" s="305" t="s">
        <v>952</v>
      </c>
      <c r="C1" s="619"/>
      <c r="D1" s="754" t="s">
        <v>953</v>
      </c>
      <c r="E1" s="754"/>
      <c r="F1" s="754"/>
      <c r="G1" s="754"/>
      <c r="H1" s="755"/>
    </row>
    <row r="2" spans="1:8" ht="24.75" customHeight="1" x14ac:dyDescent="0.2">
      <c r="A2" s="750" t="s">
        <v>2</v>
      </c>
      <c r="B2" s="751"/>
      <c r="C2" s="752"/>
      <c r="D2" s="272" t="s">
        <v>3</v>
      </c>
      <c r="E2" s="272" t="s">
        <v>4</v>
      </c>
      <c r="F2" s="272" t="s">
        <v>5</v>
      </c>
      <c r="G2" s="272" t="s">
        <v>6</v>
      </c>
      <c r="H2" s="272" t="s">
        <v>7</v>
      </c>
    </row>
    <row r="3" spans="1:8" ht="25.5" x14ac:dyDescent="0.2">
      <c r="A3" s="425" t="s">
        <v>954</v>
      </c>
      <c r="B3" s="426"/>
      <c r="C3" s="427"/>
      <c r="D3" s="346" t="s">
        <v>955</v>
      </c>
      <c r="E3" s="309"/>
      <c r="F3" s="309"/>
      <c r="G3" s="309"/>
      <c r="H3" s="618"/>
    </row>
    <row r="4" spans="1:8" ht="27" x14ac:dyDescent="0.2">
      <c r="A4" s="428"/>
      <c r="B4" s="431" t="s">
        <v>956</v>
      </c>
      <c r="C4" s="432"/>
      <c r="D4" s="296" t="s">
        <v>1422</v>
      </c>
      <c r="E4" s="293" t="s">
        <v>253</v>
      </c>
      <c r="F4" s="293">
        <v>60</v>
      </c>
      <c r="G4" s="119"/>
      <c r="H4" s="83" t="str">
        <f>IF(G4=0," ",F4*G4)</f>
        <v xml:space="preserve"> </v>
      </c>
    </row>
    <row r="5" spans="1:8" ht="38.25" x14ac:dyDescent="0.2">
      <c r="A5" s="425" t="s">
        <v>957</v>
      </c>
      <c r="B5" s="426"/>
      <c r="C5" s="427"/>
      <c r="D5" s="346" t="s">
        <v>958</v>
      </c>
      <c r="E5" s="309"/>
      <c r="F5" s="309"/>
      <c r="G5" s="55"/>
      <c r="H5" s="54"/>
    </row>
    <row r="6" spans="1:8" ht="25.5" x14ac:dyDescent="0.2">
      <c r="A6" s="428"/>
      <c r="B6" s="429" t="s">
        <v>959</v>
      </c>
      <c r="C6" s="430"/>
      <c r="D6" s="319" t="s">
        <v>960</v>
      </c>
      <c r="E6" s="294"/>
      <c r="F6" s="294"/>
      <c r="G6" s="30"/>
      <c r="H6" s="50"/>
    </row>
    <row r="7" spans="1:8" x14ac:dyDescent="0.2">
      <c r="A7" s="428"/>
      <c r="B7" s="429"/>
      <c r="C7" s="558" t="s">
        <v>23</v>
      </c>
      <c r="D7" s="296" t="s">
        <v>961</v>
      </c>
      <c r="E7" s="293"/>
      <c r="F7" s="293"/>
      <c r="G7" s="100"/>
      <c r="H7" s="83" t="str">
        <f>IF(G7=0," ",F7*G7)</f>
        <v xml:space="preserve"> </v>
      </c>
    </row>
    <row r="8" spans="1:8" ht="27" x14ac:dyDescent="0.2">
      <c r="A8" s="428"/>
      <c r="B8" s="429"/>
      <c r="C8" s="557" t="s">
        <v>12</v>
      </c>
      <c r="D8" s="296" t="s">
        <v>962</v>
      </c>
      <c r="E8" s="293" t="s">
        <v>253</v>
      </c>
      <c r="F8" s="293">
        <v>1600</v>
      </c>
      <c r="G8" s="119"/>
      <c r="H8" s="83" t="str">
        <f>IF(G8=0," ",F8*G8)</f>
        <v xml:space="preserve"> </v>
      </c>
    </row>
    <row r="9" spans="1:8" ht="27" x14ac:dyDescent="0.2">
      <c r="A9" s="428"/>
      <c r="B9" s="429"/>
      <c r="C9" s="557" t="s">
        <v>17</v>
      </c>
      <c r="D9" s="296" t="s">
        <v>963</v>
      </c>
      <c r="E9" s="293" t="s">
        <v>253</v>
      </c>
      <c r="F9" s="293">
        <v>1350</v>
      </c>
      <c r="G9" s="119"/>
      <c r="H9" s="83" t="str">
        <f>IF(G9=0," ",F9*G9)</f>
        <v xml:space="preserve"> </v>
      </c>
    </row>
    <row r="10" spans="1:8" x14ac:dyDescent="0.2">
      <c r="A10" s="425" t="s">
        <v>964</v>
      </c>
      <c r="B10" s="426"/>
      <c r="C10" s="427"/>
      <c r="D10" s="346" t="s">
        <v>965</v>
      </c>
      <c r="E10" s="309"/>
      <c r="F10" s="309"/>
      <c r="G10" s="55"/>
      <c r="H10" s="54"/>
    </row>
    <row r="11" spans="1:8" x14ac:dyDescent="0.2">
      <c r="A11" s="428"/>
      <c r="B11" s="429" t="s">
        <v>966</v>
      </c>
      <c r="C11" s="430"/>
      <c r="D11" s="319" t="s">
        <v>967</v>
      </c>
      <c r="E11" s="294"/>
      <c r="F11" s="294"/>
      <c r="G11" s="30"/>
      <c r="H11" s="50"/>
    </row>
    <row r="12" spans="1:8" ht="27" x14ac:dyDescent="0.2">
      <c r="A12" s="428"/>
      <c r="B12" s="429"/>
      <c r="C12" s="558" t="s">
        <v>23</v>
      </c>
      <c r="D12" s="296" t="s">
        <v>961</v>
      </c>
      <c r="E12" s="293" t="s">
        <v>253</v>
      </c>
      <c r="F12" s="293">
        <v>1600</v>
      </c>
      <c r="G12" s="119"/>
      <c r="H12" s="83" t="str">
        <f>IF(G12=0," ",F12*G12)</f>
        <v xml:space="preserve"> </v>
      </c>
    </row>
    <row r="13" spans="1:8" x14ac:dyDescent="0.2">
      <c r="A13" s="428"/>
      <c r="B13" s="429" t="s">
        <v>968</v>
      </c>
      <c r="C13" s="430"/>
      <c r="D13" s="319" t="s">
        <v>969</v>
      </c>
      <c r="E13" s="294"/>
      <c r="F13" s="294"/>
      <c r="G13" s="30"/>
      <c r="H13" s="50"/>
    </row>
    <row r="14" spans="1:8" ht="27" x14ac:dyDescent="0.2">
      <c r="A14" s="428"/>
      <c r="B14" s="429"/>
      <c r="C14" s="558" t="s">
        <v>23</v>
      </c>
      <c r="D14" s="296" t="s">
        <v>961</v>
      </c>
      <c r="E14" s="293" t="s">
        <v>253</v>
      </c>
      <c r="F14" s="293">
        <v>2900</v>
      </c>
      <c r="G14" s="119"/>
      <c r="H14" s="83" t="str">
        <f>IF(G14=0," ",F14*G14)</f>
        <v xml:space="preserve"> </v>
      </c>
    </row>
    <row r="15" spans="1:8" ht="25.5" x14ac:dyDescent="0.2">
      <c r="A15" s="583" t="s">
        <v>970</v>
      </c>
      <c r="B15" s="559"/>
      <c r="C15" s="598"/>
      <c r="D15" s="373" t="s">
        <v>971</v>
      </c>
      <c r="E15" s="300" t="s">
        <v>929</v>
      </c>
      <c r="F15" s="300"/>
      <c r="G15" s="383"/>
      <c r="H15" s="99" t="s">
        <v>714</v>
      </c>
    </row>
    <row r="16" spans="1:8" x14ac:dyDescent="0.2">
      <c r="A16" s="425" t="s">
        <v>972</v>
      </c>
      <c r="B16" s="426"/>
      <c r="C16" s="427"/>
      <c r="D16" s="346" t="s">
        <v>973</v>
      </c>
      <c r="E16" s="309"/>
      <c r="F16" s="309"/>
      <c r="G16" s="55"/>
      <c r="H16" s="54"/>
    </row>
    <row r="17" spans="1:8" x14ac:dyDescent="0.2">
      <c r="A17" s="428"/>
      <c r="B17" s="431" t="s">
        <v>974</v>
      </c>
      <c r="C17" s="432"/>
      <c r="D17" s="296" t="s">
        <v>975</v>
      </c>
      <c r="E17" s="293" t="s">
        <v>254</v>
      </c>
      <c r="F17" s="293">
        <v>700</v>
      </c>
      <c r="G17" s="119"/>
      <c r="H17" s="83" t="str">
        <f>IF(G17=0," ",F17*G17)</f>
        <v xml:space="preserve"> </v>
      </c>
    </row>
    <row r="18" spans="1:8" x14ac:dyDescent="0.2">
      <c r="A18" s="425" t="s">
        <v>976</v>
      </c>
      <c r="B18" s="426"/>
      <c r="C18" s="427"/>
      <c r="D18" s="346" t="s">
        <v>977</v>
      </c>
      <c r="E18" s="309"/>
      <c r="F18" s="309"/>
      <c r="G18" s="55"/>
      <c r="H18" s="54"/>
    </row>
    <row r="19" spans="1:8" x14ac:dyDescent="0.2">
      <c r="A19" s="428"/>
      <c r="B19" s="431" t="s">
        <v>978</v>
      </c>
      <c r="C19" s="432"/>
      <c r="D19" s="296" t="s">
        <v>979</v>
      </c>
      <c r="E19" s="293" t="s">
        <v>138</v>
      </c>
      <c r="F19" s="293">
        <v>14</v>
      </c>
      <c r="G19" s="119"/>
      <c r="H19" s="83" t="str">
        <f>IF(G19=0," ",F19*G19)</f>
        <v xml:space="preserve"> </v>
      </c>
    </row>
    <row r="20" spans="1:8" ht="25.5" x14ac:dyDescent="0.2">
      <c r="A20" s="428"/>
      <c r="B20" s="593" t="s">
        <v>980</v>
      </c>
      <c r="C20" s="622"/>
      <c r="D20" s="376" t="s">
        <v>981</v>
      </c>
      <c r="E20" s="407" t="s">
        <v>735</v>
      </c>
      <c r="F20" s="407">
        <v>2500</v>
      </c>
      <c r="G20" s="627"/>
      <c r="H20" s="83" t="str">
        <f>IF(G20=0," ",F20*G20)</f>
        <v xml:space="preserve"> </v>
      </c>
    </row>
    <row r="21" spans="1:8" x14ac:dyDescent="0.2">
      <c r="A21" s="425" t="s">
        <v>982</v>
      </c>
      <c r="B21" s="426"/>
      <c r="C21" s="427"/>
      <c r="D21" s="346" t="s">
        <v>983</v>
      </c>
      <c r="E21" s="309"/>
      <c r="F21" s="309"/>
      <c r="G21" s="55"/>
      <c r="H21" s="54"/>
    </row>
    <row r="22" spans="1:8" ht="25.5" x14ac:dyDescent="0.2">
      <c r="A22" s="428"/>
      <c r="B22" s="431" t="s">
        <v>984</v>
      </c>
      <c r="C22" s="432"/>
      <c r="D22" s="296" t="s">
        <v>985</v>
      </c>
      <c r="E22" s="293" t="s">
        <v>157</v>
      </c>
      <c r="F22" s="293">
        <v>100</v>
      </c>
      <c r="G22" s="119"/>
      <c r="H22" s="83" t="str">
        <f>IF(G22=0," ",F22*G22)</f>
        <v xml:space="preserve"> </v>
      </c>
    </row>
    <row r="23" spans="1:8" ht="25.5" x14ac:dyDescent="0.2">
      <c r="A23" s="428"/>
      <c r="B23" s="431" t="s">
        <v>986</v>
      </c>
      <c r="C23" s="432"/>
      <c r="D23" s="296" t="s">
        <v>987</v>
      </c>
      <c r="E23" s="293" t="s">
        <v>157</v>
      </c>
      <c r="F23" s="293">
        <v>70</v>
      </c>
      <c r="G23" s="119"/>
      <c r="H23" s="83" t="str">
        <f>IF(G23=0," ",F23*G23)</f>
        <v xml:space="preserve"> </v>
      </c>
    </row>
    <row r="24" spans="1:8" ht="25.5" x14ac:dyDescent="0.2">
      <c r="A24" s="628" t="s">
        <v>988</v>
      </c>
      <c r="B24" s="426"/>
      <c r="C24" s="427"/>
      <c r="D24" s="346" t="s">
        <v>989</v>
      </c>
      <c r="E24" s="309"/>
      <c r="F24" s="309"/>
      <c r="G24" s="55"/>
      <c r="H24" s="79"/>
    </row>
    <row r="25" spans="1:8" ht="27" x14ac:dyDescent="0.2">
      <c r="A25" s="428"/>
      <c r="B25" s="587" t="s">
        <v>990</v>
      </c>
      <c r="C25" s="588"/>
      <c r="D25" s="406" t="s">
        <v>991</v>
      </c>
      <c r="E25" s="332" t="s">
        <v>253</v>
      </c>
      <c r="F25" s="332">
        <v>2800</v>
      </c>
      <c r="G25" s="569"/>
      <c r="H25" s="92" t="str">
        <f>IF(G25=0," ",F25*G25)</f>
        <v xml:space="preserve"> </v>
      </c>
    </row>
    <row r="26" spans="1:8" x14ac:dyDescent="0.2">
      <c r="A26" s="304" t="str">
        <f>A1</f>
        <v>SECTION</v>
      </c>
      <c r="B26" s="305" t="str">
        <f>B1</f>
        <v>C6.1</v>
      </c>
      <c r="C26" s="616"/>
      <c r="D26" s="747" t="s">
        <v>108</v>
      </c>
      <c r="E26" s="748"/>
      <c r="F26" s="748"/>
      <c r="G26" s="749"/>
      <c r="H26" s="44">
        <f>SUM(H3:H25)</f>
        <v>0</v>
      </c>
    </row>
    <row r="39" spans="1:1" x14ac:dyDescent="0.2">
      <c r="A39" s="96"/>
    </row>
    <row r="40" spans="1:1" x14ac:dyDescent="0.2">
      <c r="A40" s="96"/>
    </row>
    <row r="41" spans="1:1" x14ac:dyDescent="0.2">
      <c r="A41" s="96"/>
    </row>
    <row r="42" spans="1:1" x14ac:dyDescent="0.2">
      <c r="A42" s="96"/>
    </row>
    <row r="43" spans="1:1" x14ac:dyDescent="0.2">
      <c r="A43" s="96"/>
    </row>
    <row r="44" spans="1:1" x14ac:dyDescent="0.2">
      <c r="A44" s="96"/>
    </row>
    <row r="45" spans="1:1" x14ac:dyDescent="0.2">
      <c r="A45" s="96"/>
    </row>
    <row r="46" spans="1:1" x14ac:dyDescent="0.2">
      <c r="A46" s="96"/>
    </row>
    <row r="47" spans="1:1" x14ac:dyDescent="0.2">
      <c r="A47" s="96"/>
    </row>
    <row r="48" spans="1:1" x14ac:dyDescent="0.2">
      <c r="A48" s="96"/>
    </row>
    <row r="49" spans="1:1" x14ac:dyDescent="0.2">
      <c r="A49" s="96"/>
    </row>
    <row r="50" spans="1:1" x14ac:dyDescent="0.2">
      <c r="A50" s="96"/>
    </row>
    <row r="51" spans="1:1" x14ac:dyDescent="0.2">
      <c r="A51" s="96"/>
    </row>
    <row r="52" spans="1:1" x14ac:dyDescent="0.2">
      <c r="A52" s="96"/>
    </row>
    <row r="53" spans="1:1" x14ac:dyDescent="0.2">
      <c r="A53" s="96"/>
    </row>
    <row r="54" spans="1:1" x14ac:dyDescent="0.2">
      <c r="A54" s="96"/>
    </row>
    <row r="55" spans="1:1" x14ac:dyDescent="0.2">
      <c r="A55" s="96"/>
    </row>
    <row r="56" spans="1:1" x14ac:dyDescent="0.2">
      <c r="A56" s="96"/>
    </row>
    <row r="57" spans="1:1" x14ac:dyDescent="0.2">
      <c r="A57" s="96"/>
    </row>
    <row r="58" spans="1:1" x14ac:dyDescent="0.2">
      <c r="A58" s="96"/>
    </row>
    <row r="59" spans="1:1" x14ac:dyDescent="0.2">
      <c r="A59" s="96"/>
    </row>
    <row r="60" spans="1:1" x14ac:dyDescent="0.2">
      <c r="A60" s="96"/>
    </row>
    <row r="61" spans="1:1" x14ac:dyDescent="0.2">
      <c r="A61" s="96"/>
    </row>
    <row r="62" spans="1:1" x14ac:dyDescent="0.2">
      <c r="A62" s="96"/>
    </row>
    <row r="63" spans="1:1" x14ac:dyDescent="0.2">
      <c r="A63" s="96"/>
    </row>
    <row r="64" spans="1:1" x14ac:dyDescent="0.2">
      <c r="A64" s="96"/>
    </row>
    <row r="65" spans="1:1" x14ac:dyDescent="0.2">
      <c r="A65" s="96"/>
    </row>
    <row r="66" spans="1:1" x14ac:dyDescent="0.2">
      <c r="A66" s="96"/>
    </row>
    <row r="67" spans="1:1" x14ac:dyDescent="0.2">
      <c r="A67" s="96"/>
    </row>
    <row r="68" spans="1:1" x14ac:dyDescent="0.2">
      <c r="A68" s="96"/>
    </row>
    <row r="69" spans="1:1" x14ac:dyDescent="0.2">
      <c r="A69" s="96"/>
    </row>
    <row r="70" spans="1:1" x14ac:dyDescent="0.2">
      <c r="A70" s="96"/>
    </row>
    <row r="71" spans="1:1" x14ac:dyDescent="0.2">
      <c r="A71" s="96"/>
    </row>
    <row r="72" spans="1:1" x14ac:dyDescent="0.2">
      <c r="A72" s="96"/>
    </row>
    <row r="73" spans="1:1" x14ac:dyDescent="0.2">
      <c r="A73" s="96"/>
    </row>
    <row r="74" spans="1:1" x14ac:dyDescent="0.2">
      <c r="A74" s="96"/>
    </row>
    <row r="75" spans="1:1" x14ac:dyDescent="0.2">
      <c r="A75" s="96"/>
    </row>
    <row r="76" spans="1:1" x14ac:dyDescent="0.2">
      <c r="A76" s="96"/>
    </row>
    <row r="77" spans="1:1" x14ac:dyDescent="0.2">
      <c r="A77" s="96"/>
    </row>
    <row r="78" spans="1:1" x14ac:dyDescent="0.2">
      <c r="A78" s="96"/>
    </row>
    <row r="79" spans="1:1" x14ac:dyDescent="0.2">
      <c r="A79" s="96"/>
    </row>
    <row r="80" spans="1:1" x14ac:dyDescent="0.2">
      <c r="A80" s="96"/>
    </row>
    <row r="81" spans="1:1" x14ac:dyDescent="0.2">
      <c r="A81" s="96"/>
    </row>
    <row r="82" spans="1:1" x14ac:dyDescent="0.2">
      <c r="A82" s="96"/>
    </row>
    <row r="83" spans="1:1" x14ac:dyDescent="0.2">
      <c r="A83" s="96"/>
    </row>
    <row r="84" spans="1:1" x14ac:dyDescent="0.2">
      <c r="A84" s="96"/>
    </row>
    <row r="85" spans="1:1" x14ac:dyDescent="0.2">
      <c r="A85" s="96"/>
    </row>
    <row r="86" spans="1:1" x14ac:dyDescent="0.2">
      <c r="A86" s="96"/>
    </row>
    <row r="87" spans="1:1" x14ac:dyDescent="0.2">
      <c r="A87" s="96"/>
    </row>
    <row r="88" spans="1:1" x14ac:dyDescent="0.2">
      <c r="A88" s="96"/>
    </row>
    <row r="89" spans="1:1" x14ac:dyDescent="0.2">
      <c r="A89" s="96"/>
    </row>
    <row r="90" spans="1:1" x14ac:dyDescent="0.2">
      <c r="A90" s="96"/>
    </row>
    <row r="91" spans="1:1" x14ac:dyDescent="0.2">
      <c r="A91" s="96"/>
    </row>
    <row r="92" spans="1:1" x14ac:dyDescent="0.2">
      <c r="A92" s="96"/>
    </row>
    <row r="93" spans="1:1" x14ac:dyDescent="0.2">
      <c r="A93" s="96"/>
    </row>
    <row r="94" spans="1:1" x14ac:dyDescent="0.2">
      <c r="A94" s="96"/>
    </row>
    <row r="95" spans="1:1" x14ac:dyDescent="0.2">
      <c r="A95" s="96"/>
    </row>
    <row r="96" spans="1:1" x14ac:dyDescent="0.2">
      <c r="A96" s="96"/>
    </row>
    <row r="97" spans="1:1" x14ac:dyDescent="0.2">
      <c r="A97" s="96"/>
    </row>
    <row r="98" spans="1:1" x14ac:dyDescent="0.2">
      <c r="A98" s="96"/>
    </row>
    <row r="99" spans="1:1" x14ac:dyDescent="0.2">
      <c r="A99" s="96"/>
    </row>
    <row r="100" spans="1:1" x14ac:dyDescent="0.2">
      <c r="A100" s="96"/>
    </row>
    <row r="101" spans="1:1" x14ac:dyDescent="0.2">
      <c r="A101" s="96"/>
    </row>
    <row r="102" spans="1:1" x14ac:dyDescent="0.2">
      <c r="A102" s="96"/>
    </row>
    <row r="103" spans="1:1" x14ac:dyDescent="0.2">
      <c r="A103" s="96"/>
    </row>
    <row r="104" spans="1:1" x14ac:dyDescent="0.2">
      <c r="A104" s="96"/>
    </row>
    <row r="105" spans="1:1" x14ac:dyDescent="0.2">
      <c r="A105" s="96"/>
    </row>
    <row r="106" spans="1:1" x14ac:dyDescent="0.2">
      <c r="A106" s="96"/>
    </row>
    <row r="107" spans="1:1" x14ac:dyDescent="0.2">
      <c r="A107" s="96"/>
    </row>
    <row r="108" spans="1:1" x14ac:dyDescent="0.2">
      <c r="A108" s="96"/>
    </row>
    <row r="109" spans="1:1" x14ac:dyDescent="0.2">
      <c r="A109" s="96"/>
    </row>
    <row r="110" spans="1:1" x14ac:dyDescent="0.2">
      <c r="A110" s="96"/>
    </row>
    <row r="111" spans="1:1" x14ac:dyDescent="0.2">
      <c r="A111" s="96"/>
    </row>
    <row r="112" spans="1:1" x14ac:dyDescent="0.2">
      <c r="A112" s="96"/>
    </row>
    <row r="113" spans="1:1" x14ac:dyDescent="0.2">
      <c r="A113" s="96"/>
    </row>
    <row r="114" spans="1:1" x14ac:dyDescent="0.2">
      <c r="A114" s="96"/>
    </row>
    <row r="115" spans="1:1" x14ac:dyDescent="0.2">
      <c r="A115" s="96"/>
    </row>
    <row r="116" spans="1:1" x14ac:dyDescent="0.2">
      <c r="A116" s="96"/>
    </row>
    <row r="117" spans="1:1" x14ac:dyDescent="0.2">
      <c r="A117" s="96"/>
    </row>
    <row r="118" spans="1:1" x14ac:dyDescent="0.2">
      <c r="A118" s="96"/>
    </row>
    <row r="119" spans="1:1" x14ac:dyDescent="0.2">
      <c r="A119" s="96"/>
    </row>
    <row r="120" spans="1:1" x14ac:dyDescent="0.2">
      <c r="A120" s="96"/>
    </row>
    <row r="121" spans="1:1" x14ac:dyDescent="0.2">
      <c r="A121" s="96"/>
    </row>
    <row r="122" spans="1:1" x14ac:dyDescent="0.2">
      <c r="A122" s="96"/>
    </row>
    <row r="123" spans="1:1" x14ac:dyDescent="0.2">
      <c r="A123" s="96"/>
    </row>
    <row r="124" spans="1:1" x14ac:dyDescent="0.2">
      <c r="A124" s="96"/>
    </row>
    <row r="125" spans="1:1" x14ac:dyDescent="0.2">
      <c r="A125" s="96"/>
    </row>
    <row r="126" spans="1:1" x14ac:dyDescent="0.2">
      <c r="A126" s="96"/>
    </row>
    <row r="127" spans="1:1" x14ac:dyDescent="0.2">
      <c r="A127" s="96"/>
    </row>
    <row r="128" spans="1:1" x14ac:dyDescent="0.2">
      <c r="A128" s="96"/>
    </row>
    <row r="129" spans="1:1" x14ac:dyDescent="0.2">
      <c r="A129" s="96"/>
    </row>
    <row r="130" spans="1:1" x14ac:dyDescent="0.2">
      <c r="A130" s="96"/>
    </row>
    <row r="131" spans="1:1" x14ac:dyDescent="0.2">
      <c r="A131" s="96"/>
    </row>
    <row r="132" spans="1:1" x14ac:dyDescent="0.2">
      <c r="A132" s="96"/>
    </row>
    <row r="133" spans="1:1" x14ac:dyDescent="0.2">
      <c r="A133" s="96"/>
    </row>
    <row r="134" spans="1:1" x14ac:dyDescent="0.2">
      <c r="A134" s="96"/>
    </row>
    <row r="135" spans="1:1" x14ac:dyDescent="0.2">
      <c r="A135" s="96"/>
    </row>
    <row r="136" spans="1:1" x14ac:dyDescent="0.2">
      <c r="A136" s="96"/>
    </row>
    <row r="137" spans="1:1" x14ac:dyDescent="0.2">
      <c r="A137" s="96"/>
    </row>
    <row r="138" spans="1:1" x14ac:dyDescent="0.2">
      <c r="A138" s="96"/>
    </row>
    <row r="139" spans="1:1" x14ac:dyDescent="0.2">
      <c r="A139" s="96"/>
    </row>
    <row r="140" spans="1:1" x14ac:dyDescent="0.2">
      <c r="A140" s="96"/>
    </row>
    <row r="141" spans="1:1" x14ac:dyDescent="0.2">
      <c r="A141" s="96"/>
    </row>
    <row r="142" spans="1:1" x14ac:dyDescent="0.2">
      <c r="A142" s="96"/>
    </row>
    <row r="143" spans="1:1" x14ac:dyDescent="0.2">
      <c r="A143" s="96"/>
    </row>
    <row r="144" spans="1:1" x14ac:dyDescent="0.2">
      <c r="A144" s="96"/>
    </row>
    <row r="145" spans="1:1" x14ac:dyDescent="0.2">
      <c r="A145" s="96"/>
    </row>
    <row r="146" spans="1:1" x14ac:dyDescent="0.2">
      <c r="A146" s="96"/>
    </row>
    <row r="147" spans="1:1" x14ac:dyDescent="0.2">
      <c r="A147" s="96"/>
    </row>
    <row r="148" spans="1:1" x14ac:dyDescent="0.2">
      <c r="A148" s="96"/>
    </row>
    <row r="149" spans="1:1" x14ac:dyDescent="0.2">
      <c r="A149" s="96"/>
    </row>
    <row r="150" spans="1:1" x14ac:dyDescent="0.2">
      <c r="A150" s="96"/>
    </row>
    <row r="151" spans="1:1" x14ac:dyDescent="0.2">
      <c r="A151" s="96"/>
    </row>
    <row r="152" spans="1:1" x14ac:dyDescent="0.2">
      <c r="A152" s="96"/>
    </row>
    <row r="153" spans="1:1" x14ac:dyDescent="0.2">
      <c r="A153" s="96"/>
    </row>
    <row r="154" spans="1:1" x14ac:dyDescent="0.2">
      <c r="A154" s="96"/>
    </row>
    <row r="155" spans="1:1" x14ac:dyDescent="0.2">
      <c r="A155" s="96"/>
    </row>
    <row r="156" spans="1:1" x14ac:dyDescent="0.2">
      <c r="A156" s="96"/>
    </row>
    <row r="157" spans="1:1" x14ac:dyDescent="0.2">
      <c r="A157" s="96"/>
    </row>
    <row r="158" spans="1:1" x14ac:dyDescent="0.2">
      <c r="A158" s="96"/>
    </row>
    <row r="159" spans="1:1" x14ac:dyDescent="0.2">
      <c r="A159" s="96"/>
    </row>
    <row r="160" spans="1:1" x14ac:dyDescent="0.2">
      <c r="A160" s="96"/>
    </row>
    <row r="161" spans="1:1" x14ac:dyDescent="0.2">
      <c r="A161" s="96"/>
    </row>
    <row r="162" spans="1:1" x14ac:dyDescent="0.2">
      <c r="A162" s="96"/>
    </row>
    <row r="163" spans="1:1" x14ac:dyDescent="0.2">
      <c r="A163" s="96"/>
    </row>
    <row r="164" spans="1:1" x14ac:dyDescent="0.2">
      <c r="A164" s="96"/>
    </row>
    <row r="165" spans="1:1" x14ac:dyDescent="0.2">
      <c r="A165" s="96"/>
    </row>
    <row r="166" spans="1:1" x14ac:dyDescent="0.2">
      <c r="A166" s="96"/>
    </row>
    <row r="167" spans="1:1" x14ac:dyDescent="0.2">
      <c r="A167" s="96"/>
    </row>
    <row r="168" spans="1:1" x14ac:dyDescent="0.2">
      <c r="A168" s="96"/>
    </row>
    <row r="169" spans="1:1" x14ac:dyDescent="0.2">
      <c r="A169" s="96"/>
    </row>
    <row r="170" spans="1:1" x14ac:dyDescent="0.2">
      <c r="A170" s="96"/>
    </row>
    <row r="171" spans="1:1" x14ac:dyDescent="0.2">
      <c r="A171" s="96"/>
    </row>
    <row r="172" spans="1:1" x14ac:dyDescent="0.2">
      <c r="A172" s="96"/>
    </row>
    <row r="173" spans="1:1" x14ac:dyDescent="0.2">
      <c r="A173" s="96"/>
    </row>
    <row r="174" spans="1:1" x14ac:dyDescent="0.2">
      <c r="A174" s="96"/>
    </row>
    <row r="175" spans="1:1" x14ac:dyDescent="0.2">
      <c r="A175" s="96"/>
    </row>
    <row r="176" spans="1:1" x14ac:dyDescent="0.2">
      <c r="A176" s="96"/>
    </row>
    <row r="177" spans="1:1" x14ac:dyDescent="0.2">
      <c r="A177" s="96"/>
    </row>
    <row r="178" spans="1:1" x14ac:dyDescent="0.2">
      <c r="A178" s="96"/>
    </row>
    <row r="179" spans="1:1" x14ac:dyDescent="0.2">
      <c r="A179" s="96"/>
    </row>
    <row r="180" spans="1:1" x14ac:dyDescent="0.2">
      <c r="A180" s="96"/>
    </row>
    <row r="181" spans="1:1" x14ac:dyDescent="0.2">
      <c r="A181" s="96"/>
    </row>
    <row r="182" spans="1:1" x14ac:dyDescent="0.2">
      <c r="A182" s="96"/>
    </row>
    <row r="183" spans="1:1" x14ac:dyDescent="0.2">
      <c r="A183" s="96"/>
    </row>
    <row r="184" spans="1:1" x14ac:dyDescent="0.2">
      <c r="A184" s="96"/>
    </row>
    <row r="185" spans="1:1" x14ac:dyDescent="0.2">
      <c r="A185" s="96"/>
    </row>
    <row r="186" spans="1:1" x14ac:dyDescent="0.2">
      <c r="A186" s="96"/>
    </row>
    <row r="187" spans="1:1" x14ac:dyDescent="0.2">
      <c r="A187" s="96"/>
    </row>
    <row r="188" spans="1:1" x14ac:dyDescent="0.2">
      <c r="A188" s="96"/>
    </row>
    <row r="189" spans="1:1" x14ac:dyDescent="0.2">
      <c r="A189" s="96"/>
    </row>
    <row r="190" spans="1:1" x14ac:dyDescent="0.2">
      <c r="A190" s="96"/>
    </row>
    <row r="191" spans="1:1" x14ac:dyDescent="0.2">
      <c r="A191" s="96"/>
    </row>
    <row r="192" spans="1:1" x14ac:dyDescent="0.2">
      <c r="A192" s="96"/>
    </row>
    <row r="193" spans="1:1" x14ac:dyDescent="0.2">
      <c r="A193" s="96"/>
    </row>
    <row r="194" spans="1:1" x14ac:dyDescent="0.2">
      <c r="A194" s="96"/>
    </row>
    <row r="195" spans="1:1" x14ac:dyDescent="0.2">
      <c r="A195" s="96"/>
    </row>
    <row r="196" spans="1:1" x14ac:dyDescent="0.2">
      <c r="A196" s="96"/>
    </row>
    <row r="197" spans="1:1" x14ac:dyDescent="0.2">
      <c r="A197" s="96"/>
    </row>
    <row r="198" spans="1:1" x14ac:dyDescent="0.2">
      <c r="A198" s="96"/>
    </row>
    <row r="199" spans="1:1" x14ac:dyDescent="0.2">
      <c r="A199" s="96"/>
    </row>
    <row r="200" spans="1:1" x14ac:dyDescent="0.2">
      <c r="A200" s="96"/>
    </row>
    <row r="201" spans="1:1" x14ac:dyDescent="0.2">
      <c r="A201" s="96"/>
    </row>
    <row r="202" spans="1:1" x14ac:dyDescent="0.2">
      <c r="A202" s="96"/>
    </row>
    <row r="203" spans="1:1" x14ac:dyDescent="0.2">
      <c r="A203" s="96"/>
    </row>
    <row r="204" spans="1:1" x14ac:dyDescent="0.2">
      <c r="A204" s="96"/>
    </row>
    <row r="205" spans="1:1" x14ac:dyDescent="0.2">
      <c r="A205" s="96"/>
    </row>
    <row r="206" spans="1:1" x14ac:dyDescent="0.2">
      <c r="A206" s="96"/>
    </row>
    <row r="207" spans="1:1" x14ac:dyDescent="0.2">
      <c r="A207" s="96"/>
    </row>
    <row r="208" spans="1:1" x14ac:dyDescent="0.2">
      <c r="A208" s="96"/>
    </row>
    <row r="209" spans="1:1" x14ac:dyDescent="0.2">
      <c r="A209" s="96"/>
    </row>
    <row r="210" spans="1:1" x14ac:dyDescent="0.2">
      <c r="A210" s="96"/>
    </row>
    <row r="211" spans="1:1" x14ac:dyDescent="0.2">
      <c r="A211" s="96"/>
    </row>
    <row r="212" spans="1:1" x14ac:dyDescent="0.2">
      <c r="A212" s="96"/>
    </row>
    <row r="213" spans="1:1" x14ac:dyDescent="0.2">
      <c r="A213" s="96"/>
    </row>
    <row r="214" spans="1:1" x14ac:dyDescent="0.2">
      <c r="A214" s="96"/>
    </row>
    <row r="215" spans="1:1" x14ac:dyDescent="0.2">
      <c r="A215" s="96"/>
    </row>
    <row r="216" spans="1:1" x14ac:dyDescent="0.2">
      <c r="A216" s="96"/>
    </row>
    <row r="217" spans="1:1" x14ac:dyDescent="0.2">
      <c r="A217" s="96"/>
    </row>
    <row r="218" spans="1:1" x14ac:dyDescent="0.2">
      <c r="A218" s="96"/>
    </row>
    <row r="219" spans="1:1" x14ac:dyDescent="0.2">
      <c r="A219" s="96"/>
    </row>
    <row r="220" spans="1:1" x14ac:dyDescent="0.2">
      <c r="A220" s="96"/>
    </row>
    <row r="221" spans="1:1" x14ac:dyDescent="0.2">
      <c r="A221" s="96"/>
    </row>
    <row r="222" spans="1:1" x14ac:dyDescent="0.2">
      <c r="A222" s="96"/>
    </row>
    <row r="223" spans="1:1" x14ac:dyDescent="0.2">
      <c r="A223" s="96"/>
    </row>
    <row r="224" spans="1:1" x14ac:dyDescent="0.2">
      <c r="A224" s="96"/>
    </row>
    <row r="225" spans="1:1" x14ac:dyDescent="0.2">
      <c r="A225" s="96"/>
    </row>
    <row r="226" spans="1:1" x14ac:dyDescent="0.2">
      <c r="A226" s="96"/>
    </row>
    <row r="227" spans="1:1" x14ac:dyDescent="0.2">
      <c r="A227" s="96"/>
    </row>
    <row r="228" spans="1:1" x14ac:dyDescent="0.2">
      <c r="A228" s="96"/>
    </row>
    <row r="229" spans="1:1" x14ac:dyDescent="0.2">
      <c r="A229" s="96"/>
    </row>
    <row r="230" spans="1:1" x14ac:dyDescent="0.2">
      <c r="A230" s="96"/>
    </row>
    <row r="231" spans="1:1" x14ac:dyDescent="0.2">
      <c r="A231" s="96"/>
    </row>
    <row r="232" spans="1:1" x14ac:dyDescent="0.2">
      <c r="A232" s="96"/>
    </row>
    <row r="233" spans="1:1" x14ac:dyDescent="0.2">
      <c r="A233" s="96"/>
    </row>
    <row r="234" spans="1:1" x14ac:dyDescent="0.2">
      <c r="A234" s="96"/>
    </row>
    <row r="235" spans="1:1" x14ac:dyDescent="0.2">
      <c r="A235" s="96"/>
    </row>
    <row r="236" spans="1:1" x14ac:dyDescent="0.2">
      <c r="A236" s="96"/>
    </row>
    <row r="237" spans="1:1" x14ac:dyDescent="0.2">
      <c r="A237" s="96"/>
    </row>
    <row r="238" spans="1:1" x14ac:dyDescent="0.2">
      <c r="A238" s="96"/>
    </row>
    <row r="239" spans="1:1" x14ac:dyDescent="0.2">
      <c r="A239" s="96"/>
    </row>
    <row r="240" spans="1:1" x14ac:dyDescent="0.2">
      <c r="A240" s="96"/>
    </row>
    <row r="241" spans="1:1" x14ac:dyDescent="0.2">
      <c r="A241" s="96"/>
    </row>
    <row r="242" spans="1:1" x14ac:dyDescent="0.2">
      <c r="A242" s="96"/>
    </row>
    <row r="243" spans="1:1" x14ac:dyDescent="0.2">
      <c r="A243" s="96"/>
    </row>
    <row r="244" spans="1:1" x14ac:dyDescent="0.2">
      <c r="A244" s="96"/>
    </row>
    <row r="245" spans="1:1" x14ac:dyDescent="0.2">
      <c r="A245" s="96"/>
    </row>
    <row r="246" spans="1:1" x14ac:dyDescent="0.2">
      <c r="A246" s="96"/>
    </row>
    <row r="247" spans="1:1" x14ac:dyDescent="0.2">
      <c r="A247" s="96"/>
    </row>
    <row r="248" spans="1:1" x14ac:dyDescent="0.2">
      <c r="A248" s="96"/>
    </row>
    <row r="249" spans="1:1" x14ac:dyDescent="0.2">
      <c r="A249" s="96"/>
    </row>
    <row r="250" spans="1:1" x14ac:dyDescent="0.2">
      <c r="A250" s="96"/>
    </row>
    <row r="251" spans="1:1" x14ac:dyDescent="0.2">
      <c r="A251" s="96"/>
    </row>
    <row r="252" spans="1:1" x14ac:dyDescent="0.2">
      <c r="A252" s="96"/>
    </row>
    <row r="253" spans="1:1" x14ac:dyDescent="0.2">
      <c r="A253" s="96"/>
    </row>
    <row r="254" spans="1:1" x14ac:dyDescent="0.2">
      <c r="A254" s="96"/>
    </row>
    <row r="255" spans="1:1" x14ac:dyDescent="0.2">
      <c r="A255" s="96"/>
    </row>
    <row r="256" spans="1:1" x14ac:dyDescent="0.2">
      <c r="A256" s="96"/>
    </row>
    <row r="257" spans="1:1" x14ac:dyDescent="0.2">
      <c r="A257" s="96"/>
    </row>
    <row r="258" spans="1:1" x14ac:dyDescent="0.2">
      <c r="A258" s="96"/>
    </row>
    <row r="259" spans="1:1" x14ac:dyDescent="0.2">
      <c r="A259" s="96"/>
    </row>
    <row r="260" spans="1:1" x14ac:dyDescent="0.2">
      <c r="A260" s="96"/>
    </row>
    <row r="261" spans="1:1" x14ac:dyDescent="0.2">
      <c r="A261" s="96"/>
    </row>
    <row r="262" spans="1:1" x14ac:dyDescent="0.2">
      <c r="A262" s="96"/>
    </row>
    <row r="263" spans="1:1" x14ac:dyDescent="0.2">
      <c r="A263" s="96"/>
    </row>
    <row r="264" spans="1:1" x14ac:dyDescent="0.2">
      <c r="A264" s="96"/>
    </row>
    <row r="265" spans="1:1" x14ac:dyDescent="0.2">
      <c r="A265" s="96"/>
    </row>
    <row r="266" spans="1:1" x14ac:dyDescent="0.2">
      <c r="A266" s="96"/>
    </row>
    <row r="267" spans="1:1" x14ac:dyDescent="0.2">
      <c r="A267" s="96"/>
    </row>
    <row r="268" spans="1:1" x14ac:dyDescent="0.2">
      <c r="A268" s="96"/>
    </row>
    <row r="269" spans="1:1" x14ac:dyDescent="0.2">
      <c r="A269" s="96"/>
    </row>
    <row r="270" spans="1:1" x14ac:dyDescent="0.2">
      <c r="A270" s="96"/>
    </row>
    <row r="271" spans="1:1" x14ac:dyDescent="0.2">
      <c r="A271" s="96"/>
    </row>
    <row r="272" spans="1:1" x14ac:dyDescent="0.2">
      <c r="A272" s="96"/>
    </row>
    <row r="281" spans="1:1" x14ac:dyDescent="0.2">
      <c r="A281" s="96"/>
    </row>
    <row r="282" spans="1:1" x14ac:dyDescent="0.2">
      <c r="A282" s="96"/>
    </row>
    <row r="283" spans="1:1" x14ac:dyDescent="0.2">
      <c r="A283" s="96"/>
    </row>
    <row r="284" spans="1:1" x14ac:dyDescent="0.2">
      <c r="A284" s="96"/>
    </row>
    <row r="285" spans="1:1" x14ac:dyDescent="0.2">
      <c r="A285" s="96"/>
    </row>
    <row r="286" spans="1:1" x14ac:dyDescent="0.2">
      <c r="A286" s="96"/>
    </row>
    <row r="287" spans="1:1" x14ac:dyDescent="0.2">
      <c r="A287" s="96"/>
    </row>
    <row r="288" spans="1:1" x14ac:dyDescent="0.2">
      <c r="A288" s="96"/>
    </row>
    <row r="289" spans="1:1" x14ac:dyDescent="0.2">
      <c r="A289" s="96"/>
    </row>
    <row r="290" spans="1:1" x14ac:dyDescent="0.2">
      <c r="A290" s="96"/>
    </row>
    <row r="291" spans="1:1" x14ac:dyDescent="0.2">
      <c r="A291" s="96"/>
    </row>
    <row r="292" spans="1:1" x14ac:dyDescent="0.2">
      <c r="A292" s="96"/>
    </row>
    <row r="293" spans="1:1" x14ac:dyDescent="0.2">
      <c r="A293" s="96"/>
    </row>
    <row r="294" spans="1:1" x14ac:dyDescent="0.2">
      <c r="A294" s="96"/>
    </row>
    <row r="295" spans="1:1" x14ac:dyDescent="0.2">
      <c r="A295" s="96"/>
    </row>
    <row r="296" spans="1:1" x14ac:dyDescent="0.2">
      <c r="A296" s="96"/>
    </row>
    <row r="297" spans="1:1" x14ac:dyDescent="0.2">
      <c r="A297" s="96"/>
    </row>
    <row r="298" spans="1:1" x14ac:dyDescent="0.2">
      <c r="A298" s="96"/>
    </row>
    <row r="299" spans="1:1" x14ac:dyDescent="0.2">
      <c r="A299" s="96"/>
    </row>
    <row r="300" spans="1:1" x14ac:dyDescent="0.2">
      <c r="A300" s="96"/>
    </row>
    <row r="301" spans="1:1" x14ac:dyDescent="0.2">
      <c r="A301" s="96"/>
    </row>
    <row r="302" spans="1:1" x14ac:dyDescent="0.2">
      <c r="A302" s="96"/>
    </row>
    <row r="303" spans="1:1" x14ac:dyDescent="0.2">
      <c r="A303" s="96"/>
    </row>
    <row r="304" spans="1:1" x14ac:dyDescent="0.2">
      <c r="A304" s="96"/>
    </row>
    <row r="305" spans="1:1" x14ac:dyDescent="0.2">
      <c r="A305" s="96"/>
    </row>
    <row r="306" spans="1:1" x14ac:dyDescent="0.2">
      <c r="A306" s="96"/>
    </row>
    <row r="307" spans="1:1" x14ac:dyDescent="0.2">
      <c r="A307" s="96"/>
    </row>
    <row r="308" spans="1:1" x14ac:dyDescent="0.2">
      <c r="A308" s="96"/>
    </row>
    <row r="309" spans="1:1" x14ac:dyDescent="0.2">
      <c r="A309" s="96"/>
    </row>
    <row r="310" spans="1:1" x14ac:dyDescent="0.2">
      <c r="A310" s="96"/>
    </row>
    <row r="311" spans="1:1" x14ac:dyDescent="0.2">
      <c r="A311" s="96"/>
    </row>
    <row r="312" spans="1:1" x14ac:dyDescent="0.2">
      <c r="A312" s="96"/>
    </row>
    <row r="313" spans="1:1" x14ac:dyDescent="0.2">
      <c r="A313" s="96"/>
    </row>
    <row r="314" spans="1:1" x14ac:dyDescent="0.2">
      <c r="A314" s="96"/>
    </row>
    <row r="315" spans="1:1" x14ac:dyDescent="0.2">
      <c r="A315" s="96"/>
    </row>
    <row r="316" spans="1:1" x14ac:dyDescent="0.2">
      <c r="A316" s="96"/>
    </row>
    <row r="317" spans="1:1" x14ac:dyDescent="0.2">
      <c r="A317" s="96"/>
    </row>
    <row r="318" spans="1:1" x14ac:dyDescent="0.2">
      <c r="A318" s="96"/>
    </row>
    <row r="319" spans="1:1" x14ac:dyDescent="0.2">
      <c r="A319" s="96"/>
    </row>
    <row r="320" spans="1:1" x14ac:dyDescent="0.2">
      <c r="A320" s="96"/>
    </row>
    <row r="321" spans="1:1" x14ac:dyDescent="0.2">
      <c r="A321" s="96"/>
    </row>
    <row r="322" spans="1:1" x14ac:dyDescent="0.2">
      <c r="A322" s="96"/>
    </row>
    <row r="323" spans="1:1" x14ac:dyDescent="0.2">
      <c r="A323" s="96"/>
    </row>
    <row r="324" spans="1:1" x14ac:dyDescent="0.2">
      <c r="A324" s="96"/>
    </row>
    <row r="325" spans="1:1" x14ac:dyDescent="0.2">
      <c r="A325" s="96"/>
    </row>
    <row r="326" spans="1:1" x14ac:dyDescent="0.2">
      <c r="A326" s="96"/>
    </row>
    <row r="327" spans="1:1" x14ac:dyDescent="0.2">
      <c r="A327" s="96"/>
    </row>
    <row r="328" spans="1:1" x14ac:dyDescent="0.2">
      <c r="A328" s="96"/>
    </row>
    <row r="329" spans="1:1" x14ac:dyDescent="0.2">
      <c r="A329" s="96"/>
    </row>
    <row r="330" spans="1:1" x14ac:dyDescent="0.2">
      <c r="A330" s="96"/>
    </row>
    <row r="331" spans="1:1" x14ac:dyDescent="0.2">
      <c r="A331" s="96"/>
    </row>
    <row r="332" spans="1:1" x14ac:dyDescent="0.2">
      <c r="A332" s="96"/>
    </row>
    <row r="333" spans="1:1" x14ac:dyDescent="0.2">
      <c r="A333" s="96"/>
    </row>
    <row r="334" spans="1:1" x14ac:dyDescent="0.2">
      <c r="A334" s="96"/>
    </row>
    <row r="335" spans="1:1" x14ac:dyDescent="0.2">
      <c r="A335" s="96"/>
    </row>
    <row r="336" spans="1:1" x14ac:dyDescent="0.2">
      <c r="A336" s="96"/>
    </row>
    <row r="337" spans="1:1" x14ac:dyDescent="0.2">
      <c r="A337" s="96"/>
    </row>
    <row r="338" spans="1:1" x14ac:dyDescent="0.2">
      <c r="A338" s="96"/>
    </row>
    <row r="339" spans="1:1" x14ac:dyDescent="0.2">
      <c r="A339" s="96"/>
    </row>
    <row r="340" spans="1:1" x14ac:dyDescent="0.2">
      <c r="A340" s="96"/>
    </row>
    <row r="341" spans="1:1" x14ac:dyDescent="0.2">
      <c r="A341" s="96"/>
    </row>
    <row r="342" spans="1:1" x14ac:dyDescent="0.2">
      <c r="A342" s="96"/>
    </row>
    <row r="343" spans="1:1" x14ac:dyDescent="0.2">
      <c r="A343" s="96"/>
    </row>
    <row r="344" spans="1:1" x14ac:dyDescent="0.2">
      <c r="A344" s="96"/>
    </row>
    <row r="345" spans="1:1" x14ac:dyDescent="0.2">
      <c r="A345" s="96"/>
    </row>
    <row r="346" spans="1:1" x14ac:dyDescent="0.2">
      <c r="A346" s="96"/>
    </row>
    <row r="347" spans="1:1" x14ac:dyDescent="0.2">
      <c r="A347" s="96"/>
    </row>
    <row r="348" spans="1:1" x14ac:dyDescent="0.2">
      <c r="A348" s="96"/>
    </row>
    <row r="349" spans="1:1" x14ac:dyDescent="0.2">
      <c r="A349" s="96"/>
    </row>
    <row r="350" spans="1:1" x14ac:dyDescent="0.2">
      <c r="A350" s="96"/>
    </row>
    <row r="351" spans="1:1" x14ac:dyDescent="0.2">
      <c r="A351" s="96"/>
    </row>
    <row r="352" spans="1:1" x14ac:dyDescent="0.2">
      <c r="A352" s="96"/>
    </row>
    <row r="353" spans="1:1" x14ac:dyDescent="0.2">
      <c r="A353" s="96"/>
    </row>
    <row r="354" spans="1:1" x14ac:dyDescent="0.2">
      <c r="A354" s="96"/>
    </row>
    <row r="355" spans="1:1" x14ac:dyDescent="0.2">
      <c r="A355" s="96"/>
    </row>
    <row r="356" spans="1:1" x14ac:dyDescent="0.2">
      <c r="A356" s="96"/>
    </row>
    <row r="357" spans="1:1" x14ac:dyDescent="0.2">
      <c r="A357" s="96"/>
    </row>
    <row r="358" spans="1:1" x14ac:dyDescent="0.2">
      <c r="A358" s="96"/>
    </row>
    <row r="359" spans="1:1" x14ac:dyDescent="0.2">
      <c r="A359" s="96"/>
    </row>
    <row r="360" spans="1:1" x14ac:dyDescent="0.2">
      <c r="A360" s="96"/>
    </row>
    <row r="361" spans="1:1" x14ac:dyDescent="0.2">
      <c r="A361" s="96"/>
    </row>
    <row r="362" spans="1:1" x14ac:dyDescent="0.2">
      <c r="A362" s="96"/>
    </row>
    <row r="363" spans="1:1" x14ac:dyDescent="0.2">
      <c r="A363" s="96"/>
    </row>
    <row r="364" spans="1:1" x14ac:dyDescent="0.2">
      <c r="A364" s="96"/>
    </row>
    <row r="365" spans="1:1" x14ac:dyDescent="0.2">
      <c r="A365" s="96"/>
    </row>
    <row r="366" spans="1:1" x14ac:dyDescent="0.2">
      <c r="A366" s="96"/>
    </row>
    <row r="367" spans="1:1" x14ac:dyDescent="0.2">
      <c r="A367" s="96"/>
    </row>
    <row r="368" spans="1:1" x14ac:dyDescent="0.2">
      <c r="A368" s="96"/>
    </row>
    <row r="369" spans="1:1" x14ac:dyDescent="0.2">
      <c r="A369" s="96"/>
    </row>
    <row r="370" spans="1:1" x14ac:dyDescent="0.2">
      <c r="A370" s="96"/>
    </row>
    <row r="371" spans="1:1" x14ac:dyDescent="0.2">
      <c r="A371" s="96"/>
    </row>
    <row r="372" spans="1:1" x14ac:dyDescent="0.2">
      <c r="A372" s="96"/>
    </row>
    <row r="373" spans="1:1" x14ac:dyDescent="0.2">
      <c r="A373" s="96"/>
    </row>
    <row r="374" spans="1:1" x14ac:dyDescent="0.2">
      <c r="A374" s="96"/>
    </row>
    <row r="375" spans="1:1" x14ac:dyDescent="0.2">
      <c r="A375" s="96"/>
    </row>
    <row r="376" spans="1:1" x14ac:dyDescent="0.2">
      <c r="A376" s="96"/>
    </row>
    <row r="377" spans="1:1" x14ac:dyDescent="0.2">
      <c r="A377" s="96"/>
    </row>
    <row r="378" spans="1:1" x14ac:dyDescent="0.2">
      <c r="A378" s="96"/>
    </row>
    <row r="379" spans="1:1" x14ac:dyDescent="0.2">
      <c r="A379" s="96"/>
    </row>
    <row r="380" spans="1:1" x14ac:dyDescent="0.2">
      <c r="A380" s="96"/>
    </row>
    <row r="381" spans="1:1" x14ac:dyDescent="0.2">
      <c r="A381" s="96"/>
    </row>
    <row r="382" spans="1:1" x14ac:dyDescent="0.2">
      <c r="A382" s="96"/>
    </row>
    <row r="383" spans="1:1" x14ac:dyDescent="0.2">
      <c r="A383" s="96"/>
    </row>
    <row r="384" spans="1:1" x14ac:dyDescent="0.2">
      <c r="A384" s="96"/>
    </row>
    <row r="385" spans="1:1" x14ac:dyDescent="0.2">
      <c r="A385" s="96"/>
    </row>
    <row r="386" spans="1:1" x14ac:dyDescent="0.2">
      <c r="A386" s="96"/>
    </row>
    <row r="387" spans="1:1" x14ac:dyDescent="0.2">
      <c r="A387" s="96"/>
    </row>
    <row r="390" spans="1:1" x14ac:dyDescent="0.2">
      <c r="A390" s="96"/>
    </row>
    <row r="391" spans="1:1" x14ac:dyDescent="0.2">
      <c r="A391" s="96"/>
    </row>
    <row r="392" spans="1:1" x14ac:dyDescent="0.2">
      <c r="A392" s="96"/>
    </row>
    <row r="393" spans="1:1" x14ac:dyDescent="0.2">
      <c r="A393" s="96"/>
    </row>
    <row r="394" spans="1:1" x14ac:dyDescent="0.2">
      <c r="A394" s="96"/>
    </row>
    <row r="395" spans="1:1" x14ac:dyDescent="0.2">
      <c r="A395" s="96"/>
    </row>
    <row r="396" spans="1:1" x14ac:dyDescent="0.2">
      <c r="A396" s="96"/>
    </row>
    <row r="397" spans="1:1" x14ac:dyDescent="0.2">
      <c r="A397" s="96"/>
    </row>
    <row r="398" spans="1:1" x14ac:dyDescent="0.2">
      <c r="A398" s="96"/>
    </row>
    <row r="399" spans="1:1" x14ac:dyDescent="0.2">
      <c r="A399" s="96"/>
    </row>
    <row r="400" spans="1:1" x14ac:dyDescent="0.2">
      <c r="A400" s="96"/>
    </row>
    <row r="401" spans="1:1" x14ac:dyDescent="0.2">
      <c r="A401" s="96"/>
    </row>
    <row r="402" spans="1:1" x14ac:dyDescent="0.2">
      <c r="A402" s="96"/>
    </row>
    <row r="403" spans="1:1" x14ac:dyDescent="0.2">
      <c r="A403" s="96"/>
    </row>
    <row r="404" spans="1:1" x14ac:dyDescent="0.2">
      <c r="A404" s="96"/>
    </row>
    <row r="405" spans="1:1" x14ac:dyDescent="0.2">
      <c r="A405" s="96"/>
    </row>
    <row r="406" spans="1:1" x14ac:dyDescent="0.2">
      <c r="A406" s="96"/>
    </row>
    <row r="407" spans="1:1" x14ac:dyDescent="0.2">
      <c r="A407" s="96"/>
    </row>
    <row r="418" spans="1:1" x14ac:dyDescent="0.2">
      <c r="A418" s="96"/>
    </row>
    <row r="419" spans="1:1" x14ac:dyDescent="0.2">
      <c r="A419" s="96"/>
    </row>
    <row r="420" spans="1:1" x14ac:dyDescent="0.2">
      <c r="A420" s="96"/>
    </row>
    <row r="421" spans="1:1" x14ac:dyDescent="0.2">
      <c r="A421" s="96"/>
    </row>
    <row r="422" spans="1:1" x14ac:dyDescent="0.2">
      <c r="A422" s="96"/>
    </row>
    <row r="423" spans="1:1" x14ac:dyDescent="0.2">
      <c r="A423" s="96"/>
    </row>
    <row r="424" spans="1:1" x14ac:dyDescent="0.2">
      <c r="A424" s="96"/>
    </row>
    <row r="425" spans="1:1" x14ac:dyDescent="0.2">
      <c r="A425" s="96"/>
    </row>
    <row r="426" spans="1:1" x14ac:dyDescent="0.2">
      <c r="A426" s="96"/>
    </row>
    <row r="427" spans="1:1" x14ac:dyDescent="0.2">
      <c r="A427" s="96"/>
    </row>
    <row r="428" spans="1:1" x14ac:dyDescent="0.2">
      <c r="A428" s="96"/>
    </row>
    <row r="429" spans="1:1" x14ac:dyDescent="0.2">
      <c r="A429" s="96"/>
    </row>
    <row r="430" spans="1:1" x14ac:dyDescent="0.2">
      <c r="A430" s="96"/>
    </row>
    <row r="431" spans="1:1" x14ac:dyDescent="0.2">
      <c r="A431" s="96"/>
    </row>
    <row r="432" spans="1:1" x14ac:dyDescent="0.2">
      <c r="A432" s="96"/>
    </row>
    <row r="433" spans="1:1" x14ac:dyDescent="0.2">
      <c r="A433" s="96"/>
    </row>
    <row r="434" spans="1:1" x14ac:dyDescent="0.2">
      <c r="A434" s="96"/>
    </row>
    <row r="435" spans="1:1" x14ac:dyDescent="0.2">
      <c r="A435" s="96"/>
    </row>
    <row r="436" spans="1:1" x14ac:dyDescent="0.2">
      <c r="A436" s="96"/>
    </row>
    <row r="437" spans="1:1" x14ac:dyDescent="0.2">
      <c r="A437" s="96"/>
    </row>
    <row r="438" spans="1:1" x14ac:dyDescent="0.2">
      <c r="A438" s="96"/>
    </row>
    <row r="439" spans="1:1" x14ac:dyDescent="0.2">
      <c r="A439" s="96"/>
    </row>
    <row r="440" spans="1:1" x14ac:dyDescent="0.2">
      <c r="A440" s="96"/>
    </row>
    <row r="441" spans="1:1" x14ac:dyDescent="0.2">
      <c r="A441" s="96"/>
    </row>
    <row r="442" spans="1:1" x14ac:dyDescent="0.2">
      <c r="A442" s="96"/>
    </row>
    <row r="443" spans="1:1" x14ac:dyDescent="0.2">
      <c r="A443" s="96"/>
    </row>
    <row r="444" spans="1:1" x14ac:dyDescent="0.2">
      <c r="A444" s="96"/>
    </row>
    <row r="445" spans="1:1" x14ac:dyDescent="0.2">
      <c r="A445" s="96"/>
    </row>
    <row r="446" spans="1:1" x14ac:dyDescent="0.2">
      <c r="A446" s="96"/>
    </row>
    <row r="447" spans="1:1" x14ac:dyDescent="0.2">
      <c r="A447" s="96"/>
    </row>
    <row r="448" spans="1:1" x14ac:dyDescent="0.2">
      <c r="A448" s="96"/>
    </row>
    <row r="449" spans="1:1" x14ac:dyDescent="0.2">
      <c r="A449" s="96"/>
    </row>
    <row r="450" spans="1:1" x14ac:dyDescent="0.2">
      <c r="A450" s="96"/>
    </row>
    <row r="451" spans="1:1" x14ac:dyDescent="0.2">
      <c r="A451" s="96"/>
    </row>
    <row r="452" spans="1:1" x14ac:dyDescent="0.2">
      <c r="A452" s="96"/>
    </row>
    <row r="453" spans="1:1" x14ac:dyDescent="0.2">
      <c r="A453" s="96"/>
    </row>
    <row r="454" spans="1:1" x14ac:dyDescent="0.2">
      <c r="A454" s="96"/>
    </row>
    <row r="455" spans="1:1" x14ac:dyDescent="0.2">
      <c r="A455" s="96"/>
    </row>
    <row r="456" spans="1:1" x14ac:dyDescent="0.2">
      <c r="A456" s="96"/>
    </row>
    <row r="457" spans="1:1" x14ac:dyDescent="0.2">
      <c r="A457" s="96"/>
    </row>
    <row r="458" spans="1:1" x14ac:dyDescent="0.2">
      <c r="A458" s="96"/>
    </row>
    <row r="459" spans="1:1" x14ac:dyDescent="0.2">
      <c r="A459" s="96"/>
    </row>
    <row r="460" spans="1:1" x14ac:dyDescent="0.2">
      <c r="A460" s="96"/>
    </row>
    <row r="461" spans="1:1" x14ac:dyDescent="0.2">
      <c r="A461" s="96"/>
    </row>
    <row r="462" spans="1:1" x14ac:dyDescent="0.2">
      <c r="A462" s="96"/>
    </row>
    <row r="463" spans="1:1" x14ac:dyDescent="0.2">
      <c r="A463" s="96"/>
    </row>
    <row r="464" spans="1:1" x14ac:dyDescent="0.2">
      <c r="A464" s="96"/>
    </row>
    <row r="465" spans="1:1" x14ac:dyDescent="0.2">
      <c r="A465" s="96"/>
    </row>
    <row r="466" spans="1:1" x14ac:dyDescent="0.2">
      <c r="A466" s="96"/>
    </row>
    <row r="467" spans="1:1" x14ac:dyDescent="0.2">
      <c r="A467" s="96"/>
    </row>
    <row r="468" spans="1:1" x14ac:dyDescent="0.2">
      <c r="A468" s="96"/>
    </row>
    <row r="469" spans="1:1" x14ac:dyDescent="0.2">
      <c r="A469" s="96"/>
    </row>
    <row r="470" spans="1:1" x14ac:dyDescent="0.2">
      <c r="A470" s="96"/>
    </row>
    <row r="471" spans="1:1" x14ac:dyDescent="0.2">
      <c r="A471" s="96"/>
    </row>
    <row r="472" spans="1:1" x14ac:dyDescent="0.2">
      <c r="A472" s="96"/>
    </row>
    <row r="473" spans="1:1" x14ac:dyDescent="0.2">
      <c r="A473" s="96"/>
    </row>
    <row r="474" spans="1:1" x14ac:dyDescent="0.2">
      <c r="A474" s="96"/>
    </row>
    <row r="475" spans="1:1" x14ac:dyDescent="0.2">
      <c r="A475" s="96"/>
    </row>
    <row r="476" spans="1:1" x14ac:dyDescent="0.2">
      <c r="A476" s="96"/>
    </row>
    <row r="477" spans="1:1" x14ac:dyDescent="0.2">
      <c r="A477" s="96"/>
    </row>
    <row r="478" spans="1:1" x14ac:dyDescent="0.2">
      <c r="A478" s="96"/>
    </row>
    <row r="479" spans="1:1" x14ac:dyDescent="0.2">
      <c r="A479" s="96"/>
    </row>
    <row r="480" spans="1:1" x14ac:dyDescent="0.2">
      <c r="A480" s="96"/>
    </row>
    <row r="481" spans="1:1" x14ac:dyDescent="0.2">
      <c r="A481" s="96"/>
    </row>
    <row r="482" spans="1:1" x14ac:dyDescent="0.2">
      <c r="A482" s="96"/>
    </row>
    <row r="483" spans="1:1" x14ac:dyDescent="0.2">
      <c r="A483" s="96"/>
    </row>
    <row r="484" spans="1:1" x14ac:dyDescent="0.2">
      <c r="A484" s="96"/>
    </row>
    <row r="485" spans="1:1" x14ac:dyDescent="0.2">
      <c r="A485" s="96"/>
    </row>
    <row r="486" spans="1:1" x14ac:dyDescent="0.2">
      <c r="A486" s="96"/>
    </row>
    <row r="487" spans="1:1" x14ac:dyDescent="0.2">
      <c r="A487" s="96"/>
    </row>
    <row r="488" spans="1:1" x14ac:dyDescent="0.2">
      <c r="A488" s="96"/>
    </row>
    <row r="489" spans="1:1" x14ac:dyDescent="0.2">
      <c r="A489" s="96"/>
    </row>
    <row r="490" spans="1:1" x14ac:dyDescent="0.2">
      <c r="A490" s="96"/>
    </row>
    <row r="491" spans="1:1" x14ac:dyDescent="0.2">
      <c r="A491" s="96"/>
    </row>
    <row r="492" spans="1:1" x14ac:dyDescent="0.2">
      <c r="A492" s="96"/>
    </row>
    <row r="493" spans="1:1" x14ac:dyDescent="0.2">
      <c r="A493" s="96"/>
    </row>
    <row r="494" spans="1:1" x14ac:dyDescent="0.2">
      <c r="A494" s="96"/>
    </row>
    <row r="495" spans="1:1" x14ac:dyDescent="0.2">
      <c r="A495" s="96"/>
    </row>
    <row r="496" spans="1:1" x14ac:dyDescent="0.2">
      <c r="A496" s="96"/>
    </row>
    <row r="497" spans="1:1" x14ac:dyDescent="0.2">
      <c r="A497" s="96"/>
    </row>
    <row r="498" spans="1:1" x14ac:dyDescent="0.2">
      <c r="A498" s="96"/>
    </row>
    <row r="499" spans="1:1" x14ac:dyDescent="0.2">
      <c r="A499" s="96"/>
    </row>
    <row r="500" spans="1:1" x14ac:dyDescent="0.2">
      <c r="A500" s="96"/>
    </row>
    <row r="501" spans="1:1" x14ac:dyDescent="0.2">
      <c r="A501" s="96"/>
    </row>
    <row r="502" spans="1:1" x14ac:dyDescent="0.2">
      <c r="A502" s="96"/>
    </row>
    <row r="503" spans="1:1" x14ac:dyDescent="0.2">
      <c r="A503" s="96"/>
    </row>
    <row r="504" spans="1:1" x14ac:dyDescent="0.2">
      <c r="A504" s="96"/>
    </row>
    <row r="505" spans="1:1" x14ac:dyDescent="0.2">
      <c r="A505" s="96"/>
    </row>
    <row r="506" spans="1:1" x14ac:dyDescent="0.2">
      <c r="A506" s="96"/>
    </row>
    <row r="507" spans="1:1" x14ac:dyDescent="0.2">
      <c r="A507" s="96"/>
    </row>
    <row r="508" spans="1:1" x14ac:dyDescent="0.2">
      <c r="A508" s="96"/>
    </row>
    <row r="509" spans="1:1" x14ac:dyDescent="0.2">
      <c r="A509" s="96"/>
    </row>
    <row r="510" spans="1:1" x14ac:dyDescent="0.2">
      <c r="A510" s="96"/>
    </row>
    <row r="511" spans="1:1" x14ac:dyDescent="0.2">
      <c r="A511" s="96"/>
    </row>
    <row r="512" spans="1:1" x14ac:dyDescent="0.2">
      <c r="A512" s="96"/>
    </row>
    <row r="513" spans="1:1" x14ac:dyDescent="0.2">
      <c r="A513" s="96"/>
    </row>
    <row r="514" spans="1:1" x14ac:dyDescent="0.2">
      <c r="A514" s="96"/>
    </row>
    <row r="515" spans="1:1" x14ac:dyDescent="0.2">
      <c r="A515" s="96"/>
    </row>
    <row r="516" spans="1:1" x14ac:dyDescent="0.2">
      <c r="A516" s="96"/>
    </row>
    <row r="517" spans="1:1" x14ac:dyDescent="0.2">
      <c r="A517" s="96"/>
    </row>
    <row r="518" spans="1:1" x14ac:dyDescent="0.2">
      <c r="A518" s="96"/>
    </row>
    <row r="519" spans="1:1" x14ac:dyDescent="0.2">
      <c r="A519" s="96"/>
    </row>
    <row r="520" spans="1:1" x14ac:dyDescent="0.2">
      <c r="A520" s="96"/>
    </row>
    <row r="521" spans="1:1" x14ac:dyDescent="0.2">
      <c r="A521" s="96"/>
    </row>
    <row r="522" spans="1:1" x14ac:dyDescent="0.2">
      <c r="A522" s="96"/>
    </row>
    <row r="523" spans="1:1" x14ac:dyDescent="0.2">
      <c r="A523" s="96"/>
    </row>
    <row r="524" spans="1:1" x14ac:dyDescent="0.2">
      <c r="A524" s="96"/>
    </row>
    <row r="525" spans="1:1" x14ac:dyDescent="0.2">
      <c r="A525" s="96"/>
    </row>
    <row r="526" spans="1:1" x14ac:dyDescent="0.2">
      <c r="A526" s="96"/>
    </row>
    <row r="527" spans="1:1" x14ac:dyDescent="0.2">
      <c r="A527" s="96"/>
    </row>
    <row r="528" spans="1:1" x14ac:dyDescent="0.2">
      <c r="A528" s="96"/>
    </row>
    <row r="529" spans="1:1" x14ac:dyDescent="0.2">
      <c r="A529" s="96"/>
    </row>
    <row r="530" spans="1:1" x14ac:dyDescent="0.2">
      <c r="A530" s="96"/>
    </row>
    <row r="531" spans="1:1" x14ac:dyDescent="0.2">
      <c r="A531" s="96"/>
    </row>
    <row r="532" spans="1:1" x14ac:dyDescent="0.2">
      <c r="A532" s="96"/>
    </row>
    <row r="533" spans="1:1" x14ac:dyDescent="0.2">
      <c r="A533" s="96"/>
    </row>
    <row r="534" spans="1:1" x14ac:dyDescent="0.2">
      <c r="A534" s="96"/>
    </row>
    <row r="535" spans="1:1" x14ac:dyDescent="0.2">
      <c r="A535" s="96"/>
    </row>
    <row r="536" spans="1:1" x14ac:dyDescent="0.2">
      <c r="A536" s="96"/>
    </row>
    <row r="537" spans="1:1" x14ac:dyDescent="0.2">
      <c r="A537" s="96"/>
    </row>
    <row r="538" spans="1:1" x14ac:dyDescent="0.2">
      <c r="A538" s="96"/>
    </row>
    <row r="539" spans="1:1" x14ac:dyDescent="0.2">
      <c r="A539" s="96"/>
    </row>
    <row r="540" spans="1:1" x14ac:dyDescent="0.2">
      <c r="A540" s="96"/>
    </row>
    <row r="541" spans="1:1" x14ac:dyDescent="0.2">
      <c r="A541" s="96"/>
    </row>
    <row r="542" spans="1:1" x14ac:dyDescent="0.2">
      <c r="A542" s="96"/>
    </row>
    <row r="543" spans="1:1" x14ac:dyDescent="0.2">
      <c r="A543" s="96"/>
    </row>
    <row r="544" spans="1:1" x14ac:dyDescent="0.2">
      <c r="A544" s="96"/>
    </row>
    <row r="545" spans="1:1" x14ac:dyDescent="0.2">
      <c r="A545" s="96"/>
    </row>
    <row r="546" spans="1:1" x14ac:dyDescent="0.2">
      <c r="A546" s="96"/>
    </row>
    <row r="547" spans="1:1" x14ac:dyDescent="0.2">
      <c r="A547" s="96"/>
    </row>
    <row r="548" spans="1:1" x14ac:dyDescent="0.2">
      <c r="A548" s="96"/>
    </row>
    <row r="549" spans="1:1" x14ac:dyDescent="0.2">
      <c r="A549" s="96"/>
    </row>
    <row r="550" spans="1:1" x14ac:dyDescent="0.2">
      <c r="A550" s="96"/>
    </row>
    <row r="551" spans="1:1" x14ac:dyDescent="0.2">
      <c r="A551" s="96"/>
    </row>
    <row r="552" spans="1:1" x14ac:dyDescent="0.2">
      <c r="A552" s="96"/>
    </row>
    <row r="553" spans="1:1" x14ac:dyDescent="0.2">
      <c r="A553" s="96"/>
    </row>
    <row r="554" spans="1:1" x14ac:dyDescent="0.2">
      <c r="A554" s="96"/>
    </row>
    <row r="555" spans="1:1" x14ac:dyDescent="0.2">
      <c r="A555" s="96"/>
    </row>
    <row r="556" spans="1:1" x14ac:dyDescent="0.2">
      <c r="A556" s="96"/>
    </row>
    <row r="557" spans="1:1" x14ac:dyDescent="0.2">
      <c r="A557" s="96"/>
    </row>
    <row r="558" spans="1:1" x14ac:dyDescent="0.2">
      <c r="A558" s="96"/>
    </row>
    <row r="559" spans="1:1" x14ac:dyDescent="0.2">
      <c r="A559" s="96"/>
    </row>
    <row r="560" spans="1:1" x14ac:dyDescent="0.2">
      <c r="A560" s="96"/>
    </row>
    <row r="561" spans="1:1" x14ac:dyDescent="0.2">
      <c r="A561" s="96"/>
    </row>
    <row r="562" spans="1:1" x14ac:dyDescent="0.2">
      <c r="A562" s="96"/>
    </row>
    <row r="563" spans="1:1" x14ac:dyDescent="0.2">
      <c r="A563" s="96"/>
    </row>
    <row r="564" spans="1:1" x14ac:dyDescent="0.2">
      <c r="A564" s="96"/>
    </row>
    <row r="565" spans="1:1" x14ac:dyDescent="0.2">
      <c r="A565" s="96"/>
    </row>
    <row r="566" spans="1:1" x14ac:dyDescent="0.2">
      <c r="A566" s="96"/>
    </row>
    <row r="567" spans="1:1" x14ac:dyDescent="0.2">
      <c r="A567" s="96"/>
    </row>
    <row r="568" spans="1:1" x14ac:dyDescent="0.2">
      <c r="A568" s="96"/>
    </row>
    <row r="569" spans="1:1" x14ac:dyDescent="0.2">
      <c r="A569" s="96"/>
    </row>
    <row r="570" spans="1:1" x14ac:dyDescent="0.2">
      <c r="A570" s="96"/>
    </row>
    <row r="571" spans="1:1" x14ac:dyDescent="0.2">
      <c r="A571" s="96"/>
    </row>
    <row r="572" spans="1:1" x14ac:dyDescent="0.2">
      <c r="A572" s="96"/>
    </row>
    <row r="573" spans="1:1" x14ac:dyDescent="0.2">
      <c r="A573" s="96"/>
    </row>
    <row r="574" spans="1:1" x14ac:dyDescent="0.2">
      <c r="A574" s="96"/>
    </row>
    <row r="575" spans="1:1" x14ac:dyDescent="0.2">
      <c r="A575" s="96"/>
    </row>
    <row r="576" spans="1:1" x14ac:dyDescent="0.2">
      <c r="A576" s="96"/>
    </row>
    <row r="577" spans="1:1" x14ac:dyDescent="0.2">
      <c r="A577" s="96"/>
    </row>
    <row r="578" spans="1:1" x14ac:dyDescent="0.2">
      <c r="A578" s="96"/>
    </row>
    <row r="579" spans="1:1" x14ac:dyDescent="0.2">
      <c r="A579" s="96"/>
    </row>
    <row r="580" spans="1:1" x14ac:dyDescent="0.2">
      <c r="A580" s="96"/>
    </row>
    <row r="581" spans="1:1" x14ac:dyDescent="0.2">
      <c r="A581" s="96"/>
    </row>
    <row r="582" spans="1:1" x14ac:dyDescent="0.2">
      <c r="A582" s="96"/>
    </row>
    <row r="583" spans="1:1" x14ac:dyDescent="0.2">
      <c r="A583" s="96"/>
    </row>
    <row r="584" spans="1:1" x14ac:dyDescent="0.2">
      <c r="A584" s="96"/>
    </row>
    <row r="585" spans="1:1" x14ac:dyDescent="0.2">
      <c r="A585" s="96"/>
    </row>
    <row r="586" spans="1:1" x14ac:dyDescent="0.2">
      <c r="A586" s="96"/>
    </row>
    <row r="587" spans="1:1" x14ac:dyDescent="0.2">
      <c r="A587" s="96"/>
    </row>
    <row r="588" spans="1:1" x14ac:dyDescent="0.2">
      <c r="A588" s="96"/>
    </row>
    <row r="589" spans="1:1" x14ac:dyDescent="0.2">
      <c r="A589" s="96"/>
    </row>
    <row r="590" spans="1:1" x14ac:dyDescent="0.2">
      <c r="A590" s="96"/>
    </row>
    <row r="591" spans="1:1" x14ac:dyDescent="0.2">
      <c r="A591" s="96"/>
    </row>
    <row r="592" spans="1:1" x14ac:dyDescent="0.2">
      <c r="A592" s="96"/>
    </row>
    <row r="593" spans="1:1" x14ac:dyDescent="0.2">
      <c r="A593" s="96"/>
    </row>
    <row r="594" spans="1:1" x14ac:dyDescent="0.2">
      <c r="A594" s="96"/>
    </row>
    <row r="595" spans="1:1" x14ac:dyDescent="0.2">
      <c r="A595" s="96"/>
    </row>
    <row r="596" spans="1:1" x14ac:dyDescent="0.2">
      <c r="A596" s="96"/>
    </row>
    <row r="597" spans="1:1" x14ac:dyDescent="0.2">
      <c r="A597" s="96"/>
    </row>
    <row r="598" spans="1:1" x14ac:dyDescent="0.2">
      <c r="A598" s="96"/>
    </row>
    <row r="599" spans="1:1" x14ac:dyDescent="0.2">
      <c r="A599" s="96"/>
    </row>
    <row r="600" spans="1:1" x14ac:dyDescent="0.2">
      <c r="A600" s="96"/>
    </row>
    <row r="601" spans="1:1" x14ac:dyDescent="0.2">
      <c r="A601" s="96"/>
    </row>
    <row r="602" spans="1:1" x14ac:dyDescent="0.2">
      <c r="A602" s="96"/>
    </row>
    <row r="603" spans="1:1" x14ac:dyDescent="0.2">
      <c r="A603" s="96"/>
    </row>
    <row r="604" spans="1:1" x14ac:dyDescent="0.2">
      <c r="A604" s="96"/>
    </row>
    <row r="605" spans="1:1" x14ac:dyDescent="0.2">
      <c r="A605" s="96"/>
    </row>
    <row r="606" spans="1:1" x14ac:dyDescent="0.2">
      <c r="A606" s="96"/>
    </row>
    <row r="607" spans="1:1" x14ac:dyDescent="0.2">
      <c r="A607" s="96"/>
    </row>
    <row r="608" spans="1:1" x14ac:dyDescent="0.2">
      <c r="A608" s="96"/>
    </row>
    <row r="609" spans="1:1" x14ac:dyDescent="0.2">
      <c r="A609" s="96"/>
    </row>
    <row r="610" spans="1:1" x14ac:dyDescent="0.2">
      <c r="A610" s="96"/>
    </row>
    <row r="611" spans="1:1" x14ac:dyDescent="0.2">
      <c r="A611" s="96"/>
    </row>
    <row r="612" spans="1:1" x14ac:dyDescent="0.2">
      <c r="A612" s="96"/>
    </row>
    <row r="613" spans="1:1" x14ac:dyDescent="0.2">
      <c r="A613" s="96"/>
    </row>
    <row r="614" spans="1:1" x14ac:dyDescent="0.2">
      <c r="A614" s="96"/>
    </row>
    <row r="615" spans="1:1" x14ac:dyDescent="0.2">
      <c r="A615" s="96"/>
    </row>
    <row r="616" spans="1:1" x14ac:dyDescent="0.2">
      <c r="A616" s="96"/>
    </row>
    <row r="617" spans="1:1" x14ac:dyDescent="0.2">
      <c r="A617" s="96"/>
    </row>
    <row r="618" spans="1:1" x14ac:dyDescent="0.2">
      <c r="A618" s="96"/>
    </row>
    <row r="619" spans="1:1" x14ac:dyDescent="0.2">
      <c r="A619" s="96"/>
    </row>
    <row r="620" spans="1:1" x14ac:dyDescent="0.2">
      <c r="A620" s="96"/>
    </row>
    <row r="621" spans="1:1" x14ac:dyDescent="0.2">
      <c r="A621" s="96"/>
    </row>
    <row r="622" spans="1:1" x14ac:dyDescent="0.2">
      <c r="A622" s="96"/>
    </row>
    <row r="623" spans="1:1" x14ac:dyDescent="0.2">
      <c r="A623" s="96"/>
    </row>
    <row r="624" spans="1:1" x14ac:dyDescent="0.2">
      <c r="A624" s="96"/>
    </row>
    <row r="625" spans="1:1" x14ac:dyDescent="0.2">
      <c r="A625" s="96"/>
    </row>
    <row r="626" spans="1:1" x14ac:dyDescent="0.2">
      <c r="A626" s="96"/>
    </row>
    <row r="627" spans="1:1" x14ac:dyDescent="0.2">
      <c r="A627" s="96"/>
    </row>
    <row r="628" spans="1:1" x14ac:dyDescent="0.2">
      <c r="A628" s="96"/>
    </row>
    <row r="629" spans="1:1" x14ac:dyDescent="0.2">
      <c r="A629" s="96"/>
    </row>
    <row r="630" spans="1:1" x14ac:dyDescent="0.2">
      <c r="A630" s="96"/>
    </row>
    <row r="631" spans="1:1" x14ac:dyDescent="0.2">
      <c r="A631" s="96"/>
    </row>
    <row r="632" spans="1:1" x14ac:dyDescent="0.2">
      <c r="A632" s="96"/>
    </row>
    <row r="633" spans="1:1" x14ac:dyDescent="0.2">
      <c r="A633" s="96"/>
    </row>
    <row r="634" spans="1:1" x14ac:dyDescent="0.2">
      <c r="A634" s="96"/>
    </row>
    <row r="635" spans="1:1" x14ac:dyDescent="0.2">
      <c r="A635" s="96"/>
    </row>
    <row r="636" spans="1:1" x14ac:dyDescent="0.2">
      <c r="A636" s="96"/>
    </row>
    <row r="637" spans="1:1" x14ac:dyDescent="0.2">
      <c r="A637" s="96"/>
    </row>
    <row r="638" spans="1:1" x14ac:dyDescent="0.2">
      <c r="A638" s="96"/>
    </row>
    <row r="639" spans="1:1" x14ac:dyDescent="0.2">
      <c r="A639" s="96"/>
    </row>
    <row r="640" spans="1:1" x14ac:dyDescent="0.2">
      <c r="A640" s="96"/>
    </row>
    <row r="641" spans="1:1" x14ac:dyDescent="0.2">
      <c r="A641" s="96"/>
    </row>
    <row r="642" spans="1:1" x14ac:dyDescent="0.2">
      <c r="A642" s="96"/>
    </row>
    <row r="643" spans="1:1" x14ac:dyDescent="0.2">
      <c r="A643" s="96"/>
    </row>
    <row r="644" spans="1:1" x14ac:dyDescent="0.2">
      <c r="A644" s="96"/>
    </row>
    <row r="645" spans="1:1" x14ac:dyDescent="0.2">
      <c r="A645" s="96"/>
    </row>
    <row r="646" spans="1:1" x14ac:dyDescent="0.2">
      <c r="A646" s="96"/>
    </row>
    <row r="647" spans="1:1" x14ac:dyDescent="0.2">
      <c r="A647" s="96"/>
    </row>
    <row r="648" spans="1:1" x14ac:dyDescent="0.2">
      <c r="A648" s="96"/>
    </row>
    <row r="649" spans="1:1" x14ac:dyDescent="0.2">
      <c r="A649" s="96"/>
    </row>
    <row r="650" spans="1:1" x14ac:dyDescent="0.2">
      <c r="A650" s="96"/>
    </row>
    <row r="651" spans="1:1" x14ac:dyDescent="0.2">
      <c r="A651" s="96"/>
    </row>
    <row r="652" spans="1:1" x14ac:dyDescent="0.2">
      <c r="A652" s="96"/>
    </row>
    <row r="653" spans="1:1" x14ac:dyDescent="0.2">
      <c r="A653" s="96"/>
    </row>
    <row r="654" spans="1:1" x14ac:dyDescent="0.2">
      <c r="A654" s="96"/>
    </row>
    <row r="655" spans="1:1" x14ac:dyDescent="0.2">
      <c r="A655" s="96"/>
    </row>
    <row r="656" spans="1:1" x14ac:dyDescent="0.2">
      <c r="A656" s="96"/>
    </row>
    <row r="657" spans="1:1" x14ac:dyDescent="0.2">
      <c r="A657" s="96"/>
    </row>
    <row r="658" spans="1:1" x14ac:dyDescent="0.2">
      <c r="A658" s="96"/>
    </row>
    <row r="659" spans="1:1" x14ac:dyDescent="0.2">
      <c r="A659" s="96"/>
    </row>
    <row r="660" spans="1:1" x14ac:dyDescent="0.2">
      <c r="A660" s="96"/>
    </row>
    <row r="661" spans="1:1" x14ac:dyDescent="0.2">
      <c r="A661" s="96"/>
    </row>
    <row r="662" spans="1:1" x14ac:dyDescent="0.2">
      <c r="A662" s="96"/>
    </row>
    <row r="663" spans="1:1" x14ac:dyDescent="0.2">
      <c r="A663" s="96"/>
    </row>
    <row r="664" spans="1:1" x14ac:dyDescent="0.2">
      <c r="A664" s="96"/>
    </row>
    <row r="665" spans="1:1" x14ac:dyDescent="0.2">
      <c r="A665" s="96"/>
    </row>
    <row r="666" spans="1:1" x14ac:dyDescent="0.2">
      <c r="A666" s="96"/>
    </row>
    <row r="667" spans="1:1" x14ac:dyDescent="0.2">
      <c r="A667" s="96"/>
    </row>
    <row r="668" spans="1:1" x14ac:dyDescent="0.2">
      <c r="A668" s="96"/>
    </row>
    <row r="669" spans="1:1" x14ac:dyDescent="0.2">
      <c r="A669" s="96"/>
    </row>
    <row r="670" spans="1:1" x14ac:dyDescent="0.2">
      <c r="A670" s="96"/>
    </row>
    <row r="671" spans="1:1" x14ac:dyDescent="0.2">
      <c r="A671" s="96"/>
    </row>
    <row r="672" spans="1:1" x14ac:dyDescent="0.2">
      <c r="A672" s="96"/>
    </row>
    <row r="673" spans="1:1" x14ac:dyDescent="0.2">
      <c r="A673" s="96"/>
    </row>
    <row r="674" spans="1:1" x14ac:dyDescent="0.2">
      <c r="A674" s="96"/>
    </row>
    <row r="675" spans="1:1" x14ac:dyDescent="0.2">
      <c r="A675" s="96"/>
    </row>
    <row r="676" spans="1:1" x14ac:dyDescent="0.2">
      <c r="A676" s="96"/>
    </row>
    <row r="677" spans="1:1" x14ac:dyDescent="0.2">
      <c r="A677" s="96"/>
    </row>
    <row r="678" spans="1:1" x14ac:dyDescent="0.2">
      <c r="A678" s="96"/>
    </row>
    <row r="679" spans="1:1" x14ac:dyDescent="0.2">
      <c r="A679" s="96"/>
    </row>
    <row r="680" spans="1:1" x14ac:dyDescent="0.2">
      <c r="A680" s="96"/>
    </row>
    <row r="681" spans="1:1" x14ac:dyDescent="0.2">
      <c r="A681" s="96"/>
    </row>
    <row r="682" spans="1:1" x14ac:dyDescent="0.2">
      <c r="A682" s="96"/>
    </row>
    <row r="683" spans="1:1" x14ac:dyDescent="0.2">
      <c r="A683" s="96"/>
    </row>
    <row r="684" spans="1:1" x14ac:dyDescent="0.2">
      <c r="A684" s="96"/>
    </row>
    <row r="685" spans="1:1" x14ac:dyDescent="0.2">
      <c r="A685" s="96"/>
    </row>
    <row r="686" spans="1:1" x14ac:dyDescent="0.2">
      <c r="A686" s="96"/>
    </row>
    <row r="687" spans="1:1" x14ac:dyDescent="0.2">
      <c r="A687" s="96"/>
    </row>
    <row r="688" spans="1:1" x14ac:dyDescent="0.2">
      <c r="A688" s="96"/>
    </row>
    <row r="689" spans="1:1" x14ac:dyDescent="0.2">
      <c r="A689" s="96"/>
    </row>
    <row r="690" spans="1:1" x14ac:dyDescent="0.2">
      <c r="A690" s="96"/>
    </row>
    <row r="691" spans="1:1" x14ac:dyDescent="0.2">
      <c r="A691" s="96"/>
    </row>
    <row r="692" spans="1:1" x14ac:dyDescent="0.2">
      <c r="A692" s="96"/>
    </row>
    <row r="693" spans="1:1" x14ac:dyDescent="0.2">
      <c r="A693" s="96"/>
    </row>
    <row r="694" spans="1:1" x14ac:dyDescent="0.2">
      <c r="A694" s="96"/>
    </row>
    <row r="695" spans="1:1" x14ac:dyDescent="0.2">
      <c r="A695" s="96"/>
    </row>
    <row r="696" spans="1:1" x14ac:dyDescent="0.2">
      <c r="A696" s="96"/>
    </row>
    <row r="697" spans="1:1" x14ac:dyDescent="0.2">
      <c r="A697" s="96"/>
    </row>
    <row r="698" spans="1:1" x14ac:dyDescent="0.2">
      <c r="A698" s="96"/>
    </row>
    <row r="699" spans="1:1" x14ac:dyDescent="0.2">
      <c r="A699" s="96"/>
    </row>
    <row r="700" spans="1:1" x14ac:dyDescent="0.2">
      <c r="A700" s="96"/>
    </row>
    <row r="701" spans="1:1" x14ac:dyDescent="0.2">
      <c r="A701" s="96"/>
    </row>
    <row r="702" spans="1:1" x14ac:dyDescent="0.2">
      <c r="A702" s="96"/>
    </row>
    <row r="703" spans="1:1" x14ac:dyDescent="0.2">
      <c r="A703" s="96"/>
    </row>
    <row r="704" spans="1:1" x14ac:dyDescent="0.2">
      <c r="A704" s="96"/>
    </row>
    <row r="705" spans="1:1" x14ac:dyDescent="0.2">
      <c r="A705" s="96"/>
    </row>
    <row r="706" spans="1:1" x14ac:dyDescent="0.2">
      <c r="A706" s="96"/>
    </row>
    <row r="707" spans="1:1" x14ac:dyDescent="0.2">
      <c r="A707" s="96"/>
    </row>
    <row r="708" spans="1:1" x14ac:dyDescent="0.2">
      <c r="A708" s="96"/>
    </row>
    <row r="709" spans="1:1" x14ac:dyDescent="0.2">
      <c r="A709" s="96"/>
    </row>
    <row r="710" spans="1:1" x14ac:dyDescent="0.2">
      <c r="A710" s="96"/>
    </row>
    <row r="711" spans="1:1" x14ac:dyDescent="0.2">
      <c r="A711" s="96"/>
    </row>
    <row r="712" spans="1:1" x14ac:dyDescent="0.2">
      <c r="A712" s="96"/>
    </row>
    <row r="713" spans="1:1" x14ac:dyDescent="0.2">
      <c r="A713" s="96"/>
    </row>
    <row r="714" spans="1:1" x14ac:dyDescent="0.2">
      <c r="A714" s="96"/>
    </row>
    <row r="715" spans="1:1" x14ac:dyDescent="0.2">
      <c r="A715" s="96"/>
    </row>
    <row r="716" spans="1:1" x14ac:dyDescent="0.2">
      <c r="A716" s="96"/>
    </row>
    <row r="717" spans="1:1" x14ac:dyDescent="0.2">
      <c r="A717" s="96"/>
    </row>
    <row r="718" spans="1:1" x14ac:dyDescent="0.2">
      <c r="A718" s="96"/>
    </row>
    <row r="719" spans="1:1" x14ac:dyDescent="0.2">
      <c r="A719" s="96"/>
    </row>
    <row r="720" spans="1:1" x14ac:dyDescent="0.2">
      <c r="A720" s="96"/>
    </row>
    <row r="721" spans="1:1" x14ac:dyDescent="0.2">
      <c r="A721" s="96"/>
    </row>
    <row r="722" spans="1:1" x14ac:dyDescent="0.2">
      <c r="A722" s="96"/>
    </row>
    <row r="723" spans="1:1" x14ac:dyDescent="0.2">
      <c r="A723" s="96"/>
    </row>
    <row r="724" spans="1:1" x14ac:dyDescent="0.2">
      <c r="A724" s="96"/>
    </row>
    <row r="725" spans="1:1" x14ac:dyDescent="0.2">
      <c r="A725" s="96"/>
    </row>
    <row r="726" spans="1:1" x14ac:dyDescent="0.2">
      <c r="A726" s="96"/>
    </row>
    <row r="727" spans="1:1" x14ac:dyDescent="0.2">
      <c r="A727" s="96"/>
    </row>
    <row r="728" spans="1:1" x14ac:dyDescent="0.2">
      <c r="A728" s="96"/>
    </row>
    <row r="729" spans="1:1" x14ac:dyDescent="0.2">
      <c r="A729" s="96"/>
    </row>
    <row r="730" spans="1:1" x14ac:dyDescent="0.2">
      <c r="A730" s="96"/>
    </row>
    <row r="731" spans="1:1" x14ac:dyDescent="0.2">
      <c r="A731" s="96"/>
    </row>
    <row r="732" spans="1:1" x14ac:dyDescent="0.2">
      <c r="A732" s="96"/>
    </row>
    <row r="733" spans="1:1" x14ac:dyDescent="0.2">
      <c r="A733" s="96"/>
    </row>
    <row r="734" spans="1:1" x14ac:dyDescent="0.2">
      <c r="A734" s="96"/>
    </row>
    <row r="735" spans="1:1" x14ac:dyDescent="0.2">
      <c r="A735" s="96"/>
    </row>
    <row r="736" spans="1:1" x14ac:dyDescent="0.2">
      <c r="A736" s="96"/>
    </row>
    <row r="737" spans="1:1" x14ac:dyDescent="0.2">
      <c r="A737" s="96"/>
    </row>
    <row r="738" spans="1:1" x14ac:dyDescent="0.2">
      <c r="A738" s="96"/>
    </row>
    <row r="739" spans="1:1" x14ac:dyDescent="0.2">
      <c r="A739" s="96"/>
    </row>
    <row r="740" spans="1:1" x14ac:dyDescent="0.2">
      <c r="A740" s="96"/>
    </row>
    <row r="741" spans="1:1" x14ac:dyDescent="0.2">
      <c r="A741" s="96"/>
    </row>
    <row r="742" spans="1:1" x14ac:dyDescent="0.2">
      <c r="A742" s="96"/>
    </row>
    <row r="743" spans="1:1" x14ac:dyDescent="0.2">
      <c r="A743" s="96"/>
    </row>
    <row r="744" spans="1:1" x14ac:dyDescent="0.2">
      <c r="A744" s="96"/>
    </row>
    <row r="745" spans="1:1" x14ac:dyDescent="0.2">
      <c r="A745" s="96"/>
    </row>
    <row r="746" spans="1:1" x14ac:dyDescent="0.2">
      <c r="A746" s="96"/>
    </row>
    <row r="747" spans="1:1" x14ac:dyDescent="0.2">
      <c r="A747" s="96"/>
    </row>
    <row r="748" spans="1:1" x14ac:dyDescent="0.2">
      <c r="A748" s="96"/>
    </row>
    <row r="749" spans="1:1" x14ac:dyDescent="0.2">
      <c r="A749" s="96"/>
    </row>
    <row r="750" spans="1:1" x14ac:dyDescent="0.2">
      <c r="A750" s="96"/>
    </row>
    <row r="751" spans="1:1" x14ac:dyDescent="0.2">
      <c r="A751" s="96"/>
    </row>
    <row r="752" spans="1:1" x14ac:dyDescent="0.2">
      <c r="A752" s="96"/>
    </row>
    <row r="753" spans="1:1" x14ac:dyDescent="0.2">
      <c r="A753" s="96"/>
    </row>
    <row r="754" spans="1:1" x14ac:dyDescent="0.2">
      <c r="A754" s="96"/>
    </row>
    <row r="755" spans="1:1" x14ac:dyDescent="0.2">
      <c r="A755" s="96"/>
    </row>
    <row r="756" spans="1:1" x14ac:dyDescent="0.2">
      <c r="A756" s="96"/>
    </row>
    <row r="757" spans="1:1" x14ac:dyDescent="0.2">
      <c r="A757" s="96"/>
    </row>
    <row r="758" spans="1:1" x14ac:dyDescent="0.2">
      <c r="A758" s="96"/>
    </row>
    <row r="759" spans="1:1" x14ac:dyDescent="0.2">
      <c r="A759" s="96"/>
    </row>
    <row r="760" spans="1:1" x14ac:dyDescent="0.2">
      <c r="A760" s="96"/>
    </row>
    <row r="761" spans="1:1" x14ac:dyDescent="0.2">
      <c r="A761" s="96"/>
    </row>
    <row r="762" spans="1:1" x14ac:dyDescent="0.2">
      <c r="A762" s="96"/>
    </row>
    <row r="763" spans="1:1" x14ac:dyDescent="0.2">
      <c r="A763" s="96"/>
    </row>
    <row r="764" spans="1:1" x14ac:dyDescent="0.2">
      <c r="A764" s="96"/>
    </row>
    <row r="765" spans="1:1" x14ac:dyDescent="0.2">
      <c r="A765" s="96"/>
    </row>
    <row r="766" spans="1:1" x14ac:dyDescent="0.2">
      <c r="A766" s="96"/>
    </row>
    <row r="767" spans="1:1" x14ac:dyDescent="0.2">
      <c r="A767" s="96"/>
    </row>
    <row r="768" spans="1:1" x14ac:dyDescent="0.2">
      <c r="A768" s="96"/>
    </row>
    <row r="769" spans="1:1" x14ac:dyDescent="0.2">
      <c r="A769" s="96"/>
    </row>
    <row r="770" spans="1:1" x14ac:dyDescent="0.2">
      <c r="A770" s="96"/>
    </row>
    <row r="771" spans="1:1" x14ac:dyDescent="0.2">
      <c r="A771" s="96"/>
    </row>
    <row r="772" spans="1:1" x14ac:dyDescent="0.2">
      <c r="A772" s="96"/>
    </row>
    <row r="773" spans="1:1" x14ac:dyDescent="0.2">
      <c r="A773" s="96"/>
    </row>
    <row r="774" spans="1:1" x14ac:dyDescent="0.2">
      <c r="A774" s="96"/>
    </row>
    <row r="775" spans="1:1" x14ac:dyDescent="0.2">
      <c r="A775" s="96"/>
    </row>
    <row r="776" spans="1:1" x14ac:dyDescent="0.2">
      <c r="A776" s="96"/>
    </row>
    <row r="777" spans="1:1" x14ac:dyDescent="0.2">
      <c r="A777" s="96"/>
    </row>
    <row r="778" spans="1:1" x14ac:dyDescent="0.2">
      <c r="A778" s="96"/>
    </row>
    <row r="779" spans="1:1" x14ac:dyDescent="0.2">
      <c r="A779" s="96"/>
    </row>
    <row r="780" spans="1:1" x14ac:dyDescent="0.2">
      <c r="A780" s="96"/>
    </row>
    <row r="781" spans="1:1" x14ac:dyDescent="0.2">
      <c r="A781" s="96"/>
    </row>
    <row r="782" spans="1:1" x14ac:dyDescent="0.2">
      <c r="A782" s="96"/>
    </row>
    <row r="783" spans="1:1" x14ac:dyDescent="0.2">
      <c r="A783" s="96"/>
    </row>
    <row r="784" spans="1:1" x14ac:dyDescent="0.2">
      <c r="A784" s="96"/>
    </row>
    <row r="785" spans="1:1" x14ac:dyDescent="0.2">
      <c r="A785" s="96"/>
    </row>
    <row r="786" spans="1:1" x14ac:dyDescent="0.2">
      <c r="A786" s="96"/>
    </row>
    <row r="787" spans="1:1" x14ac:dyDescent="0.2">
      <c r="A787" s="96"/>
    </row>
    <row r="788" spans="1:1" x14ac:dyDescent="0.2">
      <c r="A788" s="96"/>
    </row>
    <row r="789" spans="1:1" x14ac:dyDescent="0.2">
      <c r="A789" s="96"/>
    </row>
    <row r="790" spans="1:1" x14ac:dyDescent="0.2">
      <c r="A790" s="96"/>
    </row>
    <row r="791" spans="1:1" x14ac:dyDescent="0.2">
      <c r="A791" s="96"/>
    </row>
    <row r="792" spans="1:1" x14ac:dyDescent="0.2">
      <c r="A792" s="96"/>
    </row>
    <row r="793" spans="1:1" x14ac:dyDescent="0.2">
      <c r="A793" s="96"/>
    </row>
    <row r="794" spans="1:1" x14ac:dyDescent="0.2">
      <c r="A794" s="96"/>
    </row>
    <row r="795" spans="1:1" x14ac:dyDescent="0.2">
      <c r="A795" s="96"/>
    </row>
    <row r="796" spans="1:1" x14ac:dyDescent="0.2">
      <c r="A796" s="96"/>
    </row>
    <row r="797" spans="1:1" x14ac:dyDescent="0.2">
      <c r="A797" s="96"/>
    </row>
    <row r="798" spans="1:1" x14ac:dyDescent="0.2">
      <c r="A798" s="96"/>
    </row>
    <row r="799" spans="1:1" x14ac:dyDescent="0.2">
      <c r="A799" s="96"/>
    </row>
    <row r="800" spans="1:1" x14ac:dyDescent="0.2">
      <c r="A800" s="96"/>
    </row>
    <row r="801" spans="1:1" x14ac:dyDescent="0.2">
      <c r="A801" s="96"/>
    </row>
    <row r="802" spans="1:1" x14ac:dyDescent="0.2">
      <c r="A802" s="96"/>
    </row>
    <row r="803" spans="1:1" x14ac:dyDescent="0.2">
      <c r="A803" s="96"/>
    </row>
    <row r="804" spans="1:1" x14ac:dyDescent="0.2">
      <c r="A804" s="96"/>
    </row>
    <row r="805" spans="1:1" x14ac:dyDescent="0.2">
      <c r="A805" s="96"/>
    </row>
    <row r="806" spans="1:1" x14ac:dyDescent="0.2">
      <c r="A806" s="96"/>
    </row>
    <row r="807" spans="1:1" x14ac:dyDescent="0.2">
      <c r="A807" s="96"/>
    </row>
    <row r="808" spans="1:1" x14ac:dyDescent="0.2">
      <c r="A808" s="96"/>
    </row>
    <row r="809" spans="1:1" x14ac:dyDescent="0.2">
      <c r="A809" s="96"/>
    </row>
    <row r="810" spans="1:1" x14ac:dyDescent="0.2">
      <c r="A810" s="96"/>
    </row>
    <row r="811" spans="1:1" x14ac:dyDescent="0.2">
      <c r="A811" s="96"/>
    </row>
    <row r="812" spans="1:1" x14ac:dyDescent="0.2">
      <c r="A812" s="96"/>
    </row>
    <row r="813" spans="1:1" x14ac:dyDescent="0.2">
      <c r="A813" s="96"/>
    </row>
    <row r="814" spans="1:1" x14ac:dyDescent="0.2">
      <c r="A814" s="96"/>
    </row>
    <row r="815" spans="1:1" x14ac:dyDescent="0.2">
      <c r="A815" s="96"/>
    </row>
    <row r="816" spans="1:1" x14ac:dyDescent="0.2">
      <c r="A816" s="96"/>
    </row>
    <row r="817" spans="1:1" x14ac:dyDescent="0.2">
      <c r="A817" s="96"/>
    </row>
    <row r="818" spans="1:1" x14ac:dyDescent="0.2">
      <c r="A818" s="96"/>
    </row>
    <row r="819" spans="1:1" x14ac:dyDescent="0.2">
      <c r="A819" s="96"/>
    </row>
    <row r="820" spans="1:1" x14ac:dyDescent="0.2">
      <c r="A820" s="96"/>
    </row>
    <row r="821" spans="1:1" x14ac:dyDescent="0.2">
      <c r="A821" s="96"/>
    </row>
    <row r="822" spans="1:1" x14ac:dyDescent="0.2">
      <c r="A822" s="96"/>
    </row>
    <row r="823" spans="1:1" x14ac:dyDescent="0.2">
      <c r="A823" s="96"/>
    </row>
    <row r="824" spans="1:1" x14ac:dyDescent="0.2">
      <c r="A824" s="96"/>
    </row>
    <row r="825" spans="1:1" x14ac:dyDescent="0.2">
      <c r="A825" s="96"/>
    </row>
    <row r="826" spans="1:1" x14ac:dyDescent="0.2">
      <c r="A826" s="96"/>
    </row>
    <row r="827" spans="1:1" x14ac:dyDescent="0.2">
      <c r="A827" s="96"/>
    </row>
    <row r="828" spans="1:1" x14ac:dyDescent="0.2">
      <c r="A828" s="96"/>
    </row>
    <row r="829" spans="1:1" x14ac:dyDescent="0.2">
      <c r="A829" s="96"/>
    </row>
    <row r="830" spans="1:1" x14ac:dyDescent="0.2">
      <c r="A830" s="96"/>
    </row>
    <row r="831" spans="1:1" x14ac:dyDescent="0.2">
      <c r="A831" s="96"/>
    </row>
    <row r="832" spans="1:1" x14ac:dyDescent="0.2">
      <c r="A832" s="96"/>
    </row>
    <row r="833" spans="1:1" x14ac:dyDescent="0.2">
      <c r="A833" s="96"/>
    </row>
    <row r="834" spans="1:1" x14ac:dyDescent="0.2">
      <c r="A834" s="96"/>
    </row>
    <row r="835" spans="1:1" x14ac:dyDescent="0.2">
      <c r="A835" s="96"/>
    </row>
    <row r="836" spans="1:1" x14ac:dyDescent="0.2">
      <c r="A836" s="96"/>
    </row>
    <row r="837" spans="1:1" x14ac:dyDescent="0.2">
      <c r="A837" s="96"/>
    </row>
    <row r="838" spans="1:1" x14ac:dyDescent="0.2">
      <c r="A838" s="96"/>
    </row>
    <row r="839" spans="1:1" x14ac:dyDescent="0.2">
      <c r="A839" s="96"/>
    </row>
    <row r="840" spans="1:1" x14ac:dyDescent="0.2">
      <c r="A840" s="96"/>
    </row>
    <row r="841" spans="1:1" x14ac:dyDescent="0.2">
      <c r="A841" s="96"/>
    </row>
    <row r="842" spans="1:1" x14ac:dyDescent="0.2">
      <c r="A842" s="96"/>
    </row>
    <row r="843" spans="1:1" x14ac:dyDescent="0.2">
      <c r="A843" s="96"/>
    </row>
    <row r="844" spans="1:1" x14ac:dyDescent="0.2">
      <c r="A844" s="96"/>
    </row>
    <row r="845" spans="1:1" x14ac:dyDescent="0.2">
      <c r="A845" s="96"/>
    </row>
    <row r="846" spans="1:1" x14ac:dyDescent="0.2">
      <c r="A846" s="96"/>
    </row>
    <row r="847" spans="1:1" x14ac:dyDescent="0.2">
      <c r="A847" s="96"/>
    </row>
    <row r="848" spans="1:1" x14ac:dyDescent="0.2">
      <c r="A848" s="96"/>
    </row>
    <row r="849" spans="1:1" x14ac:dyDescent="0.2">
      <c r="A849" s="96"/>
    </row>
    <row r="850" spans="1:1" x14ac:dyDescent="0.2">
      <c r="A850" s="96"/>
    </row>
    <row r="851" spans="1:1" x14ac:dyDescent="0.2">
      <c r="A851" s="96"/>
    </row>
    <row r="852" spans="1:1" x14ac:dyDescent="0.2">
      <c r="A852" s="96"/>
    </row>
    <row r="853" spans="1:1" x14ac:dyDescent="0.2">
      <c r="A853" s="96"/>
    </row>
    <row r="854" spans="1:1" x14ac:dyDescent="0.2">
      <c r="A854" s="96"/>
    </row>
    <row r="855" spans="1:1" x14ac:dyDescent="0.2">
      <c r="A855" s="96"/>
    </row>
    <row r="856" spans="1:1" x14ac:dyDescent="0.2">
      <c r="A856" s="96"/>
    </row>
    <row r="857" spans="1:1" x14ac:dyDescent="0.2">
      <c r="A857" s="96"/>
    </row>
    <row r="858" spans="1:1" x14ac:dyDescent="0.2">
      <c r="A858" s="96"/>
    </row>
    <row r="859" spans="1:1" x14ac:dyDescent="0.2">
      <c r="A859" s="96"/>
    </row>
    <row r="860" spans="1:1" x14ac:dyDescent="0.2">
      <c r="A860" s="96"/>
    </row>
    <row r="861" spans="1:1" x14ac:dyDescent="0.2">
      <c r="A861" s="96"/>
    </row>
    <row r="862" spans="1:1" x14ac:dyDescent="0.2">
      <c r="A862" s="96"/>
    </row>
    <row r="863" spans="1:1" x14ac:dyDescent="0.2">
      <c r="A863" s="96"/>
    </row>
    <row r="870" spans="1:1" x14ac:dyDescent="0.2">
      <c r="A870" s="96"/>
    </row>
    <row r="871" spans="1:1" x14ac:dyDescent="0.2">
      <c r="A871" s="96"/>
    </row>
    <row r="874" spans="1:1" x14ac:dyDescent="0.2">
      <c r="A874" s="96"/>
    </row>
    <row r="875" spans="1:1" x14ac:dyDescent="0.2">
      <c r="A875" s="96"/>
    </row>
    <row r="876" spans="1:1" x14ac:dyDescent="0.2">
      <c r="A876" s="96"/>
    </row>
    <row r="877" spans="1:1" x14ac:dyDescent="0.2">
      <c r="A877" s="96"/>
    </row>
    <row r="878" spans="1:1" x14ac:dyDescent="0.2">
      <c r="A878" s="96"/>
    </row>
    <row r="879" spans="1:1" x14ac:dyDescent="0.2">
      <c r="A879" s="96"/>
    </row>
    <row r="882" spans="1:1" x14ac:dyDescent="0.2">
      <c r="A882" s="96"/>
    </row>
    <row r="883" spans="1:1" x14ac:dyDescent="0.2">
      <c r="A883" s="96"/>
    </row>
    <row r="884" spans="1:1" x14ac:dyDescent="0.2">
      <c r="A884" s="96"/>
    </row>
    <row r="885" spans="1:1" x14ac:dyDescent="0.2">
      <c r="A885" s="96"/>
    </row>
    <row r="886" spans="1:1" x14ac:dyDescent="0.2">
      <c r="A886" s="96"/>
    </row>
    <row r="887" spans="1:1" x14ac:dyDescent="0.2">
      <c r="A887" s="96"/>
    </row>
    <row r="889" spans="1:1" x14ac:dyDescent="0.2">
      <c r="A889" s="96"/>
    </row>
    <row r="890" spans="1:1" x14ac:dyDescent="0.2">
      <c r="A890" s="96"/>
    </row>
    <row r="891" spans="1:1" x14ac:dyDescent="0.2">
      <c r="A891" s="96"/>
    </row>
    <row r="892" spans="1:1" x14ac:dyDescent="0.2">
      <c r="A892" s="96"/>
    </row>
    <row r="893" spans="1:1" x14ac:dyDescent="0.2">
      <c r="A893" s="96"/>
    </row>
    <row r="894" spans="1:1" x14ac:dyDescent="0.2">
      <c r="A894" s="96"/>
    </row>
    <row r="895" spans="1:1" x14ac:dyDescent="0.2">
      <c r="A895" s="96"/>
    </row>
    <row r="896" spans="1:1" x14ac:dyDescent="0.2">
      <c r="A896" s="96"/>
    </row>
    <row r="897" spans="1:1" x14ac:dyDescent="0.2">
      <c r="A897" s="96"/>
    </row>
    <row r="898" spans="1:1" x14ac:dyDescent="0.2">
      <c r="A898" s="96"/>
    </row>
    <row r="899" spans="1:1" x14ac:dyDescent="0.2">
      <c r="A899" s="96"/>
    </row>
    <row r="900" spans="1:1" x14ac:dyDescent="0.2">
      <c r="A900" s="96"/>
    </row>
    <row r="901" spans="1:1" x14ac:dyDescent="0.2">
      <c r="A901" s="96"/>
    </row>
    <row r="902" spans="1:1" x14ac:dyDescent="0.2">
      <c r="A902" s="96"/>
    </row>
    <row r="903" spans="1:1" x14ac:dyDescent="0.2">
      <c r="A903" s="96"/>
    </row>
    <row r="904" spans="1:1" x14ac:dyDescent="0.2">
      <c r="A904" s="96"/>
    </row>
    <row r="905" spans="1:1" x14ac:dyDescent="0.2">
      <c r="A905" s="96"/>
    </row>
    <row r="906" spans="1:1" x14ac:dyDescent="0.2">
      <c r="A906" s="96"/>
    </row>
    <row r="907" spans="1:1" x14ac:dyDescent="0.2">
      <c r="A907" s="96"/>
    </row>
    <row r="908" spans="1:1" x14ac:dyDescent="0.2">
      <c r="A908" s="96"/>
    </row>
    <row r="909" spans="1:1" x14ac:dyDescent="0.2">
      <c r="A909" s="96"/>
    </row>
    <row r="910" spans="1:1" x14ac:dyDescent="0.2">
      <c r="A910" s="96"/>
    </row>
    <row r="911" spans="1:1" x14ac:dyDescent="0.2">
      <c r="A911" s="96"/>
    </row>
    <row r="912" spans="1:1" x14ac:dyDescent="0.2">
      <c r="A912" s="96"/>
    </row>
    <row r="913" spans="1:1" x14ac:dyDescent="0.2">
      <c r="A913" s="96"/>
    </row>
    <row r="914" spans="1:1" x14ac:dyDescent="0.2">
      <c r="A914" s="96"/>
    </row>
    <row r="915" spans="1:1" x14ac:dyDescent="0.2">
      <c r="A915" s="96"/>
    </row>
    <row r="916" spans="1:1" x14ac:dyDescent="0.2">
      <c r="A916" s="96"/>
    </row>
    <row r="917" spans="1:1" x14ac:dyDescent="0.2">
      <c r="A917" s="96"/>
    </row>
    <row r="918" spans="1:1" x14ac:dyDescent="0.2">
      <c r="A918" s="96"/>
    </row>
    <row r="919" spans="1:1" x14ac:dyDescent="0.2">
      <c r="A919" s="96"/>
    </row>
    <row r="920" spans="1:1" x14ac:dyDescent="0.2">
      <c r="A920" s="96"/>
    </row>
    <row r="921" spans="1:1" x14ac:dyDescent="0.2">
      <c r="A921" s="96"/>
    </row>
    <row r="922" spans="1:1" x14ac:dyDescent="0.2">
      <c r="A922" s="96"/>
    </row>
    <row r="923" spans="1:1" x14ac:dyDescent="0.2">
      <c r="A923" s="96"/>
    </row>
    <row r="924" spans="1:1" x14ac:dyDescent="0.2">
      <c r="A924" s="96"/>
    </row>
    <row r="925" spans="1:1" x14ac:dyDescent="0.2">
      <c r="A925" s="96"/>
    </row>
    <row r="926" spans="1:1" x14ac:dyDescent="0.2">
      <c r="A926" s="96"/>
    </row>
    <row r="927" spans="1:1" x14ac:dyDescent="0.2">
      <c r="A927" s="96"/>
    </row>
    <row r="928" spans="1:1" x14ac:dyDescent="0.2">
      <c r="A928" s="96"/>
    </row>
    <row r="934" spans="1:1" x14ac:dyDescent="0.2">
      <c r="A934" s="96"/>
    </row>
    <row r="935" spans="1:1" x14ac:dyDescent="0.2">
      <c r="A935" s="96"/>
    </row>
    <row r="1048238" spans="1:3" x14ac:dyDescent="0.2">
      <c r="A1048238" s="96"/>
      <c r="C1048238" s="96"/>
    </row>
    <row r="1048302" spans="1:5" x14ac:dyDescent="0.2">
      <c r="A1048302" s="96"/>
      <c r="E1048302" s="107"/>
    </row>
    <row r="1048422" spans="1:1" x14ac:dyDescent="0.2">
      <c r="A1048422" s="96"/>
    </row>
    <row r="1048448" spans="1:1" x14ac:dyDescent="0.2">
      <c r="A1048448" s="96"/>
    </row>
    <row r="1048461" spans="1:1" x14ac:dyDescent="0.2">
      <c r="A1048461" s="96"/>
    </row>
    <row r="1048464" spans="1:1" x14ac:dyDescent="0.2">
      <c r="A1048464" s="96"/>
    </row>
    <row r="1048465" spans="1:1" x14ac:dyDescent="0.2">
      <c r="A1048465" s="96"/>
    </row>
    <row r="1048477" spans="1:1" x14ac:dyDescent="0.2">
      <c r="A1048477" s="96"/>
    </row>
    <row r="1048481" spans="1:1" x14ac:dyDescent="0.2">
      <c r="A1048481" s="96"/>
    </row>
  </sheetData>
  <sheetProtection algorithmName="SHA-512" hashValue="qSP/e3uPd2rAusflWXmoM/3JY4wAeEhfPWNc+gPAaQKJkWEakZFegREq+3LCZcsTbQWQvBp1R4GGojV3exrlEg==" saltValue="XwCestDwCoTw9O7Ka9JUAg==" spinCount="100000" sheet="1" objects="1" scenarios="1"/>
  <mergeCells count="3">
    <mergeCell ref="D1:H1"/>
    <mergeCell ref="A2:C2"/>
    <mergeCell ref="D26:G26"/>
  </mergeCells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26:B26" unlockedFormula="1"/>
  </ignoredError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6"/>
  <dimension ref="A1:J1048565"/>
  <sheetViews>
    <sheetView view="pageBreakPreview" zoomScale="115" zoomScaleNormal="100" zoomScaleSheetLayoutView="115" workbookViewId="0">
      <selection activeCell="G8" sqref="G8"/>
    </sheetView>
  </sheetViews>
  <sheetFormatPr defaultRowHeight="12.75" x14ac:dyDescent="0.2"/>
  <cols>
    <col min="1" max="1" width="9.5703125" style="95" customWidth="1"/>
    <col min="2" max="2" width="8.7109375" style="96" customWidth="1"/>
    <col min="3" max="3" width="6.42578125" style="96" customWidth="1"/>
    <col min="4" max="4" width="42.7109375" style="96" customWidth="1"/>
    <col min="5" max="5" width="10.28515625" style="96" customWidth="1"/>
    <col min="6" max="8" width="20.7109375" style="96" customWidth="1"/>
    <col min="9" max="9" width="9.28515625" style="96"/>
    <col min="10" max="10" width="9.28515625" style="115"/>
    <col min="11" max="256" width="9.28515625" style="96"/>
    <col min="257" max="257" width="9.28515625" style="96" customWidth="1"/>
    <col min="258" max="258" width="6.7109375" style="96" customWidth="1"/>
    <col min="259" max="259" width="40.7109375" style="96" customWidth="1"/>
    <col min="260" max="263" width="9.28515625" style="96" customWidth="1"/>
    <col min="264" max="512" width="9.28515625" style="96"/>
    <col min="513" max="513" width="9.28515625" style="96" customWidth="1"/>
    <col min="514" max="514" width="6.7109375" style="96" customWidth="1"/>
    <col min="515" max="515" width="40.7109375" style="96" customWidth="1"/>
    <col min="516" max="519" width="9.28515625" style="96" customWidth="1"/>
    <col min="520" max="768" width="9.28515625" style="96"/>
    <col min="769" max="769" width="9.28515625" style="96" customWidth="1"/>
    <col min="770" max="770" width="6.7109375" style="96" customWidth="1"/>
    <col min="771" max="771" width="40.7109375" style="96" customWidth="1"/>
    <col min="772" max="775" width="9.28515625" style="96" customWidth="1"/>
    <col min="776" max="1024" width="9.28515625" style="96"/>
    <col min="1025" max="1025" width="9.28515625" style="96" customWidth="1"/>
    <col min="1026" max="1026" width="6.7109375" style="96" customWidth="1"/>
    <col min="1027" max="1027" width="40.7109375" style="96" customWidth="1"/>
    <col min="1028" max="1031" width="9.28515625" style="96" customWidth="1"/>
    <col min="1032" max="1280" width="9.28515625" style="96"/>
    <col min="1281" max="1281" width="9.28515625" style="96" customWidth="1"/>
    <col min="1282" max="1282" width="6.7109375" style="96" customWidth="1"/>
    <col min="1283" max="1283" width="40.7109375" style="96" customWidth="1"/>
    <col min="1284" max="1287" width="9.28515625" style="96" customWidth="1"/>
    <col min="1288" max="1536" width="9.28515625" style="96"/>
    <col min="1537" max="1537" width="9.28515625" style="96" customWidth="1"/>
    <col min="1538" max="1538" width="6.7109375" style="96" customWidth="1"/>
    <col min="1539" max="1539" width="40.7109375" style="96" customWidth="1"/>
    <col min="1540" max="1543" width="9.28515625" style="96" customWidth="1"/>
    <col min="1544" max="1792" width="9.28515625" style="96"/>
    <col min="1793" max="1793" width="9.28515625" style="96" customWidth="1"/>
    <col min="1794" max="1794" width="6.7109375" style="96" customWidth="1"/>
    <col min="1795" max="1795" width="40.7109375" style="96" customWidth="1"/>
    <col min="1796" max="1799" width="9.28515625" style="96" customWidth="1"/>
    <col min="1800" max="2048" width="9.28515625" style="96"/>
    <col min="2049" max="2049" width="9.28515625" style="96" customWidth="1"/>
    <col min="2050" max="2050" width="6.7109375" style="96" customWidth="1"/>
    <col min="2051" max="2051" width="40.7109375" style="96" customWidth="1"/>
    <col min="2052" max="2055" width="9.28515625" style="96" customWidth="1"/>
    <col min="2056" max="2304" width="9.28515625" style="96"/>
    <col min="2305" max="2305" width="9.28515625" style="96" customWidth="1"/>
    <col min="2306" max="2306" width="6.7109375" style="96" customWidth="1"/>
    <col min="2307" max="2307" width="40.7109375" style="96" customWidth="1"/>
    <col min="2308" max="2311" width="9.28515625" style="96" customWidth="1"/>
    <col min="2312" max="2560" width="9.28515625" style="96"/>
    <col min="2561" max="2561" width="9.28515625" style="96" customWidth="1"/>
    <col min="2562" max="2562" width="6.7109375" style="96" customWidth="1"/>
    <col min="2563" max="2563" width="40.7109375" style="96" customWidth="1"/>
    <col min="2564" max="2567" width="9.28515625" style="96" customWidth="1"/>
    <col min="2568" max="2816" width="9.28515625" style="96"/>
    <col min="2817" max="2817" width="9.28515625" style="96" customWidth="1"/>
    <col min="2818" max="2818" width="6.7109375" style="96" customWidth="1"/>
    <col min="2819" max="2819" width="40.7109375" style="96" customWidth="1"/>
    <col min="2820" max="2823" width="9.28515625" style="96" customWidth="1"/>
    <col min="2824" max="3072" width="9.28515625" style="96"/>
    <col min="3073" max="3073" width="9.28515625" style="96" customWidth="1"/>
    <col min="3074" max="3074" width="6.7109375" style="96" customWidth="1"/>
    <col min="3075" max="3075" width="40.7109375" style="96" customWidth="1"/>
    <col min="3076" max="3079" width="9.28515625" style="96" customWidth="1"/>
    <col min="3080" max="3328" width="9.28515625" style="96"/>
    <col min="3329" max="3329" width="9.28515625" style="96" customWidth="1"/>
    <col min="3330" max="3330" width="6.7109375" style="96" customWidth="1"/>
    <col min="3331" max="3331" width="40.7109375" style="96" customWidth="1"/>
    <col min="3332" max="3335" width="9.28515625" style="96" customWidth="1"/>
    <col min="3336" max="3584" width="9.28515625" style="96"/>
    <col min="3585" max="3585" width="9.28515625" style="96" customWidth="1"/>
    <col min="3586" max="3586" width="6.7109375" style="96" customWidth="1"/>
    <col min="3587" max="3587" width="40.7109375" style="96" customWidth="1"/>
    <col min="3588" max="3591" width="9.28515625" style="96" customWidth="1"/>
    <col min="3592" max="3840" width="9.28515625" style="96"/>
    <col min="3841" max="3841" width="9.28515625" style="96" customWidth="1"/>
    <col min="3842" max="3842" width="6.7109375" style="96" customWidth="1"/>
    <col min="3843" max="3843" width="40.7109375" style="96" customWidth="1"/>
    <col min="3844" max="3847" width="9.28515625" style="96" customWidth="1"/>
    <col min="3848" max="4096" width="9.28515625" style="96"/>
    <col min="4097" max="4097" width="9.28515625" style="96" customWidth="1"/>
    <col min="4098" max="4098" width="6.7109375" style="96" customWidth="1"/>
    <col min="4099" max="4099" width="40.7109375" style="96" customWidth="1"/>
    <col min="4100" max="4103" width="9.28515625" style="96" customWidth="1"/>
    <col min="4104" max="4352" width="9.28515625" style="96"/>
    <col min="4353" max="4353" width="9.28515625" style="96" customWidth="1"/>
    <col min="4354" max="4354" width="6.7109375" style="96" customWidth="1"/>
    <col min="4355" max="4355" width="40.7109375" style="96" customWidth="1"/>
    <col min="4356" max="4359" width="9.28515625" style="96" customWidth="1"/>
    <col min="4360" max="4608" width="9.28515625" style="96"/>
    <col min="4609" max="4609" width="9.28515625" style="96" customWidth="1"/>
    <col min="4610" max="4610" width="6.7109375" style="96" customWidth="1"/>
    <col min="4611" max="4611" width="40.7109375" style="96" customWidth="1"/>
    <col min="4612" max="4615" width="9.28515625" style="96" customWidth="1"/>
    <col min="4616" max="4864" width="9.28515625" style="96"/>
    <col min="4865" max="4865" width="9.28515625" style="96" customWidth="1"/>
    <col min="4866" max="4866" width="6.7109375" style="96" customWidth="1"/>
    <col min="4867" max="4867" width="40.7109375" style="96" customWidth="1"/>
    <col min="4868" max="4871" width="9.28515625" style="96" customWidth="1"/>
    <col min="4872" max="5120" width="9.28515625" style="96"/>
    <col min="5121" max="5121" width="9.28515625" style="96" customWidth="1"/>
    <col min="5122" max="5122" width="6.7109375" style="96" customWidth="1"/>
    <col min="5123" max="5123" width="40.7109375" style="96" customWidth="1"/>
    <col min="5124" max="5127" width="9.28515625" style="96" customWidth="1"/>
    <col min="5128" max="5376" width="9.28515625" style="96"/>
    <col min="5377" max="5377" width="9.28515625" style="96" customWidth="1"/>
    <col min="5378" max="5378" width="6.7109375" style="96" customWidth="1"/>
    <col min="5379" max="5379" width="40.7109375" style="96" customWidth="1"/>
    <col min="5380" max="5383" width="9.28515625" style="96" customWidth="1"/>
    <col min="5384" max="5632" width="9.28515625" style="96"/>
    <col min="5633" max="5633" width="9.28515625" style="96" customWidth="1"/>
    <col min="5634" max="5634" width="6.7109375" style="96" customWidth="1"/>
    <col min="5635" max="5635" width="40.7109375" style="96" customWidth="1"/>
    <col min="5636" max="5639" width="9.28515625" style="96" customWidth="1"/>
    <col min="5640" max="5888" width="9.28515625" style="96"/>
    <col min="5889" max="5889" width="9.28515625" style="96" customWidth="1"/>
    <col min="5890" max="5890" width="6.7109375" style="96" customWidth="1"/>
    <col min="5891" max="5891" width="40.7109375" style="96" customWidth="1"/>
    <col min="5892" max="5895" width="9.28515625" style="96" customWidth="1"/>
    <col min="5896" max="6144" width="9.28515625" style="96"/>
    <col min="6145" max="6145" width="9.28515625" style="96" customWidth="1"/>
    <col min="6146" max="6146" width="6.7109375" style="96" customWidth="1"/>
    <col min="6147" max="6147" width="40.7109375" style="96" customWidth="1"/>
    <col min="6148" max="6151" width="9.28515625" style="96" customWidth="1"/>
    <col min="6152" max="6400" width="9.28515625" style="96"/>
    <col min="6401" max="6401" width="9.28515625" style="96" customWidth="1"/>
    <col min="6402" max="6402" width="6.7109375" style="96" customWidth="1"/>
    <col min="6403" max="6403" width="40.7109375" style="96" customWidth="1"/>
    <col min="6404" max="6407" width="9.28515625" style="96" customWidth="1"/>
    <col min="6408" max="6656" width="9.28515625" style="96"/>
    <col min="6657" max="6657" width="9.28515625" style="96" customWidth="1"/>
    <col min="6658" max="6658" width="6.7109375" style="96" customWidth="1"/>
    <col min="6659" max="6659" width="40.7109375" style="96" customWidth="1"/>
    <col min="6660" max="6663" width="9.28515625" style="96" customWidth="1"/>
    <col min="6664" max="6912" width="9.28515625" style="96"/>
    <col min="6913" max="6913" width="9.28515625" style="96" customWidth="1"/>
    <col min="6914" max="6914" width="6.7109375" style="96" customWidth="1"/>
    <col min="6915" max="6915" width="40.7109375" style="96" customWidth="1"/>
    <col min="6916" max="6919" width="9.28515625" style="96" customWidth="1"/>
    <col min="6920" max="7168" width="9.28515625" style="96"/>
    <col min="7169" max="7169" width="9.28515625" style="96" customWidth="1"/>
    <col min="7170" max="7170" width="6.7109375" style="96" customWidth="1"/>
    <col min="7171" max="7171" width="40.7109375" style="96" customWidth="1"/>
    <col min="7172" max="7175" width="9.28515625" style="96" customWidth="1"/>
    <col min="7176" max="7424" width="9.28515625" style="96"/>
    <col min="7425" max="7425" width="9.28515625" style="96" customWidth="1"/>
    <col min="7426" max="7426" width="6.7109375" style="96" customWidth="1"/>
    <col min="7427" max="7427" width="40.7109375" style="96" customWidth="1"/>
    <col min="7428" max="7431" width="9.28515625" style="96" customWidth="1"/>
    <col min="7432" max="7680" width="9.28515625" style="96"/>
    <col min="7681" max="7681" width="9.28515625" style="96" customWidth="1"/>
    <col min="7682" max="7682" width="6.7109375" style="96" customWidth="1"/>
    <col min="7683" max="7683" width="40.7109375" style="96" customWidth="1"/>
    <col min="7684" max="7687" width="9.28515625" style="96" customWidth="1"/>
    <col min="7688" max="7936" width="9.28515625" style="96"/>
    <col min="7937" max="7937" width="9.28515625" style="96" customWidth="1"/>
    <col min="7938" max="7938" width="6.7109375" style="96" customWidth="1"/>
    <col min="7939" max="7939" width="40.7109375" style="96" customWidth="1"/>
    <col min="7940" max="7943" width="9.28515625" style="96" customWidth="1"/>
    <col min="7944" max="8192" width="9.28515625" style="96"/>
    <col min="8193" max="8193" width="9.28515625" style="96" customWidth="1"/>
    <col min="8194" max="8194" width="6.7109375" style="96" customWidth="1"/>
    <col min="8195" max="8195" width="40.7109375" style="96" customWidth="1"/>
    <col min="8196" max="8199" width="9.28515625" style="96" customWidth="1"/>
    <col min="8200" max="8448" width="9.28515625" style="96"/>
    <col min="8449" max="8449" width="9.28515625" style="96" customWidth="1"/>
    <col min="8450" max="8450" width="6.7109375" style="96" customWidth="1"/>
    <col min="8451" max="8451" width="40.7109375" style="96" customWidth="1"/>
    <col min="8452" max="8455" width="9.28515625" style="96" customWidth="1"/>
    <col min="8456" max="8704" width="9.28515625" style="96"/>
    <col min="8705" max="8705" width="9.28515625" style="96" customWidth="1"/>
    <col min="8706" max="8706" width="6.7109375" style="96" customWidth="1"/>
    <col min="8707" max="8707" width="40.7109375" style="96" customWidth="1"/>
    <col min="8708" max="8711" width="9.28515625" style="96" customWidth="1"/>
    <col min="8712" max="8960" width="9.28515625" style="96"/>
    <col min="8961" max="8961" width="9.28515625" style="96" customWidth="1"/>
    <col min="8962" max="8962" width="6.7109375" style="96" customWidth="1"/>
    <col min="8963" max="8963" width="40.7109375" style="96" customWidth="1"/>
    <col min="8964" max="8967" width="9.28515625" style="96" customWidth="1"/>
    <col min="8968" max="9216" width="9.28515625" style="96"/>
    <col min="9217" max="9217" width="9.28515625" style="96" customWidth="1"/>
    <col min="9218" max="9218" width="6.7109375" style="96" customWidth="1"/>
    <col min="9219" max="9219" width="40.7109375" style="96" customWidth="1"/>
    <col min="9220" max="9223" width="9.28515625" style="96" customWidth="1"/>
    <col min="9224" max="9472" width="9.28515625" style="96"/>
    <col min="9473" max="9473" width="9.28515625" style="96" customWidth="1"/>
    <col min="9474" max="9474" width="6.7109375" style="96" customWidth="1"/>
    <col min="9475" max="9475" width="40.7109375" style="96" customWidth="1"/>
    <col min="9476" max="9479" width="9.28515625" style="96" customWidth="1"/>
    <col min="9480" max="9728" width="9.28515625" style="96"/>
    <col min="9729" max="9729" width="9.28515625" style="96" customWidth="1"/>
    <col min="9730" max="9730" width="6.7109375" style="96" customWidth="1"/>
    <col min="9731" max="9731" width="40.7109375" style="96" customWidth="1"/>
    <col min="9732" max="9735" width="9.28515625" style="96" customWidth="1"/>
    <col min="9736" max="9984" width="9.28515625" style="96"/>
    <col min="9985" max="9985" width="9.28515625" style="96" customWidth="1"/>
    <col min="9986" max="9986" width="6.7109375" style="96" customWidth="1"/>
    <col min="9987" max="9987" width="40.7109375" style="96" customWidth="1"/>
    <col min="9988" max="9991" width="9.28515625" style="96" customWidth="1"/>
    <col min="9992" max="10240" width="9.28515625" style="96"/>
    <col min="10241" max="10241" width="9.28515625" style="96" customWidth="1"/>
    <col min="10242" max="10242" width="6.7109375" style="96" customWidth="1"/>
    <col min="10243" max="10243" width="40.7109375" style="96" customWidth="1"/>
    <col min="10244" max="10247" width="9.28515625" style="96" customWidth="1"/>
    <col min="10248" max="10496" width="9.28515625" style="96"/>
    <col min="10497" max="10497" width="9.28515625" style="96" customWidth="1"/>
    <col min="10498" max="10498" width="6.7109375" style="96" customWidth="1"/>
    <col min="10499" max="10499" width="40.7109375" style="96" customWidth="1"/>
    <col min="10500" max="10503" width="9.28515625" style="96" customWidth="1"/>
    <col min="10504" max="10752" width="9.28515625" style="96"/>
    <col min="10753" max="10753" width="9.28515625" style="96" customWidth="1"/>
    <col min="10754" max="10754" width="6.7109375" style="96" customWidth="1"/>
    <col min="10755" max="10755" width="40.7109375" style="96" customWidth="1"/>
    <col min="10756" max="10759" width="9.28515625" style="96" customWidth="1"/>
    <col min="10760" max="11008" width="9.28515625" style="96"/>
    <col min="11009" max="11009" width="9.28515625" style="96" customWidth="1"/>
    <col min="11010" max="11010" width="6.7109375" style="96" customWidth="1"/>
    <col min="11011" max="11011" width="40.7109375" style="96" customWidth="1"/>
    <col min="11012" max="11015" width="9.28515625" style="96" customWidth="1"/>
    <col min="11016" max="11264" width="9.28515625" style="96"/>
    <col min="11265" max="11265" width="9.28515625" style="96" customWidth="1"/>
    <col min="11266" max="11266" width="6.7109375" style="96" customWidth="1"/>
    <col min="11267" max="11267" width="40.7109375" style="96" customWidth="1"/>
    <col min="11268" max="11271" width="9.28515625" style="96" customWidth="1"/>
    <col min="11272" max="11520" width="9.28515625" style="96"/>
    <col min="11521" max="11521" width="9.28515625" style="96" customWidth="1"/>
    <col min="11522" max="11522" width="6.7109375" style="96" customWidth="1"/>
    <col min="11523" max="11523" width="40.7109375" style="96" customWidth="1"/>
    <col min="11524" max="11527" width="9.28515625" style="96" customWidth="1"/>
    <col min="11528" max="11776" width="9.28515625" style="96"/>
    <col min="11777" max="11777" width="9.28515625" style="96" customWidth="1"/>
    <col min="11778" max="11778" width="6.7109375" style="96" customWidth="1"/>
    <col min="11779" max="11779" width="40.7109375" style="96" customWidth="1"/>
    <col min="11780" max="11783" width="9.28515625" style="96" customWidth="1"/>
    <col min="11784" max="12032" width="9.28515625" style="96"/>
    <col min="12033" max="12033" width="9.28515625" style="96" customWidth="1"/>
    <col min="12034" max="12034" width="6.7109375" style="96" customWidth="1"/>
    <col min="12035" max="12035" width="40.7109375" style="96" customWidth="1"/>
    <col min="12036" max="12039" width="9.28515625" style="96" customWidth="1"/>
    <col min="12040" max="12288" width="9.28515625" style="96"/>
    <col min="12289" max="12289" width="9.28515625" style="96" customWidth="1"/>
    <col min="12290" max="12290" width="6.7109375" style="96" customWidth="1"/>
    <col min="12291" max="12291" width="40.7109375" style="96" customWidth="1"/>
    <col min="12292" max="12295" width="9.28515625" style="96" customWidth="1"/>
    <col min="12296" max="12544" width="9.28515625" style="96"/>
    <col min="12545" max="12545" width="9.28515625" style="96" customWidth="1"/>
    <col min="12546" max="12546" width="6.7109375" style="96" customWidth="1"/>
    <col min="12547" max="12547" width="40.7109375" style="96" customWidth="1"/>
    <col min="12548" max="12551" width="9.28515625" style="96" customWidth="1"/>
    <col min="12552" max="12800" width="9.28515625" style="96"/>
    <col min="12801" max="12801" width="9.28515625" style="96" customWidth="1"/>
    <col min="12802" max="12802" width="6.7109375" style="96" customWidth="1"/>
    <col min="12803" max="12803" width="40.7109375" style="96" customWidth="1"/>
    <col min="12804" max="12807" width="9.28515625" style="96" customWidth="1"/>
    <col min="12808" max="13056" width="9.28515625" style="96"/>
    <col min="13057" max="13057" width="9.28515625" style="96" customWidth="1"/>
    <col min="13058" max="13058" width="6.7109375" style="96" customWidth="1"/>
    <col min="13059" max="13059" width="40.7109375" style="96" customWidth="1"/>
    <col min="13060" max="13063" width="9.28515625" style="96" customWidth="1"/>
    <col min="13064" max="13312" width="9.28515625" style="96"/>
    <col min="13313" max="13313" width="9.28515625" style="96" customWidth="1"/>
    <col min="13314" max="13314" width="6.7109375" style="96" customWidth="1"/>
    <col min="13315" max="13315" width="40.7109375" style="96" customWidth="1"/>
    <col min="13316" max="13319" width="9.28515625" style="96" customWidth="1"/>
    <col min="13320" max="13568" width="9.28515625" style="96"/>
    <col min="13569" max="13569" width="9.28515625" style="96" customWidth="1"/>
    <col min="13570" max="13570" width="6.7109375" style="96" customWidth="1"/>
    <col min="13571" max="13571" width="40.7109375" style="96" customWidth="1"/>
    <col min="13572" max="13575" width="9.28515625" style="96" customWidth="1"/>
    <col min="13576" max="13824" width="9.28515625" style="96"/>
    <col min="13825" max="13825" width="9.28515625" style="96" customWidth="1"/>
    <col min="13826" max="13826" width="6.7109375" style="96" customWidth="1"/>
    <col min="13827" max="13827" width="40.7109375" style="96" customWidth="1"/>
    <col min="13828" max="13831" width="9.28515625" style="96" customWidth="1"/>
    <col min="13832" max="14080" width="9.28515625" style="96"/>
    <col min="14081" max="14081" width="9.28515625" style="96" customWidth="1"/>
    <col min="14082" max="14082" width="6.7109375" style="96" customWidth="1"/>
    <col min="14083" max="14083" width="40.7109375" style="96" customWidth="1"/>
    <col min="14084" max="14087" width="9.28515625" style="96" customWidth="1"/>
    <col min="14088" max="14336" width="9.28515625" style="96"/>
    <col min="14337" max="14337" width="9.28515625" style="96" customWidth="1"/>
    <col min="14338" max="14338" width="6.7109375" style="96" customWidth="1"/>
    <col min="14339" max="14339" width="40.7109375" style="96" customWidth="1"/>
    <col min="14340" max="14343" width="9.28515625" style="96" customWidth="1"/>
    <col min="14344" max="14592" width="9.28515625" style="96"/>
    <col min="14593" max="14593" width="9.28515625" style="96" customWidth="1"/>
    <col min="14594" max="14594" width="6.7109375" style="96" customWidth="1"/>
    <col min="14595" max="14595" width="40.7109375" style="96" customWidth="1"/>
    <col min="14596" max="14599" width="9.28515625" style="96" customWidth="1"/>
    <col min="14600" max="14848" width="9.28515625" style="96"/>
    <col min="14849" max="14849" width="9.28515625" style="96" customWidth="1"/>
    <col min="14850" max="14850" width="6.7109375" style="96" customWidth="1"/>
    <col min="14851" max="14851" width="40.7109375" style="96" customWidth="1"/>
    <col min="14852" max="14855" width="9.28515625" style="96" customWidth="1"/>
    <col min="14856" max="15104" width="9.28515625" style="96"/>
    <col min="15105" max="15105" width="9.28515625" style="96" customWidth="1"/>
    <col min="15106" max="15106" width="6.7109375" style="96" customWidth="1"/>
    <col min="15107" max="15107" width="40.7109375" style="96" customWidth="1"/>
    <col min="15108" max="15111" width="9.28515625" style="96" customWidth="1"/>
    <col min="15112" max="15360" width="9.28515625" style="96"/>
    <col min="15361" max="15361" width="9.28515625" style="96" customWidth="1"/>
    <col min="15362" max="15362" width="6.7109375" style="96" customWidth="1"/>
    <col min="15363" max="15363" width="40.7109375" style="96" customWidth="1"/>
    <col min="15364" max="15367" width="9.28515625" style="96" customWidth="1"/>
    <col min="15368" max="15616" width="9.28515625" style="96"/>
    <col min="15617" max="15617" width="9.28515625" style="96" customWidth="1"/>
    <col min="15618" max="15618" width="6.7109375" style="96" customWidth="1"/>
    <col min="15619" max="15619" width="40.7109375" style="96" customWidth="1"/>
    <col min="15620" max="15623" width="9.28515625" style="96" customWidth="1"/>
    <col min="15624" max="15872" width="9.28515625" style="96"/>
    <col min="15873" max="15873" width="9.28515625" style="96" customWidth="1"/>
    <col min="15874" max="15874" width="6.7109375" style="96" customWidth="1"/>
    <col min="15875" max="15875" width="40.7109375" style="96" customWidth="1"/>
    <col min="15876" max="15879" width="9.28515625" style="96" customWidth="1"/>
    <col min="15880" max="16128" width="9.28515625" style="96"/>
    <col min="16129" max="16129" width="9.28515625" style="96" customWidth="1"/>
    <col min="16130" max="16130" width="6.7109375" style="96" customWidth="1"/>
    <col min="16131" max="16131" width="40.7109375" style="96" customWidth="1"/>
    <col min="16132" max="16135" width="9.28515625" style="96" customWidth="1"/>
    <col min="16136" max="16383" width="9.28515625" style="96"/>
    <col min="16384" max="16384" width="9.28515625" style="96" customWidth="1"/>
  </cols>
  <sheetData>
    <row r="1" spans="1:8" ht="12.75" customHeight="1" x14ac:dyDescent="0.2">
      <c r="A1" s="514" t="s">
        <v>229</v>
      </c>
      <c r="B1" s="515" t="s">
        <v>992</v>
      </c>
      <c r="C1" s="515"/>
      <c r="D1" s="382"/>
      <c r="E1" s="756" t="s">
        <v>993</v>
      </c>
      <c r="F1" s="756"/>
      <c r="G1" s="756"/>
      <c r="H1" s="757"/>
    </row>
    <row r="2" spans="1:8" ht="24.75" customHeight="1" x14ac:dyDescent="0.2">
      <c r="A2" s="750" t="s">
        <v>2</v>
      </c>
      <c r="B2" s="751"/>
      <c r="C2" s="752"/>
      <c r="D2" s="513" t="s">
        <v>3</v>
      </c>
      <c r="E2" s="272" t="s">
        <v>4</v>
      </c>
      <c r="F2" s="272" t="s">
        <v>5</v>
      </c>
      <c r="G2" s="272" t="s">
        <v>6</v>
      </c>
      <c r="H2" s="272" t="s">
        <v>7</v>
      </c>
    </row>
    <row r="3" spans="1:8" x14ac:dyDescent="0.2">
      <c r="A3" s="428" t="s">
        <v>994</v>
      </c>
      <c r="B3" s="429"/>
      <c r="C3" s="430"/>
      <c r="D3" s="325" t="s">
        <v>995</v>
      </c>
      <c r="E3" s="294"/>
      <c r="F3" s="294"/>
      <c r="G3" s="30"/>
      <c r="H3" s="50"/>
    </row>
    <row r="4" spans="1:8" ht="27" x14ac:dyDescent="0.2">
      <c r="A4" s="428"/>
      <c r="B4" s="431" t="s">
        <v>996</v>
      </c>
      <c r="C4" s="432"/>
      <c r="D4" s="327" t="s">
        <v>997</v>
      </c>
      <c r="E4" s="293" t="s">
        <v>253</v>
      </c>
      <c r="F4" s="293">
        <v>5840</v>
      </c>
      <c r="G4" s="119"/>
      <c r="H4" s="83" t="str">
        <f>IF(G4=0," ",F4*G4)</f>
        <v xml:space="preserve"> </v>
      </c>
    </row>
    <row r="5" spans="1:8" ht="27" x14ac:dyDescent="0.2">
      <c r="A5" s="583" t="s">
        <v>998</v>
      </c>
      <c r="B5" s="559"/>
      <c r="C5" s="598"/>
      <c r="D5" s="621" t="s">
        <v>999</v>
      </c>
      <c r="E5" s="300" t="s">
        <v>135</v>
      </c>
      <c r="F5" s="300">
        <v>75</v>
      </c>
      <c r="G5" s="383"/>
      <c r="H5" s="91" t="str">
        <f>IF(G5=0," ",F5*G5)</f>
        <v xml:space="preserve"> </v>
      </c>
    </row>
    <row r="6" spans="1:8" ht="25.5" x14ac:dyDescent="0.2">
      <c r="A6" s="425" t="s">
        <v>1000</v>
      </c>
      <c r="B6" s="426"/>
      <c r="C6" s="427"/>
      <c r="D6" s="323" t="s">
        <v>1001</v>
      </c>
      <c r="E6" s="309"/>
      <c r="F6" s="309"/>
      <c r="G6" s="55"/>
      <c r="H6" s="54"/>
    </row>
    <row r="7" spans="1:8" ht="25.5" x14ac:dyDescent="0.2">
      <c r="A7" s="428"/>
      <c r="B7" s="431" t="s">
        <v>1002</v>
      </c>
      <c r="C7" s="432"/>
      <c r="D7" s="327" t="s">
        <v>1003</v>
      </c>
      <c r="E7" s="293" t="s">
        <v>95</v>
      </c>
      <c r="F7" s="293" t="s">
        <v>96</v>
      </c>
      <c r="G7" s="100" t="s">
        <v>97</v>
      </c>
      <c r="H7" s="354">
        <v>60000</v>
      </c>
    </row>
    <row r="8" spans="1:8" ht="25.5" x14ac:dyDescent="0.2">
      <c r="A8" s="428"/>
      <c r="B8" s="593" t="s">
        <v>1004</v>
      </c>
      <c r="C8" s="622"/>
      <c r="D8" s="623" t="s">
        <v>1005</v>
      </c>
      <c r="E8" s="407" t="s">
        <v>63</v>
      </c>
      <c r="F8" s="624">
        <f>H7</f>
        <v>60000</v>
      </c>
      <c r="G8" s="625"/>
      <c r="H8" s="117" t="str">
        <f>IF(G8=0," ",F8*G8)</f>
        <v xml:space="preserve"> </v>
      </c>
    </row>
    <row r="9" spans="1:8" x14ac:dyDescent="0.2">
      <c r="A9" s="304" t="str">
        <f>A1</f>
        <v>SECTION</v>
      </c>
      <c r="B9" s="305" t="str">
        <f>B1</f>
        <v>C6.2</v>
      </c>
      <c r="C9" s="626"/>
      <c r="D9" s="748" t="s">
        <v>108</v>
      </c>
      <c r="E9" s="748"/>
      <c r="F9" s="748"/>
      <c r="G9" s="749"/>
      <c r="H9" s="44">
        <f>SUM(H3:H8)</f>
        <v>60000</v>
      </c>
    </row>
    <row r="10" spans="1:8" x14ac:dyDescent="0.2">
      <c r="A10" s="96"/>
    </row>
    <row r="11" spans="1:8" x14ac:dyDescent="0.2">
      <c r="A11" s="96"/>
    </row>
    <row r="12" spans="1:8" x14ac:dyDescent="0.2">
      <c r="A12" s="96"/>
    </row>
    <row r="13" spans="1:8" x14ac:dyDescent="0.2">
      <c r="A13" s="96"/>
    </row>
    <row r="14" spans="1:8" x14ac:dyDescent="0.2">
      <c r="A14" s="96"/>
    </row>
    <row r="15" spans="1:8" x14ac:dyDescent="0.2">
      <c r="A15" s="96"/>
    </row>
    <row r="16" spans="1:8" x14ac:dyDescent="0.2">
      <c r="A16" s="96"/>
    </row>
    <row r="17" spans="1:1" x14ac:dyDescent="0.2">
      <c r="A17" s="96"/>
    </row>
    <row r="18" spans="1:1" x14ac:dyDescent="0.2">
      <c r="A18" s="96"/>
    </row>
    <row r="19" spans="1:1" x14ac:dyDescent="0.2">
      <c r="A19" s="96"/>
    </row>
    <row r="20" spans="1:1" x14ac:dyDescent="0.2">
      <c r="A20" s="96"/>
    </row>
    <row r="21" spans="1:1" x14ac:dyDescent="0.2">
      <c r="A21" s="96"/>
    </row>
    <row r="22" spans="1:1" x14ac:dyDescent="0.2">
      <c r="A22" s="96"/>
    </row>
    <row r="23" spans="1:1" x14ac:dyDescent="0.2">
      <c r="A23" s="96"/>
    </row>
    <row r="24" spans="1:1" x14ac:dyDescent="0.2">
      <c r="A24" s="96"/>
    </row>
    <row r="25" spans="1:1" x14ac:dyDescent="0.2">
      <c r="A25" s="96"/>
    </row>
    <row r="26" spans="1:1" x14ac:dyDescent="0.2">
      <c r="A26" s="96"/>
    </row>
    <row r="27" spans="1:1" x14ac:dyDescent="0.2">
      <c r="A27" s="96"/>
    </row>
    <row r="28" spans="1:1" x14ac:dyDescent="0.2">
      <c r="A28" s="96"/>
    </row>
    <row r="29" spans="1:1" x14ac:dyDescent="0.2">
      <c r="A29" s="96"/>
    </row>
    <row r="30" spans="1:1" x14ac:dyDescent="0.2">
      <c r="A30" s="96"/>
    </row>
    <row r="31" spans="1:1" x14ac:dyDescent="0.2">
      <c r="A31" s="96"/>
    </row>
    <row r="32" spans="1:1" x14ac:dyDescent="0.2">
      <c r="A32" s="96"/>
    </row>
    <row r="33" spans="1:1" x14ac:dyDescent="0.2">
      <c r="A33" s="96"/>
    </row>
    <row r="34" spans="1:1" x14ac:dyDescent="0.2">
      <c r="A34" s="96"/>
    </row>
    <row r="35" spans="1:1" x14ac:dyDescent="0.2">
      <c r="A35" s="96"/>
    </row>
    <row r="36" spans="1:1" x14ac:dyDescent="0.2">
      <c r="A36" s="96"/>
    </row>
    <row r="37" spans="1:1" x14ac:dyDescent="0.2">
      <c r="A37" s="96"/>
    </row>
    <row r="38" spans="1:1" x14ac:dyDescent="0.2">
      <c r="A38" s="96"/>
    </row>
    <row r="39" spans="1:1" x14ac:dyDescent="0.2">
      <c r="A39" s="96"/>
    </row>
    <row r="40" spans="1:1" x14ac:dyDescent="0.2">
      <c r="A40" s="96"/>
    </row>
    <row r="41" spans="1:1" x14ac:dyDescent="0.2">
      <c r="A41" s="96"/>
    </row>
    <row r="42" spans="1:1" x14ac:dyDescent="0.2">
      <c r="A42" s="96"/>
    </row>
    <row r="43" spans="1:1" x14ac:dyDescent="0.2">
      <c r="A43" s="96"/>
    </row>
    <row r="44" spans="1:1" x14ac:dyDescent="0.2">
      <c r="A44" s="96"/>
    </row>
    <row r="45" spans="1:1" x14ac:dyDescent="0.2">
      <c r="A45" s="96"/>
    </row>
    <row r="46" spans="1:1" x14ac:dyDescent="0.2">
      <c r="A46" s="96"/>
    </row>
    <row r="47" spans="1:1" x14ac:dyDescent="0.2">
      <c r="A47" s="96"/>
    </row>
    <row r="48" spans="1:1" x14ac:dyDescent="0.2">
      <c r="A48" s="96"/>
    </row>
    <row r="49" spans="1:1" x14ac:dyDescent="0.2">
      <c r="A49" s="96"/>
    </row>
    <row r="50" spans="1:1" x14ac:dyDescent="0.2">
      <c r="A50" s="96"/>
    </row>
    <row r="51" spans="1:1" x14ac:dyDescent="0.2">
      <c r="A51" s="96"/>
    </row>
    <row r="52" spans="1:1" x14ac:dyDescent="0.2">
      <c r="A52" s="96"/>
    </row>
    <row r="53" spans="1:1" x14ac:dyDescent="0.2">
      <c r="A53" s="96"/>
    </row>
    <row r="54" spans="1:1" x14ac:dyDescent="0.2">
      <c r="A54" s="96"/>
    </row>
    <row r="55" spans="1:1" x14ac:dyDescent="0.2">
      <c r="A55" s="96"/>
    </row>
    <row r="56" spans="1:1" x14ac:dyDescent="0.2">
      <c r="A56" s="96"/>
    </row>
    <row r="57" spans="1:1" x14ac:dyDescent="0.2">
      <c r="A57" s="96"/>
    </row>
    <row r="58" spans="1:1" x14ac:dyDescent="0.2">
      <c r="A58" s="96"/>
    </row>
    <row r="59" spans="1:1" x14ac:dyDescent="0.2">
      <c r="A59" s="96"/>
    </row>
    <row r="60" spans="1:1" x14ac:dyDescent="0.2">
      <c r="A60" s="96"/>
    </row>
    <row r="61" spans="1:1" x14ac:dyDescent="0.2">
      <c r="A61" s="96"/>
    </row>
    <row r="62" spans="1:1" x14ac:dyDescent="0.2">
      <c r="A62" s="96"/>
    </row>
    <row r="63" spans="1:1" x14ac:dyDescent="0.2">
      <c r="A63" s="96"/>
    </row>
    <row r="64" spans="1:1" x14ac:dyDescent="0.2">
      <c r="A64" s="96"/>
    </row>
    <row r="65" spans="1:1" x14ac:dyDescent="0.2">
      <c r="A65" s="96"/>
    </row>
    <row r="66" spans="1:1" x14ac:dyDescent="0.2">
      <c r="A66" s="96"/>
    </row>
    <row r="67" spans="1:1" x14ac:dyDescent="0.2">
      <c r="A67" s="96"/>
    </row>
    <row r="68" spans="1:1" x14ac:dyDescent="0.2">
      <c r="A68" s="96"/>
    </row>
    <row r="69" spans="1:1" x14ac:dyDescent="0.2">
      <c r="A69" s="96"/>
    </row>
    <row r="70" spans="1:1" x14ac:dyDescent="0.2">
      <c r="A70" s="96"/>
    </row>
    <row r="71" spans="1:1" x14ac:dyDescent="0.2">
      <c r="A71" s="96"/>
    </row>
    <row r="72" spans="1:1" x14ac:dyDescent="0.2">
      <c r="A72" s="96"/>
    </row>
    <row r="73" spans="1:1" x14ac:dyDescent="0.2">
      <c r="A73" s="96"/>
    </row>
    <row r="86" spans="1:1" x14ac:dyDescent="0.2">
      <c r="A86" s="96"/>
    </row>
    <row r="87" spans="1:1" x14ac:dyDescent="0.2">
      <c r="A87" s="96"/>
    </row>
    <row r="88" spans="1:1" x14ac:dyDescent="0.2">
      <c r="A88" s="96"/>
    </row>
    <row r="89" spans="1:1" x14ac:dyDescent="0.2">
      <c r="A89" s="96"/>
    </row>
    <row r="90" spans="1:1" x14ac:dyDescent="0.2">
      <c r="A90" s="96"/>
    </row>
    <row r="91" spans="1:1" x14ac:dyDescent="0.2">
      <c r="A91" s="96"/>
    </row>
    <row r="92" spans="1:1" x14ac:dyDescent="0.2">
      <c r="A92" s="96"/>
    </row>
    <row r="93" spans="1:1" x14ac:dyDescent="0.2">
      <c r="A93" s="96"/>
    </row>
    <row r="94" spans="1:1" x14ac:dyDescent="0.2">
      <c r="A94" s="96"/>
    </row>
    <row r="95" spans="1:1" x14ac:dyDescent="0.2">
      <c r="A95" s="96"/>
    </row>
    <row r="96" spans="1:1" x14ac:dyDescent="0.2">
      <c r="A96" s="96"/>
    </row>
    <row r="97" spans="1:1" x14ac:dyDescent="0.2">
      <c r="A97" s="96"/>
    </row>
    <row r="98" spans="1:1" x14ac:dyDescent="0.2">
      <c r="A98" s="96"/>
    </row>
    <row r="99" spans="1:1" x14ac:dyDescent="0.2">
      <c r="A99" s="96"/>
    </row>
    <row r="100" spans="1:1" x14ac:dyDescent="0.2">
      <c r="A100" s="96"/>
    </row>
    <row r="101" spans="1:1" x14ac:dyDescent="0.2">
      <c r="A101" s="96"/>
    </row>
    <row r="102" spans="1:1" x14ac:dyDescent="0.2">
      <c r="A102" s="96"/>
    </row>
    <row r="103" spans="1:1" x14ac:dyDescent="0.2">
      <c r="A103" s="96"/>
    </row>
    <row r="104" spans="1:1" x14ac:dyDescent="0.2">
      <c r="A104" s="96"/>
    </row>
    <row r="105" spans="1:1" x14ac:dyDescent="0.2">
      <c r="A105" s="96"/>
    </row>
    <row r="106" spans="1:1" x14ac:dyDescent="0.2">
      <c r="A106" s="96"/>
    </row>
    <row r="107" spans="1:1" x14ac:dyDescent="0.2">
      <c r="A107" s="96"/>
    </row>
    <row r="108" spans="1:1" x14ac:dyDescent="0.2">
      <c r="A108" s="96"/>
    </row>
    <row r="109" spans="1:1" x14ac:dyDescent="0.2">
      <c r="A109" s="96"/>
    </row>
    <row r="110" spans="1:1" x14ac:dyDescent="0.2">
      <c r="A110" s="96"/>
    </row>
    <row r="111" spans="1:1" x14ac:dyDescent="0.2">
      <c r="A111" s="96"/>
    </row>
    <row r="112" spans="1:1" x14ac:dyDescent="0.2">
      <c r="A112" s="96"/>
    </row>
    <row r="113" spans="1:1" x14ac:dyDescent="0.2">
      <c r="A113" s="96"/>
    </row>
    <row r="114" spans="1:1" x14ac:dyDescent="0.2">
      <c r="A114" s="96"/>
    </row>
    <row r="115" spans="1:1" x14ac:dyDescent="0.2">
      <c r="A115" s="96"/>
    </row>
    <row r="116" spans="1:1" x14ac:dyDescent="0.2">
      <c r="A116" s="96"/>
    </row>
    <row r="117" spans="1:1" x14ac:dyDescent="0.2">
      <c r="A117" s="96"/>
    </row>
    <row r="118" spans="1:1" x14ac:dyDescent="0.2">
      <c r="A118" s="96"/>
    </row>
    <row r="119" spans="1:1" x14ac:dyDescent="0.2">
      <c r="A119" s="96"/>
    </row>
    <row r="120" spans="1:1" x14ac:dyDescent="0.2">
      <c r="A120" s="96"/>
    </row>
    <row r="121" spans="1:1" x14ac:dyDescent="0.2">
      <c r="A121" s="96"/>
    </row>
    <row r="122" spans="1:1" x14ac:dyDescent="0.2">
      <c r="A122" s="96"/>
    </row>
    <row r="123" spans="1:1" x14ac:dyDescent="0.2">
      <c r="A123" s="96"/>
    </row>
    <row r="124" spans="1:1" x14ac:dyDescent="0.2">
      <c r="A124" s="96"/>
    </row>
    <row r="125" spans="1:1" x14ac:dyDescent="0.2">
      <c r="A125" s="96"/>
    </row>
    <row r="126" spans="1:1" x14ac:dyDescent="0.2">
      <c r="A126" s="96"/>
    </row>
    <row r="127" spans="1:1" x14ac:dyDescent="0.2">
      <c r="A127" s="96"/>
    </row>
    <row r="128" spans="1:1" x14ac:dyDescent="0.2">
      <c r="A128" s="96"/>
    </row>
    <row r="129" spans="1:1" x14ac:dyDescent="0.2">
      <c r="A129" s="96"/>
    </row>
    <row r="130" spans="1:1" x14ac:dyDescent="0.2">
      <c r="A130" s="96"/>
    </row>
    <row r="131" spans="1:1" x14ac:dyDescent="0.2">
      <c r="A131" s="96"/>
    </row>
    <row r="132" spans="1:1" x14ac:dyDescent="0.2">
      <c r="A132" s="96"/>
    </row>
    <row r="133" spans="1:1" x14ac:dyDescent="0.2">
      <c r="A133" s="96"/>
    </row>
    <row r="134" spans="1:1" x14ac:dyDescent="0.2">
      <c r="A134" s="96"/>
    </row>
    <row r="135" spans="1:1" x14ac:dyDescent="0.2">
      <c r="A135" s="96"/>
    </row>
    <row r="136" spans="1:1" x14ac:dyDescent="0.2">
      <c r="A136" s="96"/>
    </row>
    <row r="137" spans="1:1" x14ac:dyDescent="0.2">
      <c r="A137" s="96"/>
    </row>
    <row r="138" spans="1:1" x14ac:dyDescent="0.2">
      <c r="A138" s="96"/>
    </row>
    <row r="139" spans="1:1" x14ac:dyDescent="0.2">
      <c r="A139" s="96"/>
    </row>
    <row r="140" spans="1:1" x14ac:dyDescent="0.2">
      <c r="A140" s="96"/>
    </row>
    <row r="141" spans="1:1" x14ac:dyDescent="0.2">
      <c r="A141" s="96"/>
    </row>
    <row r="142" spans="1:1" x14ac:dyDescent="0.2">
      <c r="A142" s="96"/>
    </row>
    <row r="143" spans="1:1" x14ac:dyDescent="0.2">
      <c r="A143" s="96"/>
    </row>
    <row r="144" spans="1:1" x14ac:dyDescent="0.2">
      <c r="A144" s="96"/>
    </row>
    <row r="145" spans="1:1" x14ac:dyDescent="0.2">
      <c r="A145" s="96"/>
    </row>
    <row r="146" spans="1:1" x14ac:dyDescent="0.2">
      <c r="A146" s="96"/>
    </row>
    <row r="147" spans="1:1" x14ac:dyDescent="0.2">
      <c r="A147" s="96"/>
    </row>
    <row r="148" spans="1:1" x14ac:dyDescent="0.2">
      <c r="A148" s="96"/>
    </row>
    <row r="149" spans="1:1" x14ac:dyDescent="0.2">
      <c r="A149" s="96"/>
    </row>
    <row r="150" spans="1:1" x14ac:dyDescent="0.2">
      <c r="A150" s="96"/>
    </row>
    <row r="151" spans="1:1" x14ac:dyDescent="0.2">
      <c r="A151" s="96"/>
    </row>
    <row r="152" spans="1:1" x14ac:dyDescent="0.2">
      <c r="A152" s="96"/>
    </row>
    <row r="153" spans="1:1" x14ac:dyDescent="0.2">
      <c r="A153" s="96"/>
    </row>
    <row r="154" spans="1:1" x14ac:dyDescent="0.2">
      <c r="A154" s="96"/>
    </row>
    <row r="155" spans="1:1" x14ac:dyDescent="0.2">
      <c r="A155" s="96"/>
    </row>
    <row r="156" spans="1:1" x14ac:dyDescent="0.2">
      <c r="A156" s="96"/>
    </row>
    <row r="157" spans="1:1" x14ac:dyDescent="0.2">
      <c r="A157" s="96"/>
    </row>
    <row r="158" spans="1:1" x14ac:dyDescent="0.2">
      <c r="A158" s="96"/>
    </row>
    <row r="159" spans="1:1" x14ac:dyDescent="0.2">
      <c r="A159" s="96"/>
    </row>
    <row r="160" spans="1:1" x14ac:dyDescent="0.2">
      <c r="A160" s="96"/>
    </row>
    <row r="161" spans="1:1" x14ac:dyDescent="0.2">
      <c r="A161" s="96"/>
    </row>
    <row r="162" spans="1:1" x14ac:dyDescent="0.2">
      <c r="A162" s="96"/>
    </row>
    <row r="163" spans="1:1" x14ac:dyDescent="0.2">
      <c r="A163" s="96"/>
    </row>
    <row r="164" spans="1:1" x14ac:dyDescent="0.2">
      <c r="A164" s="96"/>
    </row>
    <row r="165" spans="1:1" x14ac:dyDescent="0.2">
      <c r="A165" s="96"/>
    </row>
    <row r="166" spans="1:1" x14ac:dyDescent="0.2">
      <c r="A166" s="96"/>
    </row>
    <row r="167" spans="1:1" x14ac:dyDescent="0.2">
      <c r="A167" s="96"/>
    </row>
    <row r="168" spans="1:1" x14ac:dyDescent="0.2">
      <c r="A168" s="96"/>
    </row>
    <row r="169" spans="1:1" x14ac:dyDescent="0.2">
      <c r="A169" s="96"/>
    </row>
    <row r="170" spans="1:1" x14ac:dyDescent="0.2">
      <c r="A170" s="96"/>
    </row>
    <row r="171" spans="1:1" x14ac:dyDescent="0.2">
      <c r="A171" s="96"/>
    </row>
    <row r="172" spans="1:1" x14ac:dyDescent="0.2">
      <c r="A172" s="96"/>
    </row>
    <row r="173" spans="1:1" x14ac:dyDescent="0.2">
      <c r="A173" s="96"/>
    </row>
    <row r="174" spans="1:1" x14ac:dyDescent="0.2">
      <c r="A174" s="96"/>
    </row>
    <row r="175" spans="1:1" x14ac:dyDescent="0.2">
      <c r="A175" s="96"/>
    </row>
    <row r="176" spans="1:1" x14ac:dyDescent="0.2">
      <c r="A176" s="96"/>
    </row>
    <row r="177" spans="1:1" x14ac:dyDescent="0.2">
      <c r="A177" s="96"/>
    </row>
    <row r="178" spans="1:1" x14ac:dyDescent="0.2">
      <c r="A178" s="96"/>
    </row>
    <row r="179" spans="1:1" x14ac:dyDescent="0.2">
      <c r="A179" s="96"/>
    </row>
    <row r="180" spans="1:1" x14ac:dyDescent="0.2">
      <c r="A180" s="96"/>
    </row>
    <row r="181" spans="1:1" x14ac:dyDescent="0.2">
      <c r="A181" s="96"/>
    </row>
    <row r="182" spans="1:1" x14ac:dyDescent="0.2">
      <c r="A182" s="96"/>
    </row>
    <row r="183" spans="1:1" x14ac:dyDescent="0.2">
      <c r="A183" s="96"/>
    </row>
    <row r="184" spans="1:1" x14ac:dyDescent="0.2">
      <c r="A184" s="96"/>
    </row>
    <row r="185" spans="1:1" x14ac:dyDescent="0.2">
      <c r="A185" s="96"/>
    </row>
    <row r="186" spans="1:1" x14ac:dyDescent="0.2">
      <c r="A186" s="96"/>
    </row>
    <row r="187" spans="1:1" x14ac:dyDescent="0.2">
      <c r="A187" s="96"/>
    </row>
    <row r="188" spans="1:1" x14ac:dyDescent="0.2">
      <c r="A188" s="96"/>
    </row>
    <row r="189" spans="1:1" x14ac:dyDescent="0.2">
      <c r="A189" s="96"/>
    </row>
    <row r="190" spans="1:1" x14ac:dyDescent="0.2">
      <c r="A190" s="96"/>
    </row>
    <row r="191" spans="1:1" x14ac:dyDescent="0.2">
      <c r="A191" s="96"/>
    </row>
    <row r="192" spans="1:1" x14ac:dyDescent="0.2">
      <c r="A192" s="96"/>
    </row>
    <row r="193" spans="1:1" x14ac:dyDescent="0.2">
      <c r="A193" s="96"/>
    </row>
    <row r="194" spans="1:1" x14ac:dyDescent="0.2">
      <c r="A194" s="96"/>
    </row>
    <row r="195" spans="1:1" x14ac:dyDescent="0.2">
      <c r="A195" s="96"/>
    </row>
    <row r="196" spans="1:1" x14ac:dyDescent="0.2">
      <c r="A196" s="96"/>
    </row>
    <row r="197" spans="1:1" x14ac:dyDescent="0.2">
      <c r="A197" s="96"/>
    </row>
    <row r="198" spans="1:1" x14ac:dyDescent="0.2">
      <c r="A198" s="96"/>
    </row>
    <row r="199" spans="1:1" x14ac:dyDescent="0.2">
      <c r="A199" s="96"/>
    </row>
    <row r="200" spans="1:1" x14ac:dyDescent="0.2">
      <c r="A200" s="96"/>
    </row>
    <row r="201" spans="1:1" x14ac:dyDescent="0.2">
      <c r="A201" s="96"/>
    </row>
    <row r="202" spans="1:1" x14ac:dyDescent="0.2">
      <c r="A202" s="96"/>
    </row>
    <row r="203" spans="1:1" x14ac:dyDescent="0.2">
      <c r="A203" s="96"/>
    </row>
    <row r="204" spans="1:1" x14ac:dyDescent="0.2">
      <c r="A204" s="96"/>
    </row>
    <row r="205" spans="1:1" x14ac:dyDescent="0.2">
      <c r="A205" s="96"/>
    </row>
    <row r="206" spans="1:1" x14ac:dyDescent="0.2">
      <c r="A206" s="96"/>
    </row>
    <row r="207" spans="1:1" x14ac:dyDescent="0.2">
      <c r="A207" s="96"/>
    </row>
    <row r="208" spans="1:1" x14ac:dyDescent="0.2">
      <c r="A208" s="96"/>
    </row>
    <row r="209" spans="1:1" x14ac:dyDescent="0.2">
      <c r="A209" s="96"/>
    </row>
    <row r="210" spans="1:1" x14ac:dyDescent="0.2">
      <c r="A210" s="96"/>
    </row>
    <row r="211" spans="1:1" x14ac:dyDescent="0.2">
      <c r="A211" s="96"/>
    </row>
    <row r="212" spans="1:1" x14ac:dyDescent="0.2">
      <c r="A212" s="96"/>
    </row>
    <row r="213" spans="1:1" x14ac:dyDescent="0.2">
      <c r="A213" s="96"/>
    </row>
    <row r="214" spans="1:1" x14ac:dyDescent="0.2">
      <c r="A214" s="96"/>
    </row>
    <row r="215" spans="1:1" x14ac:dyDescent="0.2">
      <c r="A215" s="96"/>
    </row>
    <row r="216" spans="1:1" x14ac:dyDescent="0.2">
      <c r="A216" s="96"/>
    </row>
    <row r="217" spans="1:1" x14ac:dyDescent="0.2">
      <c r="A217" s="96"/>
    </row>
    <row r="218" spans="1:1" x14ac:dyDescent="0.2">
      <c r="A218" s="96"/>
    </row>
    <row r="219" spans="1:1" x14ac:dyDescent="0.2">
      <c r="A219" s="96"/>
    </row>
    <row r="220" spans="1:1" x14ac:dyDescent="0.2">
      <c r="A220" s="96"/>
    </row>
    <row r="221" spans="1:1" x14ac:dyDescent="0.2">
      <c r="A221" s="96"/>
    </row>
    <row r="222" spans="1:1" x14ac:dyDescent="0.2">
      <c r="A222" s="96"/>
    </row>
    <row r="223" spans="1:1" x14ac:dyDescent="0.2">
      <c r="A223" s="96"/>
    </row>
    <row r="224" spans="1:1" x14ac:dyDescent="0.2">
      <c r="A224" s="96"/>
    </row>
    <row r="225" spans="1:1" x14ac:dyDescent="0.2">
      <c r="A225" s="96"/>
    </row>
    <row r="226" spans="1:1" x14ac:dyDescent="0.2">
      <c r="A226" s="96"/>
    </row>
    <row r="227" spans="1:1" x14ac:dyDescent="0.2">
      <c r="A227" s="96"/>
    </row>
    <row r="228" spans="1:1" x14ac:dyDescent="0.2">
      <c r="A228" s="96"/>
    </row>
    <row r="229" spans="1:1" x14ac:dyDescent="0.2">
      <c r="A229" s="96"/>
    </row>
    <row r="230" spans="1:1" x14ac:dyDescent="0.2">
      <c r="A230" s="96"/>
    </row>
    <row r="231" spans="1:1" x14ac:dyDescent="0.2">
      <c r="A231" s="96"/>
    </row>
    <row r="232" spans="1:1" x14ac:dyDescent="0.2">
      <c r="A232" s="96"/>
    </row>
    <row r="233" spans="1:1" x14ac:dyDescent="0.2">
      <c r="A233" s="96"/>
    </row>
    <row r="234" spans="1:1" x14ac:dyDescent="0.2">
      <c r="A234" s="96"/>
    </row>
    <row r="235" spans="1:1" x14ac:dyDescent="0.2">
      <c r="A235" s="96"/>
    </row>
    <row r="236" spans="1:1" x14ac:dyDescent="0.2">
      <c r="A236" s="96"/>
    </row>
    <row r="237" spans="1:1" x14ac:dyDescent="0.2">
      <c r="A237" s="96"/>
    </row>
    <row r="238" spans="1:1" x14ac:dyDescent="0.2">
      <c r="A238" s="96"/>
    </row>
    <row r="239" spans="1:1" x14ac:dyDescent="0.2">
      <c r="A239" s="96"/>
    </row>
    <row r="240" spans="1:1" x14ac:dyDescent="0.2">
      <c r="A240" s="96"/>
    </row>
    <row r="241" spans="1:1" x14ac:dyDescent="0.2">
      <c r="A241" s="96"/>
    </row>
    <row r="242" spans="1:1" x14ac:dyDescent="0.2">
      <c r="A242" s="96"/>
    </row>
    <row r="243" spans="1:1" x14ac:dyDescent="0.2">
      <c r="A243" s="96"/>
    </row>
    <row r="244" spans="1:1" x14ac:dyDescent="0.2">
      <c r="A244" s="96"/>
    </row>
    <row r="245" spans="1:1" x14ac:dyDescent="0.2">
      <c r="A245" s="96"/>
    </row>
    <row r="246" spans="1:1" x14ac:dyDescent="0.2">
      <c r="A246" s="96"/>
    </row>
    <row r="247" spans="1:1" x14ac:dyDescent="0.2">
      <c r="A247" s="96"/>
    </row>
    <row r="248" spans="1:1" x14ac:dyDescent="0.2">
      <c r="A248" s="96"/>
    </row>
    <row r="249" spans="1:1" x14ac:dyDescent="0.2">
      <c r="A249" s="96"/>
    </row>
    <row r="250" spans="1:1" x14ac:dyDescent="0.2">
      <c r="A250" s="96"/>
    </row>
    <row r="251" spans="1:1" x14ac:dyDescent="0.2">
      <c r="A251" s="96"/>
    </row>
    <row r="252" spans="1:1" x14ac:dyDescent="0.2">
      <c r="A252" s="96"/>
    </row>
    <row r="253" spans="1:1" x14ac:dyDescent="0.2">
      <c r="A253" s="96"/>
    </row>
    <row r="254" spans="1:1" x14ac:dyDescent="0.2">
      <c r="A254" s="96"/>
    </row>
    <row r="255" spans="1:1" x14ac:dyDescent="0.2">
      <c r="A255" s="96"/>
    </row>
    <row r="256" spans="1:1" x14ac:dyDescent="0.2">
      <c r="A256" s="96"/>
    </row>
    <row r="257" spans="1:1" x14ac:dyDescent="0.2">
      <c r="A257" s="96"/>
    </row>
    <row r="258" spans="1:1" x14ac:dyDescent="0.2">
      <c r="A258" s="96"/>
    </row>
    <row r="259" spans="1:1" x14ac:dyDescent="0.2">
      <c r="A259" s="96"/>
    </row>
    <row r="260" spans="1:1" x14ac:dyDescent="0.2">
      <c r="A260" s="96"/>
    </row>
    <row r="261" spans="1:1" x14ac:dyDescent="0.2">
      <c r="A261" s="96"/>
    </row>
    <row r="262" spans="1:1" x14ac:dyDescent="0.2">
      <c r="A262" s="96"/>
    </row>
    <row r="263" spans="1:1" x14ac:dyDescent="0.2">
      <c r="A263" s="96"/>
    </row>
    <row r="264" spans="1:1" x14ac:dyDescent="0.2">
      <c r="A264" s="96"/>
    </row>
    <row r="265" spans="1:1" x14ac:dyDescent="0.2">
      <c r="A265" s="96"/>
    </row>
    <row r="266" spans="1:1" x14ac:dyDescent="0.2">
      <c r="A266" s="96"/>
    </row>
    <row r="267" spans="1:1" x14ac:dyDescent="0.2">
      <c r="A267" s="96"/>
    </row>
    <row r="268" spans="1:1" x14ac:dyDescent="0.2">
      <c r="A268" s="96"/>
    </row>
    <row r="269" spans="1:1" x14ac:dyDescent="0.2">
      <c r="A269" s="96"/>
    </row>
    <row r="270" spans="1:1" x14ac:dyDescent="0.2">
      <c r="A270" s="96"/>
    </row>
    <row r="271" spans="1:1" x14ac:dyDescent="0.2">
      <c r="A271" s="96"/>
    </row>
    <row r="272" spans="1:1" x14ac:dyDescent="0.2">
      <c r="A272" s="96"/>
    </row>
    <row r="273" spans="1:1" x14ac:dyDescent="0.2">
      <c r="A273" s="96"/>
    </row>
    <row r="274" spans="1:1" x14ac:dyDescent="0.2">
      <c r="A274" s="96"/>
    </row>
    <row r="275" spans="1:1" x14ac:dyDescent="0.2">
      <c r="A275" s="96"/>
    </row>
    <row r="276" spans="1:1" x14ac:dyDescent="0.2">
      <c r="A276" s="96"/>
    </row>
    <row r="277" spans="1:1" x14ac:dyDescent="0.2">
      <c r="A277" s="96"/>
    </row>
    <row r="278" spans="1:1" x14ac:dyDescent="0.2">
      <c r="A278" s="96"/>
    </row>
    <row r="279" spans="1:1" x14ac:dyDescent="0.2">
      <c r="A279" s="96"/>
    </row>
    <row r="280" spans="1:1" x14ac:dyDescent="0.2">
      <c r="A280" s="96"/>
    </row>
    <row r="281" spans="1:1" x14ac:dyDescent="0.2">
      <c r="A281" s="96"/>
    </row>
    <row r="282" spans="1:1" x14ac:dyDescent="0.2">
      <c r="A282" s="96"/>
    </row>
    <row r="283" spans="1:1" x14ac:dyDescent="0.2">
      <c r="A283" s="96"/>
    </row>
    <row r="284" spans="1:1" x14ac:dyDescent="0.2">
      <c r="A284" s="96"/>
    </row>
    <row r="285" spans="1:1" x14ac:dyDescent="0.2">
      <c r="A285" s="96"/>
    </row>
    <row r="286" spans="1:1" x14ac:dyDescent="0.2">
      <c r="A286" s="96"/>
    </row>
    <row r="287" spans="1:1" x14ac:dyDescent="0.2">
      <c r="A287" s="96"/>
    </row>
    <row r="288" spans="1:1" x14ac:dyDescent="0.2">
      <c r="A288" s="96"/>
    </row>
    <row r="289" spans="1:1" x14ac:dyDescent="0.2">
      <c r="A289" s="96"/>
    </row>
    <row r="290" spans="1:1" x14ac:dyDescent="0.2">
      <c r="A290" s="96"/>
    </row>
    <row r="291" spans="1:1" x14ac:dyDescent="0.2">
      <c r="A291" s="96"/>
    </row>
    <row r="292" spans="1:1" x14ac:dyDescent="0.2">
      <c r="A292" s="96"/>
    </row>
    <row r="293" spans="1:1" x14ac:dyDescent="0.2">
      <c r="A293" s="96"/>
    </row>
    <row r="294" spans="1:1" x14ac:dyDescent="0.2">
      <c r="A294" s="96"/>
    </row>
    <row r="295" spans="1:1" x14ac:dyDescent="0.2">
      <c r="A295" s="96"/>
    </row>
    <row r="296" spans="1:1" x14ac:dyDescent="0.2">
      <c r="A296" s="96"/>
    </row>
    <row r="297" spans="1:1" x14ac:dyDescent="0.2">
      <c r="A297" s="96"/>
    </row>
    <row r="298" spans="1:1" x14ac:dyDescent="0.2">
      <c r="A298" s="96"/>
    </row>
    <row r="299" spans="1:1" x14ac:dyDescent="0.2">
      <c r="A299" s="96"/>
    </row>
    <row r="300" spans="1:1" x14ac:dyDescent="0.2">
      <c r="A300" s="96"/>
    </row>
    <row r="301" spans="1:1" x14ac:dyDescent="0.2">
      <c r="A301" s="96"/>
    </row>
    <row r="302" spans="1:1" x14ac:dyDescent="0.2">
      <c r="A302" s="96"/>
    </row>
    <row r="303" spans="1:1" x14ac:dyDescent="0.2">
      <c r="A303" s="96"/>
    </row>
    <row r="304" spans="1:1" x14ac:dyDescent="0.2">
      <c r="A304" s="96"/>
    </row>
    <row r="305" spans="1:1" x14ac:dyDescent="0.2">
      <c r="A305" s="96"/>
    </row>
    <row r="306" spans="1:1" x14ac:dyDescent="0.2">
      <c r="A306" s="96"/>
    </row>
    <row r="307" spans="1:1" x14ac:dyDescent="0.2">
      <c r="A307" s="96"/>
    </row>
    <row r="308" spans="1:1" x14ac:dyDescent="0.2">
      <c r="A308" s="96"/>
    </row>
    <row r="309" spans="1:1" x14ac:dyDescent="0.2">
      <c r="A309" s="96"/>
    </row>
    <row r="310" spans="1:1" x14ac:dyDescent="0.2">
      <c r="A310" s="96"/>
    </row>
    <row r="311" spans="1:1" x14ac:dyDescent="0.2">
      <c r="A311" s="96"/>
    </row>
    <row r="312" spans="1:1" x14ac:dyDescent="0.2">
      <c r="A312" s="96"/>
    </row>
    <row r="313" spans="1:1" x14ac:dyDescent="0.2">
      <c r="A313" s="96"/>
    </row>
    <row r="314" spans="1:1" x14ac:dyDescent="0.2">
      <c r="A314" s="96"/>
    </row>
    <row r="315" spans="1:1" x14ac:dyDescent="0.2">
      <c r="A315" s="96"/>
    </row>
    <row r="316" spans="1:1" x14ac:dyDescent="0.2">
      <c r="A316" s="96"/>
    </row>
    <row r="317" spans="1:1" x14ac:dyDescent="0.2">
      <c r="A317" s="96"/>
    </row>
    <row r="318" spans="1:1" x14ac:dyDescent="0.2">
      <c r="A318" s="96"/>
    </row>
    <row r="319" spans="1:1" x14ac:dyDescent="0.2">
      <c r="A319" s="96"/>
    </row>
    <row r="328" spans="1:1" x14ac:dyDescent="0.2">
      <c r="A328" s="96"/>
    </row>
    <row r="329" spans="1:1" x14ac:dyDescent="0.2">
      <c r="A329" s="96"/>
    </row>
    <row r="330" spans="1:1" x14ac:dyDescent="0.2">
      <c r="A330" s="96"/>
    </row>
    <row r="331" spans="1:1" x14ac:dyDescent="0.2">
      <c r="A331" s="96"/>
    </row>
    <row r="332" spans="1:1" x14ac:dyDescent="0.2">
      <c r="A332" s="96"/>
    </row>
    <row r="333" spans="1:1" x14ac:dyDescent="0.2">
      <c r="A333" s="96"/>
    </row>
    <row r="334" spans="1:1" x14ac:dyDescent="0.2">
      <c r="A334" s="96"/>
    </row>
    <row r="335" spans="1:1" x14ac:dyDescent="0.2">
      <c r="A335" s="96"/>
    </row>
    <row r="336" spans="1:1" x14ac:dyDescent="0.2">
      <c r="A336" s="96"/>
    </row>
    <row r="337" spans="1:1" x14ac:dyDescent="0.2">
      <c r="A337" s="96"/>
    </row>
    <row r="338" spans="1:1" x14ac:dyDescent="0.2">
      <c r="A338" s="96"/>
    </row>
    <row r="339" spans="1:1" x14ac:dyDescent="0.2">
      <c r="A339" s="96"/>
    </row>
    <row r="340" spans="1:1" x14ac:dyDescent="0.2">
      <c r="A340" s="96"/>
    </row>
    <row r="341" spans="1:1" x14ac:dyDescent="0.2">
      <c r="A341" s="96"/>
    </row>
    <row r="342" spans="1:1" x14ac:dyDescent="0.2">
      <c r="A342" s="96"/>
    </row>
    <row r="343" spans="1:1" x14ac:dyDescent="0.2">
      <c r="A343" s="96"/>
    </row>
    <row r="344" spans="1:1" x14ac:dyDescent="0.2">
      <c r="A344" s="96"/>
    </row>
    <row r="345" spans="1:1" x14ac:dyDescent="0.2">
      <c r="A345" s="96"/>
    </row>
    <row r="346" spans="1:1" x14ac:dyDescent="0.2">
      <c r="A346" s="96"/>
    </row>
    <row r="347" spans="1:1" x14ac:dyDescent="0.2">
      <c r="A347" s="96"/>
    </row>
    <row r="348" spans="1:1" x14ac:dyDescent="0.2">
      <c r="A348" s="96"/>
    </row>
    <row r="349" spans="1:1" x14ac:dyDescent="0.2">
      <c r="A349" s="96"/>
    </row>
    <row r="350" spans="1:1" x14ac:dyDescent="0.2">
      <c r="A350" s="96"/>
    </row>
    <row r="351" spans="1:1" x14ac:dyDescent="0.2">
      <c r="A351" s="96"/>
    </row>
    <row r="352" spans="1:1" x14ac:dyDescent="0.2">
      <c r="A352" s="96"/>
    </row>
    <row r="353" spans="1:1" x14ac:dyDescent="0.2">
      <c r="A353" s="96"/>
    </row>
    <row r="354" spans="1:1" x14ac:dyDescent="0.2">
      <c r="A354" s="96"/>
    </row>
    <row r="355" spans="1:1" x14ac:dyDescent="0.2">
      <c r="A355" s="96"/>
    </row>
    <row r="356" spans="1:1" x14ac:dyDescent="0.2">
      <c r="A356" s="96"/>
    </row>
    <row r="357" spans="1:1" x14ac:dyDescent="0.2">
      <c r="A357" s="96"/>
    </row>
    <row r="358" spans="1:1" x14ac:dyDescent="0.2">
      <c r="A358" s="96"/>
    </row>
    <row r="359" spans="1:1" x14ac:dyDescent="0.2">
      <c r="A359" s="96"/>
    </row>
    <row r="360" spans="1:1" x14ac:dyDescent="0.2">
      <c r="A360" s="96"/>
    </row>
    <row r="361" spans="1:1" x14ac:dyDescent="0.2">
      <c r="A361" s="96"/>
    </row>
    <row r="362" spans="1:1" x14ac:dyDescent="0.2">
      <c r="A362" s="96"/>
    </row>
    <row r="363" spans="1:1" x14ac:dyDescent="0.2">
      <c r="A363" s="96"/>
    </row>
    <row r="364" spans="1:1" x14ac:dyDescent="0.2">
      <c r="A364" s="96"/>
    </row>
    <row r="365" spans="1:1" x14ac:dyDescent="0.2">
      <c r="A365" s="96"/>
    </row>
    <row r="366" spans="1:1" x14ac:dyDescent="0.2">
      <c r="A366" s="96"/>
    </row>
    <row r="367" spans="1:1" x14ac:dyDescent="0.2">
      <c r="A367" s="96"/>
    </row>
    <row r="368" spans="1:1" x14ac:dyDescent="0.2">
      <c r="A368" s="96"/>
    </row>
    <row r="369" spans="1:1" x14ac:dyDescent="0.2">
      <c r="A369" s="96"/>
    </row>
    <row r="370" spans="1:1" x14ac:dyDescent="0.2">
      <c r="A370" s="96"/>
    </row>
    <row r="371" spans="1:1" x14ac:dyDescent="0.2">
      <c r="A371" s="96"/>
    </row>
    <row r="372" spans="1:1" x14ac:dyDescent="0.2">
      <c r="A372" s="96"/>
    </row>
    <row r="373" spans="1:1" x14ac:dyDescent="0.2">
      <c r="A373" s="96"/>
    </row>
    <row r="374" spans="1:1" x14ac:dyDescent="0.2">
      <c r="A374" s="96"/>
    </row>
    <row r="375" spans="1:1" x14ac:dyDescent="0.2">
      <c r="A375" s="96"/>
    </row>
    <row r="376" spans="1:1" x14ac:dyDescent="0.2">
      <c r="A376" s="96"/>
    </row>
    <row r="377" spans="1:1" x14ac:dyDescent="0.2">
      <c r="A377" s="96"/>
    </row>
    <row r="378" spans="1:1" x14ac:dyDescent="0.2">
      <c r="A378" s="96"/>
    </row>
    <row r="379" spans="1:1" x14ac:dyDescent="0.2">
      <c r="A379" s="96"/>
    </row>
    <row r="380" spans="1:1" x14ac:dyDescent="0.2">
      <c r="A380" s="96"/>
    </row>
    <row r="381" spans="1:1" x14ac:dyDescent="0.2">
      <c r="A381" s="96"/>
    </row>
    <row r="382" spans="1:1" x14ac:dyDescent="0.2">
      <c r="A382" s="96"/>
    </row>
    <row r="383" spans="1:1" x14ac:dyDescent="0.2">
      <c r="A383" s="96"/>
    </row>
    <row r="384" spans="1:1" x14ac:dyDescent="0.2">
      <c r="A384" s="96"/>
    </row>
    <row r="385" spans="1:1" x14ac:dyDescent="0.2">
      <c r="A385" s="96"/>
    </row>
    <row r="386" spans="1:1" x14ac:dyDescent="0.2">
      <c r="A386" s="96"/>
    </row>
    <row r="387" spans="1:1" x14ac:dyDescent="0.2">
      <c r="A387" s="96"/>
    </row>
    <row r="388" spans="1:1" x14ac:dyDescent="0.2">
      <c r="A388" s="96"/>
    </row>
    <row r="389" spans="1:1" x14ac:dyDescent="0.2">
      <c r="A389" s="96"/>
    </row>
    <row r="390" spans="1:1" x14ac:dyDescent="0.2">
      <c r="A390" s="96"/>
    </row>
    <row r="391" spans="1:1" x14ac:dyDescent="0.2">
      <c r="A391" s="96"/>
    </row>
    <row r="392" spans="1:1" x14ac:dyDescent="0.2">
      <c r="A392" s="96"/>
    </row>
    <row r="393" spans="1:1" x14ac:dyDescent="0.2">
      <c r="A393" s="96"/>
    </row>
    <row r="394" spans="1:1" x14ac:dyDescent="0.2">
      <c r="A394" s="96"/>
    </row>
    <row r="395" spans="1:1" x14ac:dyDescent="0.2">
      <c r="A395" s="96"/>
    </row>
    <row r="396" spans="1:1" x14ac:dyDescent="0.2">
      <c r="A396" s="96"/>
    </row>
    <row r="397" spans="1:1" x14ac:dyDescent="0.2">
      <c r="A397" s="96"/>
    </row>
    <row r="398" spans="1:1" x14ac:dyDescent="0.2">
      <c r="A398" s="96"/>
    </row>
    <row r="399" spans="1:1" x14ac:dyDescent="0.2">
      <c r="A399" s="96"/>
    </row>
    <row r="400" spans="1:1" x14ac:dyDescent="0.2">
      <c r="A400" s="96"/>
    </row>
    <row r="401" spans="1:1" x14ac:dyDescent="0.2">
      <c r="A401" s="96"/>
    </row>
    <row r="402" spans="1:1" x14ac:dyDescent="0.2">
      <c r="A402" s="96"/>
    </row>
    <row r="403" spans="1:1" x14ac:dyDescent="0.2">
      <c r="A403" s="96"/>
    </row>
    <row r="404" spans="1:1" x14ac:dyDescent="0.2">
      <c r="A404" s="96"/>
    </row>
    <row r="405" spans="1:1" x14ac:dyDescent="0.2">
      <c r="A405" s="96"/>
    </row>
    <row r="406" spans="1:1" x14ac:dyDescent="0.2">
      <c r="A406" s="96"/>
    </row>
    <row r="407" spans="1:1" x14ac:dyDescent="0.2">
      <c r="A407" s="96"/>
    </row>
    <row r="408" spans="1:1" x14ac:dyDescent="0.2">
      <c r="A408" s="96"/>
    </row>
    <row r="409" spans="1:1" x14ac:dyDescent="0.2">
      <c r="A409" s="96"/>
    </row>
    <row r="410" spans="1:1" x14ac:dyDescent="0.2">
      <c r="A410" s="96"/>
    </row>
    <row r="411" spans="1:1" x14ac:dyDescent="0.2">
      <c r="A411" s="96"/>
    </row>
    <row r="412" spans="1:1" x14ac:dyDescent="0.2">
      <c r="A412" s="96"/>
    </row>
    <row r="413" spans="1:1" x14ac:dyDescent="0.2">
      <c r="A413" s="96"/>
    </row>
    <row r="414" spans="1:1" x14ac:dyDescent="0.2">
      <c r="A414" s="96"/>
    </row>
    <row r="415" spans="1:1" x14ac:dyDescent="0.2">
      <c r="A415" s="96"/>
    </row>
    <row r="416" spans="1:1" x14ac:dyDescent="0.2">
      <c r="A416" s="96"/>
    </row>
    <row r="417" spans="1:1" x14ac:dyDescent="0.2">
      <c r="A417" s="96"/>
    </row>
    <row r="418" spans="1:1" x14ac:dyDescent="0.2">
      <c r="A418" s="96"/>
    </row>
    <row r="419" spans="1:1" x14ac:dyDescent="0.2">
      <c r="A419" s="96"/>
    </row>
    <row r="420" spans="1:1" x14ac:dyDescent="0.2">
      <c r="A420" s="96"/>
    </row>
    <row r="421" spans="1:1" x14ac:dyDescent="0.2">
      <c r="A421" s="96"/>
    </row>
    <row r="422" spans="1:1" x14ac:dyDescent="0.2">
      <c r="A422" s="96"/>
    </row>
    <row r="423" spans="1:1" x14ac:dyDescent="0.2">
      <c r="A423" s="96"/>
    </row>
    <row r="424" spans="1:1" x14ac:dyDescent="0.2">
      <c r="A424" s="96"/>
    </row>
    <row r="425" spans="1:1" x14ac:dyDescent="0.2">
      <c r="A425" s="96"/>
    </row>
    <row r="426" spans="1:1" x14ac:dyDescent="0.2">
      <c r="A426" s="96"/>
    </row>
    <row r="427" spans="1:1" x14ac:dyDescent="0.2">
      <c r="A427" s="96"/>
    </row>
    <row r="428" spans="1:1" x14ac:dyDescent="0.2">
      <c r="A428" s="96"/>
    </row>
    <row r="429" spans="1:1" x14ac:dyDescent="0.2">
      <c r="A429" s="96"/>
    </row>
    <row r="430" spans="1:1" x14ac:dyDescent="0.2">
      <c r="A430" s="96"/>
    </row>
    <row r="431" spans="1:1" x14ac:dyDescent="0.2">
      <c r="A431" s="96"/>
    </row>
    <row r="432" spans="1:1" x14ac:dyDescent="0.2">
      <c r="A432" s="96"/>
    </row>
    <row r="433" spans="1:1" x14ac:dyDescent="0.2">
      <c r="A433" s="96"/>
    </row>
    <row r="434" spans="1:1" x14ac:dyDescent="0.2">
      <c r="A434" s="96"/>
    </row>
    <row r="437" spans="1:1" x14ac:dyDescent="0.2">
      <c r="A437" s="96"/>
    </row>
    <row r="438" spans="1:1" x14ac:dyDescent="0.2">
      <c r="A438" s="96"/>
    </row>
    <row r="439" spans="1:1" x14ac:dyDescent="0.2">
      <c r="A439" s="96"/>
    </row>
    <row r="440" spans="1:1" x14ac:dyDescent="0.2">
      <c r="A440" s="96"/>
    </row>
    <row r="441" spans="1:1" x14ac:dyDescent="0.2">
      <c r="A441" s="96"/>
    </row>
    <row r="442" spans="1:1" x14ac:dyDescent="0.2">
      <c r="A442" s="96"/>
    </row>
    <row r="443" spans="1:1" x14ac:dyDescent="0.2">
      <c r="A443" s="96"/>
    </row>
    <row r="444" spans="1:1" x14ac:dyDescent="0.2">
      <c r="A444" s="96"/>
    </row>
    <row r="445" spans="1:1" x14ac:dyDescent="0.2">
      <c r="A445" s="96"/>
    </row>
    <row r="446" spans="1:1" x14ac:dyDescent="0.2">
      <c r="A446" s="96"/>
    </row>
    <row r="447" spans="1:1" x14ac:dyDescent="0.2">
      <c r="A447" s="96"/>
    </row>
    <row r="448" spans="1:1" x14ac:dyDescent="0.2">
      <c r="A448" s="96"/>
    </row>
    <row r="449" spans="1:1" x14ac:dyDescent="0.2">
      <c r="A449" s="96"/>
    </row>
    <row r="450" spans="1:1" x14ac:dyDescent="0.2">
      <c r="A450" s="96"/>
    </row>
    <row r="451" spans="1:1" x14ac:dyDescent="0.2">
      <c r="A451" s="96"/>
    </row>
    <row r="452" spans="1:1" x14ac:dyDescent="0.2">
      <c r="A452" s="96"/>
    </row>
    <row r="453" spans="1:1" x14ac:dyDescent="0.2">
      <c r="A453" s="96"/>
    </row>
    <row r="454" spans="1:1" x14ac:dyDescent="0.2">
      <c r="A454" s="96"/>
    </row>
    <row r="465" spans="1:1" x14ac:dyDescent="0.2">
      <c r="A465" s="96"/>
    </row>
    <row r="466" spans="1:1" x14ac:dyDescent="0.2">
      <c r="A466" s="96"/>
    </row>
    <row r="467" spans="1:1" x14ac:dyDescent="0.2">
      <c r="A467" s="96"/>
    </row>
    <row r="468" spans="1:1" x14ac:dyDescent="0.2">
      <c r="A468" s="96"/>
    </row>
    <row r="469" spans="1:1" x14ac:dyDescent="0.2">
      <c r="A469" s="96"/>
    </row>
    <row r="470" spans="1:1" x14ac:dyDescent="0.2">
      <c r="A470" s="96"/>
    </row>
    <row r="471" spans="1:1" x14ac:dyDescent="0.2">
      <c r="A471" s="96"/>
    </row>
    <row r="472" spans="1:1" x14ac:dyDescent="0.2">
      <c r="A472" s="96"/>
    </row>
    <row r="473" spans="1:1" x14ac:dyDescent="0.2">
      <c r="A473" s="96"/>
    </row>
    <row r="474" spans="1:1" x14ac:dyDescent="0.2">
      <c r="A474" s="96"/>
    </row>
    <row r="475" spans="1:1" x14ac:dyDescent="0.2">
      <c r="A475" s="96"/>
    </row>
    <row r="476" spans="1:1" x14ac:dyDescent="0.2">
      <c r="A476" s="96"/>
    </row>
    <row r="477" spans="1:1" x14ac:dyDescent="0.2">
      <c r="A477" s="96"/>
    </row>
    <row r="478" spans="1:1" x14ac:dyDescent="0.2">
      <c r="A478" s="96"/>
    </row>
    <row r="479" spans="1:1" x14ac:dyDescent="0.2">
      <c r="A479" s="96"/>
    </row>
    <row r="480" spans="1:1" x14ac:dyDescent="0.2">
      <c r="A480" s="96"/>
    </row>
    <row r="481" spans="1:1" x14ac:dyDescent="0.2">
      <c r="A481" s="96"/>
    </row>
    <row r="482" spans="1:1" x14ac:dyDescent="0.2">
      <c r="A482" s="96"/>
    </row>
    <row r="483" spans="1:1" x14ac:dyDescent="0.2">
      <c r="A483" s="96"/>
    </row>
    <row r="484" spans="1:1" x14ac:dyDescent="0.2">
      <c r="A484" s="96"/>
    </row>
    <row r="485" spans="1:1" x14ac:dyDescent="0.2">
      <c r="A485" s="96"/>
    </row>
    <row r="486" spans="1:1" x14ac:dyDescent="0.2">
      <c r="A486" s="96"/>
    </row>
    <row r="487" spans="1:1" x14ac:dyDescent="0.2">
      <c r="A487" s="96"/>
    </row>
    <row r="488" spans="1:1" x14ac:dyDescent="0.2">
      <c r="A488" s="96"/>
    </row>
    <row r="489" spans="1:1" x14ac:dyDescent="0.2">
      <c r="A489" s="96"/>
    </row>
    <row r="490" spans="1:1" x14ac:dyDescent="0.2">
      <c r="A490" s="96"/>
    </row>
    <row r="491" spans="1:1" x14ac:dyDescent="0.2">
      <c r="A491" s="96"/>
    </row>
    <row r="492" spans="1:1" x14ac:dyDescent="0.2">
      <c r="A492" s="96"/>
    </row>
    <row r="493" spans="1:1" x14ac:dyDescent="0.2">
      <c r="A493" s="96"/>
    </row>
    <row r="494" spans="1:1" x14ac:dyDescent="0.2">
      <c r="A494" s="96"/>
    </row>
    <row r="495" spans="1:1" x14ac:dyDescent="0.2">
      <c r="A495" s="96"/>
    </row>
    <row r="496" spans="1:1" x14ac:dyDescent="0.2">
      <c r="A496" s="96"/>
    </row>
    <row r="497" spans="1:1" x14ac:dyDescent="0.2">
      <c r="A497" s="96"/>
    </row>
    <row r="498" spans="1:1" x14ac:dyDescent="0.2">
      <c r="A498" s="96"/>
    </row>
    <row r="499" spans="1:1" x14ac:dyDescent="0.2">
      <c r="A499" s="96"/>
    </row>
    <row r="500" spans="1:1" x14ac:dyDescent="0.2">
      <c r="A500" s="96"/>
    </row>
    <row r="501" spans="1:1" x14ac:dyDescent="0.2">
      <c r="A501" s="96"/>
    </row>
    <row r="502" spans="1:1" x14ac:dyDescent="0.2">
      <c r="A502" s="96"/>
    </row>
    <row r="503" spans="1:1" x14ac:dyDescent="0.2">
      <c r="A503" s="96"/>
    </row>
    <row r="504" spans="1:1" x14ac:dyDescent="0.2">
      <c r="A504" s="96"/>
    </row>
    <row r="505" spans="1:1" x14ac:dyDescent="0.2">
      <c r="A505" s="96"/>
    </row>
    <row r="506" spans="1:1" x14ac:dyDescent="0.2">
      <c r="A506" s="96"/>
    </row>
    <row r="507" spans="1:1" x14ac:dyDescent="0.2">
      <c r="A507" s="96"/>
    </row>
    <row r="508" spans="1:1" x14ac:dyDescent="0.2">
      <c r="A508" s="96"/>
    </row>
    <row r="509" spans="1:1" x14ac:dyDescent="0.2">
      <c r="A509" s="96"/>
    </row>
    <row r="510" spans="1:1" x14ac:dyDescent="0.2">
      <c r="A510" s="96"/>
    </row>
    <row r="511" spans="1:1" x14ac:dyDescent="0.2">
      <c r="A511" s="96"/>
    </row>
    <row r="512" spans="1:1" x14ac:dyDescent="0.2">
      <c r="A512" s="96"/>
    </row>
    <row r="513" spans="1:1" x14ac:dyDescent="0.2">
      <c r="A513" s="96"/>
    </row>
    <row r="514" spans="1:1" x14ac:dyDescent="0.2">
      <c r="A514" s="96"/>
    </row>
    <row r="515" spans="1:1" x14ac:dyDescent="0.2">
      <c r="A515" s="96"/>
    </row>
    <row r="516" spans="1:1" x14ac:dyDescent="0.2">
      <c r="A516" s="96"/>
    </row>
    <row r="517" spans="1:1" x14ac:dyDescent="0.2">
      <c r="A517" s="96"/>
    </row>
    <row r="518" spans="1:1" x14ac:dyDescent="0.2">
      <c r="A518" s="96"/>
    </row>
    <row r="519" spans="1:1" x14ac:dyDescent="0.2">
      <c r="A519" s="96"/>
    </row>
    <row r="520" spans="1:1" x14ac:dyDescent="0.2">
      <c r="A520" s="96"/>
    </row>
    <row r="521" spans="1:1" x14ac:dyDescent="0.2">
      <c r="A521" s="96"/>
    </row>
    <row r="522" spans="1:1" x14ac:dyDescent="0.2">
      <c r="A522" s="96"/>
    </row>
    <row r="523" spans="1:1" x14ac:dyDescent="0.2">
      <c r="A523" s="96"/>
    </row>
    <row r="524" spans="1:1" x14ac:dyDescent="0.2">
      <c r="A524" s="96"/>
    </row>
    <row r="525" spans="1:1" x14ac:dyDescent="0.2">
      <c r="A525" s="96"/>
    </row>
    <row r="526" spans="1:1" x14ac:dyDescent="0.2">
      <c r="A526" s="96"/>
    </row>
    <row r="527" spans="1:1" x14ac:dyDescent="0.2">
      <c r="A527" s="96"/>
    </row>
    <row r="528" spans="1:1" x14ac:dyDescent="0.2">
      <c r="A528" s="96"/>
    </row>
    <row r="529" spans="1:1" x14ac:dyDescent="0.2">
      <c r="A529" s="96"/>
    </row>
    <row r="530" spans="1:1" x14ac:dyDescent="0.2">
      <c r="A530" s="96"/>
    </row>
    <row r="531" spans="1:1" x14ac:dyDescent="0.2">
      <c r="A531" s="96"/>
    </row>
    <row r="532" spans="1:1" x14ac:dyDescent="0.2">
      <c r="A532" s="96"/>
    </row>
    <row r="533" spans="1:1" x14ac:dyDescent="0.2">
      <c r="A533" s="96"/>
    </row>
    <row r="534" spans="1:1" x14ac:dyDescent="0.2">
      <c r="A534" s="96"/>
    </row>
    <row r="535" spans="1:1" x14ac:dyDescent="0.2">
      <c r="A535" s="96"/>
    </row>
    <row r="536" spans="1:1" x14ac:dyDescent="0.2">
      <c r="A536" s="96"/>
    </row>
    <row r="537" spans="1:1" x14ac:dyDescent="0.2">
      <c r="A537" s="96"/>
    </row>
    <row r="538" spans="1:1" x14ac:dyDescent="0.2">
      <c r="A538" s="96"/>
    </row>
    <row r="539" spans="1:1" x14ac:dyDescent="0.2">
      <c r="A539" s="96"/>
    </row>
    <row r="540" spans="1:1" x14ac:dyDescent="0.2">
      <c r="A540" s="96"/>
    </row>
    <row r="541" spans="1:1" x14ac:dyDescent="0.2">
      <c r="A541" s="96"/>
    </row>
    <row r="542" spans="1:1" x14ac:dyDescent="0.2">
      <c r="A542" s="96"/>
    </row>
    <row r="543" spans="1:1" x14ac:dyDescent="0.2">
      <c r="A543" s="96"/>
    </row>
    <row r="544" spans="1:1" x14ac:dyDescent="0.2">
      <c r="A544" s="96"/>
    </row>
    <row r="545" spans="1:1" x14ac:dyDescent="0.2">
      <c r="A545" s="96"/>
    </row>
    <row r="546" spans="1:1" x14ac:dyDescent="0.2">
      <c r="A546" s="96"/>
    </row>
    <row r="547" spans="1:1" x14ac:dyDescent="0.2">
      <c r="A547" s="96"/>
    </row>
    <row r="548" spans="1:1" x14ac:dyDescent="0.2">
      <c r="A548" s="96"/>
    </row>
    <row r="549" spans="1:1" x14ac:dyDescent="0.2">
      <c r="A549" s="96"/>
    </row>
    <row r="550" spans="1:1" x14ac:dyDescent="0.2">
      <c r="A550" s="96"/>
    </row>
    <row r="551" spans="1:1" x14ac:dyDescent="0.2">
      <c r="A551" s="96"/>
    </row>
    <row r="552" spans="1:1" x14ac:dyDescent="0.2">
      <c r="A552" s="96"/>
    </row>
    <row r="553" spans="1:1" x14ac:dyDescent="0.2">
      <c r="A553" s="96"/>
    </row>
    <row r="554" spans="1:1" x14ac:dyDescent="0.2">
      <c r="A554" s="96"/>
    </row>
    <row r="555" spans="1:1" x14ac:dyDescent="0.2">
      <c r="A555" s="96"/>
    </row>
    <row r="556" spans="1:1" x14ac:dyDescent="0.2">
      <c r="A556" s="96"/>
    </row>
    <row r="557" spans="1:1" x14ac:dyDescent="0.2">
      <c r="A557" s="96"/>
    </row>
    <row r="558" spans="1:1" x14ac:dyDescent="0.2">
      <c r="A558" s="96"/>
    </row>
    <row r="559" spans="1:1" x14ac:dyDescent="0.2">
      <c r="A559" s="96"/>
    </row>
    <row r="560" spans="1:1" x14ac:dyDescent="0.2">
      <c r="A560" s="96"/>
    </row>
    <row r="561" spans="1:1" x14ac:dyDescent="0.2">
      <c r="A561" s="96"/>
    </row>
    <row r="562" spans="1:1" x14ac:dyDescent="0.2">
      <c r="A562" s="96"/>
    </row>
    <row r="563" spans="1:1" x14ac:dyDescent="0.2">
      <c r="A563" s="96"/>
    </row>
    <row r="564" spans="1:1" x14ac:dyDescent="0.2">
      <c r="A564" s="96"/>
    </row>
    <row r="565" spans="1:1" x14ac:dyDescent="0.2">
      <c r="A565" s="96"/>
    </row>
    <row r="566" spans="1:1" x14ac:dyDescent="0.2">
      <c r="A566" s="96"/>
    </row>
    <row r="567" spans="1:1" x14ac:dyDescent="0.2">
      <c r="A567" s="96"/>
    </row>
    <row r="568" spans="1:1" x14ac:dyDescent="0.2">
      <c r="A568" s="96"/>
    </row>
    <row r="569" spans="1:1" x14ac:dyDescent="0.2">
      <c r="A569" s="96"/>
    </row>
    <row r="570" spans="1:1" x14ac:dyDescent="0.2">
      <c r="A570" s="96"/>
    </row>
    <row r="571" spans="1:1" x14ac:dyDescent="0.2">
      <c r="A571" s="96"/>
    </row>
    <row r="572" spans="1:1" x14ac:dyDescent="0.2">
      <c r="A572" s="96"/>
    </row>
    <row r="573" spans="1:1" x14ac:dyDescent="0.2">
      <c r="A573" s="96"/>
    </row>
    <row r="574" spans="1:1" x14ac:dyDescent="0.2">
      <c r="A574" s="96"/>
    </row>
    <row r="575" spans="1:1" x14ac:dyDescent="0.2">
      <c r="A575" s="96"/>
    </row>
    <row r="576" spans="1:1" x14ac:dyDescent="0.2">
      <c r="A576" s="96"/>
    </row>
    <row r="577" spans="1:1" x14ac:dyDescent="0.2">
      <c r="A577" s="96"/>
    </row>
    <row r="578" spans="1:1" x14ac:dyDescent="0.2">
      <c r="A578" s="96"/>
    </row>
    <row r="579" spans="1:1" x14ac:dyDescent="0.2">
      <c r="A579" s="96"/>
    </row>
    <row r="580" spans="1:1" x14ac:dyDescent="0.2">
      <c r="A580" s="96"/>
    </row>
    <row r="581" spans="1:1" x14ac:dyDescent="0.2">
      <c r="A581" s="96"/>
    </row>
    <row r="582" spans="1:1" x14ac:dyDescent="0.2">
      <c r="A582" s="96"/>
    </row>
    <row r="583" spans="1:1" x14ac:dyDescent="0.2">
      <c r="A583" s="96"/>
    </row>
    <row r="584" spans="1:1" x14ac:dyDescent="0.2">
      <c r="A584" s="96"/>
    </row>
    <row r="585" spans="1:1" x14ac:dyDescent="0.2">
      <c r="A585" s="96"/>
    </row>
    <row r="586" spans="1:1" x14ac:dyDescent="0.2">
      <c r="A586" s="96"/>
    </row>
    <row r="587" spans="1:1" x14ac:dyDescent="0.2">
      <c r="A587" s="96"/>
    </row>
    <row r="588" spans="1:1" x14ac:dyDescent="0.2">
      <c r="A588" s="96"/>
    </row>
    <row r="589" spans="1:1" x14ac:dyDescent="0.2">
      <c r="A589" s="96"/>
    </row>
    <row r="590" spans="1:1" x14ac:dyDescent="0.2">
      <c r="A590" s="96"/>
    </row>
    <row r="591" spans="1:1" x14ac:dyDescent="0.2">
      <c r="A591" s="96"/>
    </row>
    <row r="592" spans="1:1" x14ac:dyDescent="0.2">
      <c r="A592" s="96"/>
    </row>
    <row r="593" spans="1:1" x14ac:dyDescent="0.2">
      <c r="A593" s="96"/>
    </row>
    <row r="594" spans="1:1" x14ac:dyDescent="0.2">
      <c r="A594" s="96"/>
    </row>
    <row r="595" spans="1:1" x14ac:dyDescent="0.2">
      <c r="A595" s="96"/>
    </row>
    <row r="596" spans="1:1" x14ac:dyDescent="0.2">
      <c r="A596" s="96"/>
    </row>
    <row r="597" spans="1:1" x14ac:dyDescent="0.2">
      <c r="A597" s="96"/>
    </row>
    <row r="598" spans="1:1" x14ac:dyDescent="0.2">
      <c r="A598" s="96"/>
    </row>
    <row r="599" spans="1:1" x14ac:dyDescent="0.2">
      <c r="A599" s="96"/>
    </row>
    <row r="600" spans="1:1" x14ac:dyDescent="0.2">
      <c r="A600" s="96"/>
    </row>
    <row r="601" spans="1:1" x14ac:dyDescent="0.2">
      <c r="A601" s="96"/>
    </row>
    <row r="602" spans="1:1" x14ac:dyDescent="0.2">
      <c r="A602" s="96"/>
    </row>
    <row r="603" spans="1:1" x14ac:dyDescent="0.2">
      <c r="A603" s="96"/>
    </row>
    <row r="604" spans="1:1" x14ac:dyDescent="0.2">
      <c r="A604" s="96"/>
    </row>
    <row r="605" spans="1:1" x14ac:dyDescent="0.2">
      <c r="A605" s="96"/>
    </row>
    <row r="606" spans="1:1" x14ac:dyDescent="0.2">
      <c r="A606" s="96"/>
    </row>
    <row r="607" spans="1:1" x14ac:dyDescent="0.2">
      <c r="A607" s="96"/>
    </row>
    <row r="608" spans="1:1" x14ac:dyDescent="0.2">
      <c r="A608" s="96"/>
    </row>
    <row r="609" spans="1:1" x14ac:dyDescent="0.2">
      <c r="A609" s="96"/>
    </row>
    <row r="610" spans="1:1" x14ac:dyDescent="0.2">
      <c r="A610" s="96"/>
    </row>
    <row r="611" spans="1:1" x14ac:dyDescent="0.2">
      <c r="A611" s="96"/>
    </row>
    <row r="612" spans="1:1" x14ac:dyDescent="0.2">
      <c r="A612" s="96"/>
    </row>
    <row r="613" spans="1:1" x14ac:dyDescent="0.2">
      <c r="A613" s="96"/>
    </row>
    <row r="614" spans="1:1" x14ac:dyDescent="0.2">
      <c r="A614" s="96"/>
    </row>
    <row r="615" spans="1:1" x14ac:dyDescent="0.2">
      <c r="A615" s="96"/>
    </row>
    <row r="616" spans="1:1" x14ac:dyDescent="0.2">
      <c r="A616" s="96"/>
    </row>
    <row r="617" spans="1:1" x14ac:dyDescent="0.2">
      <c r="A617" s="96"/>
    </row>
    <row r="618" spans="1:1" x14ac:dyDescent="0.2">
      <c r="A618" s="96"/>
    </row>
    <row r="619" spans="1:1" x14ac:dyDescent="0.2">
      <c r="A619" s="96"/>
    </row>
    <row r="620" spans="1:1" x14ac:dyDescent="0.2">
      <c r="A620" s="96"/>
    </row>
    <row r="621" spans="1:1" x14ac:dyDescent="0.2">
      <c r="A621" s="96"/>
    </row>
    <row r="622" spans="1:1" x14ac:dyDescent="0.2">
      <c r="A622" s="96"/>
    </row>
    <row r="623" spans="1:1" x14ac:dyDescent="0.2">
      <c r="A623" s="96"/>
    </row>
    <row r="624" spans="1:1" x14ac:dyDescent="0.2">
      <c r="A624" s="96"/>
    </row>
    <row r="625" spans="1:1" x14ac:dyDescent="0.2">
      <c r="A625" s="96"/>
    </row>
    <row r="626" spans="1:1" x14ac:dyDescent="0.2">
      <c r="A626" s="96"/>
    </row>
    <row r="627" spans="1:1" x14ac:dyDescent="0.2">
      <c r="A627" s="96"/>
    </row>
    <row r="628" spans="1:1" x14ac:dyDescent="0.2">
      <c r="A628" s="96"/>
    </row>
    <row r="629" spans="1:1" x14ac:dyDescent="0.2">
      <c r="A629" s="96"/>
    </row>
    <row r="630" spans="1:1" x14ac:dyDescent="0.2">
      <c r="A630" s="96"/>
    </row>
    <row r="631" spans="1:1" x14ac:dyDescent="0.2">
      <c r="A631" s="96"/>
    </row>
    <row r="632" spans="1:1" x14ac:dyDescent="0.2">
      <c r="A632" s="96"/>
    </row>
    <row r="633" spans="1:1" x14ac:dyDescent="0.2">
      <c r="A633" s="96"/>
    </row>
    <row r="634" spans="1:1" x14ac:dyDescent="0.2">
      <c r="A634" s="96"/>
    </row>
    <row r="635" spans="1:1" x14ac:dyDescent="0.2">
      <c r="A635" s="96"/>
    </row>
    <row r="636" spans="1:1" x14ac:dyDescent="0.2">
      <c r="A636" s="96"/>
    </row>
    <row r="637" spans="1:1" x14ac:dyDescent="0.2">
      <c r="A637" s="96"/>
    </row>
    <row r="638" spans="1:1" x14ac:dyDescent="0.2">
      <c r="A638" s="96"/>
    </row>
    <row r="639" spans="1:1" x14ac:dyDescent="0.2">
      <c r="A639" s="96"/>
    </row>
    <row r="640" spans="1:1" x14ac:dyDescent="0.2">
      <c r="A640" s="96"/>
    </row>
    <row r="641" spans="1:1" x14ac:dyDescent="0.2">
      <c r="A641" s="96"/>
    </row>
    <row r="642" spans="1:1" x14ac:dyDescent="0.2">
      <c r="A642" s="96"/>
    </row>
    <row r="643" spans="1:1" x14ac:dyDescent="0.2">
      <c r="A643" s="96"/>
    </row>
    <row r="644" spans="1:1" x14ac:dyDescent="0.2">
      <c r="A644" s="96"/>
    </row>
    <row r="645" spans="1:1" x14ac:dyDescent="0.2">
      <c r="A645" s="96"/>
    </row>
    <row r="646" spans="1:1" x14ac:dyDescent="0.2">
      <c r="A646" s="96"/>
    </row>
    <row r="647" spans="1:1" x14ac:dyDescent="0.2">
      <c r="A647" s="96"/>
    </row>
    <row r="648" spans="1:1" x14ac:dyDescent="0.2">
      <c r="A648" s="96"/>
    </row>
    <row r="649" spans="1:1" x14ac:dyDescent="0.2">
      <c r="A649" s="96"/>
    </row>
    <row r="650" spans="1:1" x14ac:dyDescent="0.2">
      <c r="A650" s="96"/>
    </row>
    <row r="651" spans="1:1" x14ac:dyDescent="0.2">
      <c r="A651" s="96"/>
    </row>
    <row r="652" spans="1:1" x14ac:dyDescent="0.2">
      <c r="A652" s="96"/>
    </row>
    <row r="653" spans="1:1" x14ac:dyDescent="0.2">
      <c r="A653" s="96"/>
    </row>
    <row r="654" spans="1:1" x14ac:dyDescent="0.2">
      <c r="A654" s="96"/>
    </row>
    <row r="655" spans="1:1" x14ac:dyDescent="0.2">
      <c r="A655" s="96"/>
    </row>
    <row r="656" spans="1:1" x14ac:dyDescent="0.2">
      <c r="A656" s="96"/>
    </row>
    <row r="657" spans="1:1" x14ac:dyDescent="0.2">
      <c r="A657" s="96"/>
    </row>
    <row r="658" spans="1:1" x14ac:dyDescent="0.2">
      <c r="A658" s="96"/>
    </row>
    <row r="659" spans="1:1" x14ac:dyDescent="0.2">
      <c r="A659" s="96"/>
    </row>
    <row r="660" spans="1:1" x14ac:dyDescent="0.2">
      <c r="A660" s="96"/>
    </row>
    <row r="661" spans="1:1" x14ac:dyDescent="0.2">
      <c r="A661" s="96"/>
    </row>
    <row r="662" spans="1:1" x14ac:dyDescent="0.2">
      <c r="A662" s="96"/>
    </row>
    <row r="663" spans="1:1" x14ac:dyDescent="0.2">
      <c r="A663" s="96"/>
    </row>
    <row r="664" spans="1:1" x14ac:dyDescent="0.2">
      <c r="A664" s="96"/>
    </row>
    <row r="665" spans="1:1" x14ac:dyDescent="0.2">
      <c r="A665" s="96"/>
    </row>
    <row r="666" spans="1:1" x14ac:dyDescent="0.2">
      <c r="A666" s="96"/>
    </row>
    <row r="667" spans="1:1" x14ac:dyDescent="0.2">
      <c r="A667" s="96"/>
    </row>
    <row r="668" spans="1:1" x14ac:dyDescent="0.2">
      <c r="A668" s="96"/>
    </row>
    <row r="669" spans="1:1" x14ac:dyDescent="0.2">
      <c r="A669" s="96"/>
    </row>
    <row r="670" spans="1:1" x14ac:dyDescent="0.2">
      <c r="A670" s="96"/>
    </row>
    <row r="671" spans="1:1" x14ac:dyDescent="0.2">
      <c r="A671" s="96"/>
    </row>
    <row r="672" spans="1:1" x14ac:dyDescent="0.2">
      <c r="A672" s="96"/>
    </row>
    <row r="673" spans="1:1" x14ac:dyDescent="0.2">
      <c r="A673" s="96"/>
    </row>
    <row r="674" spans="1:1" x14ac:dyDescent="0.2">
      <c r="A674" s="96"/>
    </row>
    <row r="675" spans="1:1" x14ac:dyDescent="0.2">
      <c r="A675" s="96"/>
    </row>
    <row r="676" spans="1:1" x14ac:dyDescent="0.2">
      <c r="A676" s="96"/>
    </row>
    <row r="677" spans="1:1" x14ac:dyDescent="0.2">
      <c r="A677" s="96"/>
    </row>
    <row r="678" spans="1:1" x14ac:dyDescent="0.2">
      <c r="A678" s="96"/>
    </row>
    <row r="679" spans="1:1" x14ac:dyDescent="0.2">
      <c r="A679" s="96"/>
    </row>
    <row r="680" spans="1:1" x14ac:dyDescent="0.2">
      <c r="A680" s="96"/>
    </row>
    <row r="681" spans="1:1" x14ac:dyDescent="0.2">
      <c r="A681" s="96"/>
    </row>
    <row r="682" spans="1:1" x14ac:dyDescent="0.2">
      <c r="A682" s="96"/>
    </row>
    <row r="683" spans="1:1" x14ac:dyDescent="0.2">
      <c r="A683" s="96"/>
    </row>
    <row r="684" spans="1:1" x14ac:dyDescent="0.2">
      <c r="A684" s="96"/>
    </row>
    <row r="685" spans="1:1" x14ac:dyDescent="0.2">
      <c r="A685" s="96"/>
    </row>
    <row r="686" spans="1:1" x14ac:dyDescent="0.2">
      <c r="A686" s="96"/>
    </row>
    <row r="687" spans="1:1" x14ac:dyDescent="0.2">
      <c r="A687" s="96"/>
    </row>
    <row r="688" spans="1:1" x14ac:dyDescent="0.2">
      <c r="A688" s="96"/>
    </row>
    <row r="689" spans="1:1" x14ac:dyDescent="0.2">
      <c r="A689" s="96"/>
    </row>
    <row r="690" spans="1:1" x14ac:dyDescent="0.2">
      <c r="A690" s="96"/>
    </row>
    <row r="691" spans="1:1" x14ac:dyDescent="0.2">
      <c r="A691" s="96"/>
    </row>
    <row r="692" spans="1:1" x14ac:dyDescent="0.2">
      <c r="A692" s="96"/>
    </row>
    <row r="693" spans="1:1" x14ac:dyDescent="0.2">
      <c r="A693" s="96"/>
    </row>
    <row r="694" spans="1:1" x14ac:dyDescent="0.2">
      <c r="A694" s="96"/>
    </row>
    <row r="695" spans="1:1" x14ac:dyDescent="0.2">
      <c r="A695" s="96"/>
    </row>
    <row r="696" spans="1:1" x14ac:dyDescent="0.2">
      <c r="A696" s="96"/>
    </row>
    <row r="697" spans="1:1" x14ac:dyDescent="0.2">
      <c r="A697" s="96"/>
    </row>
    <row r="698" spans="1:1" x14ac:dyDescent="0.2">
      <c r="A698" s="96"/>
    </row>
    <row r="699" spans="1:1" x14ac:dyDescent="0.2">
      <c r="A699" s="96"/>
    </row>
    <row r="700" spans="1:1" x14ac:dyDescent="0.2">
      <c r="A700" s="96"/>
    </row>
    <row r="701" spans="1:1" x14ac:dyDescent="0.2">
      <c r="A701" s="96"/>
    </row>
    <row r="702" spans="1:1" x14ac:dyDescent="0.2">
      <c r="A702" s="96"/>
    </row>
    <row r="703" spans="1:1" x14ac:dyDescent="0.2">
      <c r="A703" s="96"/>
    </row>
    <row r="704" spans="1:1" x14ac:dyDescent="0.2">
      <c r="A704" s="96"/>
    </row>
    <row r="705" spans="1:1" x14ac:dyDescent="0.2">
      <c r="A705" s="96"/>
    </row>
    <row r="706" spans="1:1" x14ac:dyDescent="0.2">
      <c r="A706" s="96"/>
    </row>
    <row r="707" spans="1:1" x14ac:dyDescent="0.2">
      <c r="A707" s="96"/>
    </row>
    <row r="708" spans="1:1" x14ac:dyDescent="0.2">
      <c r="A708" s="96"/>
    </row>
    <row r="709" spans="1:1" x14ac:dyDescent="0.2">
      <c r="A709" s="96"/>
    </row>
    <row r="710" spans="1:1" x14ac:dyDescent="0.2">
      <c r="A710" s="96"/>
    </row>
    <row r="711" spans="1:1" x14ac:dyDescent="0.2">
      <c r="A711" s="96"/>
    </row>
    <row r="712" spans="1:1" x14ac:dyDescent="0.2">
      <c r="A712" s="96"/>
    </row>
    <row r="713" spans="1:1" x14ac:dyDescent="0.2">
      <c r="A713" s="96"/>
    </row>
    <row r="714" spans="1:1" x14ac:dyDescent="0.2">
      <c r="A714" s="96"/>
    </row>
    <row r="715" spans="1:1" x14ac:dyDescent="0.2">
      <c r="A715" s="96"/>
    </row>
    <row r="716" spans="1:1" x14ac:dyDescent="0.2">
      <c r="A716" s="96"/>
    </row>
    <row r="717" spans="1:1" x14ac:dyDescent="0.2">
      <c r="A717" s="96"/>
    </row>
    <row r="718" spans="1:1" x14ac:dyDescent="0.2">
      <c r="A718" s="96"/>
    </row>
    <row r="719" spans="1:1" x14ac:dyDescent="0.2">
      <c r="A719" s="96"/>
    </row>
    <row r="720" spans="1:1" x14ac:dyDescent="0.2">
      <c r="A720" s="96"/>
    </row>
    <row r="721" spans="1:1" x14ac:dyDescent="0.2">
      <c r="A721" s="96"/>
    </row>
    <row r="722" spans="1:1" x14ac:dyDescent="0.2">
      <c r="A722" s="96"/>
    </row>
    <row r="723" spans="1:1" x14ac:dyDescent="0.2">
      <c r="A723" s="96"/>
    </row>
    <row r="724" spans="1:1" x14ac:dyDescent="0.2">
      <c r="A724" s="96"/>
    </row>
    <row r="725" spans="1:1" x14ac:dyDescent="0.2">
      <c r="A725" s="96"/>
    </row>
    <row r="726" spans="1:1" x14ac:dyDescent="0.2">
      <c r="A726" s="96"/>
    </row>
    <row r="727" spans="1:1" x14ac:dyDescent="0.2">
      <c r="A727" s="96"/>
    </row>
    <row r="728" spans="1:1" x14ac:dyDescent="0.2">
      <c r="A728" s="96"/>
    </row>
    <row r="729" spans="1:1" x14ac:dyDescent="0.2">
      <c r="A729" s="96"/>
    </row>
    <row r="730" spans="1:1" x14ac:dyDescent="0.2">
      <c r="A730" s="96"/>
    </row>
    <row r="731" spans="1:1" x14ac:dyDescent="0.2">
      <c r="A731" s="96"/>
    </row>
    <row r="732" spans="1:1" x14ac:dyDescent="0.2">
      <c r="A732" s="96"/>
    </row>
    <row r="733" spans="1:1" x14ac:dyDescent="0.2">
      <c r="A733" s="96"/>
    </row>
    <row r="734" spans="1:1" x14ac:dyDescent="0.2">
      <c r="A734" s="96"/>
    </row>
    <row r="735" spans="1:1" x14ac:dyDescent="0.2">
      <c r="A735" s="96"/>
    </row>
    <row r="736" spans="1:1" x14ac:dyDescent="0.2">
      <c r="A736" s="96"/>
    </row>
    <row r="737" spans="1:1" x14ac:dyDescent="0.2">
      <c r="A737" s="96"/>
    </row>
    <row r="738" spans="1:1" x14ac:dyDescent="0.2">
      <c r="A738" s="96"/>
    </row>
    <row r="739" spans="1:1" x14ac:dyDescent="0.2">
      <c r="A739" s="96"/>
    </row>
    <row r="740" spans="1:1" x14ac:dyDescent="0.2">
      <c r="A740" s="96"/>
    </row>
    <row r="741" spans="1:1" x14ac:dyDescent="0.2">
      <c r="A741" s="96"/>
    </row>
    <row r="742" spans="1:1" x14ac:dyDescent="0.2">
      <c r="A742" s="96"/>
    </row>
    <row r="743" spans="1:1" x14ac:dyDescent="0.2">
      <c r="A743" s="96"/>
    </row>
    <row r="744" spans="1:1" x14ac:dyDescent="0.2">
      <c r="A744" s="96"/>
    </row>
    <row r="745" spans="1:1" x14ac:dyDescent="0.2">
      <c r="A745" s="96"/>
    </row>
    <row r="746" spans="1:1" x14ac:dyDescent="0.2">
      <c r="A746" s="96"/>
    </row>
    <row r="747" spans="1:1" x14ac:dyDescent="0.2">
      <c r="A747" s="96"/>
    </row>
    <row r="748" spans="1:1" x14ac:dyDescent="0.2">
      <c r="A748" s="96"/>
    </row>
    <row r="749" spans="1:1" x14ac:dyDescent="0.2">
      <c r="A749" s="96"/>
    </row>
    <row r="750" spans="1:1" x14ac:dyDescent="0.2">
      <c r="A750" s="96"/>
    </row>
    <row r="751" spans="1:1" x14ac:dyDescent="0.2">
      <c r="A751" s="96"/>
    </row>
    <row r="752" spans="1:1" x14ac:dyDescent="0.2">
      <c r="A752" s="96"/>
    </row>
    <row r="753" spans="1:1" x14ac:dyDescent="0.2">
      <c r="A753" s="96"/>
    </row>
    <row r="754" spans="1:1" x14ac:dyDescent="0.2">
      <c r="A754" s="96"/>
    </row>
    <row r="755" spans="1:1" x14ac:dyDescent="0.2">
      <c r="A755" s="96"/>
    </row>
    <row r="756" spans="1:1" x14ac:dyDescent="0.2">
      <c r="A756" s="96"/>
    </row>
    <row r="757" spans="1:1" x14ac:dyDescent="0.2">
      <c r="A757" s="96"/>
    </row>
    <row r="758" spans="1:1" x14ac:dyDescent="0.2">
      <c r="A758" s="96"/>
    </row>
    <row r="759" spans="1:1" x14ac:dyDescent="0.2">
      <c r="A759" s="96"/>
    </row>
    <row r="760" spans="1:1" x14ac:dyDescent="0.2">
      <c r="A760" s="96"/>
    </row>
    <row r="761" spans="1:1" x14ac:dyDescent="0.2">
      <c r="A761" s="96"/>
    </row>
    <row r="762" spans="1:1" x14ac:dyDescent="0.2">
      <c r="A762" s="96"/>
    </row>
    <row r="763" spans="1:1" x14ac:dyDescent="0.2">
      <c r="A763" s="96"/>
    </row>
    <row r="764" spans="1:1" x14ac:dyDescent="0.2">
      <c r="A764" s="96"/>
    </row>
    <row r="765" spans="1:1" x14ac:dyDescent="0.2">
      <c r="A765" s="96"/>
    </row>
    <row r="766" spans="1:1" x14ac:dyDescent="0.2">
      <c r="A766" s="96"/>
    </row>
    <row r="767" spans="1:1" x14ac:dyDescent="0.2">
      <c r="A767" s="96"/>
    </row>
    <row r="768" spans="1:1" x14ac:dyDescent="0.2">
      <c r="A768" s="96"/>
    </row>
    <row r="769" spans="1:1" x14ac:dyDescent="0.2">
      <c r="A769" s="96"/>
    </row>
    <row r="770" spans="1:1" x14ac:dyDescent="0.2">
      <c r="A770" s="96"/>
    </row>
    <row r="771" spans="1:1" x14ac:dyDescent="0.2">
      <c r="A771" s="96"/>
    </row>
    <row r="772" spans="1:1" x14ac:dyDescent="0.2">
      <c r="A772" s="96"/>
    </row>
    <row r="773" spans="1:1" x14ac:dyDescent="0.2">
      <c r="A773" s="96"/>
    </row>
    <row r="774" spans="1:1" x14ac:dyDescent="0.2">
      <c r="A774" s="96"/>
    </row>
    <row r="775" spans="1:1" x14ac:dyDescent="0.2">
      <c r="A775" s="96"/>
    </row>
    <row r="776" spans="1:1" x14ac:dyDescent="0.2">
      <c r="A776" s="96"/>
    </row>
    <row r="777" spans="1:1" x14ac:dyDescent="0.2">
      <c r="A777" s="96"/>
    </row>
    <row r="778" spans="1:1" x14ac:dyDescent="0.2">
      <c r="A778" s="96"/>
    </row>
    <row r="779" spans="1:1" x14ac:dyDescent="0.2">
      <c r="A779" s="96"/>
    </row>
    <row r="780" spans="1:1" x14ac:dyDescent="0.2">
      <c r="A780" s="96"/>
    </row>
    <row r="781" spans="1:1" x14ac:dyDescent="0.2">
      <c r="A781" s="96"/>
    </row>
    <row r="782" spans="1:1" x14ac:dyDescent="0.2">
      <c r="A782" s="96"/>
    </row>
    <row r="783" spans="1:1" x14ac:dyDescent="0.2">
      <c r="A783" s="96"/>
    </row>
    <row r="784" spans="1:1" x14ac:dyDescent="0.2">
      <c r="A784" s="96"/>
    </row>
    <row r="785" spans="1:1" x14ac:dyDescent="0.2">
      <c r="A785" s="96"/>
    </row>
    <row r="786" spans="1:1" x14ac:dyDescent="0.2">
      <c r="A786" s="96"/>
    </row>
    <row r="787" spans="1:1" x14ac:dyDescent="0.2">
      <c r="A787" s="96"/>
    </row>
    <row r="788" spans="1:1" x14ac:dyDescent="0.2">
      <c r="A788" s="96"/>
    </row>
    <row r="789" spans="1:1" x14ac:dyDescent="0.2">
      <c r="A789" s="96"/>
    </row>
    <row r="790" spans="1:1" x14ac:dyDescent="0.2">
      <c r="A790" s="96"/>
    </row>
    <row r="791" spans="1:1" x14ac:dyDescent="0.2">
      <c r="A791" s="96"/>
    </row>
    <row r="792" spans="1:1" x14ac:dyDescent="0.2">
      <c r="A792" s="96"/>
    </row>
    <row r="793" spans="1:1" x14ac:dyDescent="0.2">
      <c r="A793" s="96"/>
    </row>
    <row r="794" spans="1:1" x14ac:dyDescent="0.2">
      <c r="A794" s="96"/>
    </row>
    <row r="795" spans="1:1" x14ac:dyDescent="0.2">
      <c r="A795" s="96"/>
    </row>
    <row r="796" spans="1:1" x14ac:dyDescent="0.2">
      <c r="A796" s="96"/>
    </row>
    <row r="797" spans="1:1" x14ac:dyDescent="0.2">
      <c r="A797" s="96"/>
    </row>
    <row r="798" spans="1:1" x14ac:dyDescent="0.2">
      <c r="A798" s="96"/>
    </row>
    <row r="799" spans="1:1" x14ac:dyDescent="0.2">
      <c r="A799" s="96"/>
    </row>
    <row r="800" spans="1:1" x14ac:dyDescent="0.2">
      <c r="A800" s="96"/>
    </row>
    <row r="801" spans="1:1" x14ac:dyDescent="0.2">
      <c r="A801" s="96"/>
    </row>
    <row r="802" spans="1:1" x14ac:dyDescent="0.2">
      <c r="A802" s="96"/>
    </row>
    <row r="803" spans="1:1" x14ac:dyDescent="0.2">
      <c r="A803" s="96"/>
    </row>
    <row r="804" spans="1:1" x14ac:dyDescent="0.2">
      <c r="A804" s="96"/>
    </row>
    <row r="805" spans="1:1" x14ac:dyDescent="0.2">
      <c r="A805" s="96"/>
    </row>
    <row r="806" spans="1:1" x14ac:dyDescent="0.2">
      <c r="A806" s="96"/>
    </row>
    <row r="807" spans="1:1" x14ac:dyDescent="0.2">
      <c r="A807" s="96"/>
    </row>
    <row r="808" spans="1:1" x14ac:dyDescent="0.2">
      <c r="A808" s="96"/>
    </row>
    <row r="809" spans="1:1" x14ac:dyDescent="0.2">
      <c r="A809" s="96"/>
    </row>
    <row r="810" spans="1:1" x14ac:dyDescent="0.2">
      <c r="A810" s="96"/>
    </row>
    <row r="811" spans="1:1" x14ac:dyDescent="0.2">
      <c r="A811" s="96"/>
    </row>
    <row r="812" spans="1:1" x14ac:dyDescent="0.2">
      <c r="A812" s="96"/>
    </row>
    <row r="813" spans="1:1" x14ac:dyDescent="0.2">
      <c r="A813" s="96"/>
    </row>
    <row r="814" spans="1:1" x14ac:dyDescent="0.2">
      <c r="A814" s="96"/>
    </row>
    <row r="815" spans="1:1" x14ac:dyDescent="0.2">
      <c r="A815" s="96"/>
    </row>
    <row r="816" spans="1:1" x14ac:dyDescent="0.2">
      <c r="A816" s="96"/>
    </row>
    <row r="817" spans="1:1" x14ac:dyDescent="0.2">
      <c r="A817" s="96"/>
    </row>
    <row r="818" spans="1:1" x14ac:dyDescent="0.2">
      <c r="A818" s="96"/>
    </row>
    <row r="819" spans="1:1" x14ac:dyDescent="0.2">
      <c r="A819" s="96"/>
    </row>
    <row r="820" spans="1:1" x14ac:dyDescent="0.2">
      <c r="A820" s="96"/>
    </row>
    <row r="821" spans="1:1" x14ac:dyDescent="0.2">
      <c r="A821" s="96"/>
    </row>
    <row r="822" spans="1:1" x14ac:dyDescent="0.2">
      <c r="A822" s="96"/>
    </row>
    <row r="823" spans="1:1" x14ac:dyDescent="0.2">
      <c r="A823" s="96"/>
    </row>
    <row r="824" spans="1:1" x14ac:dyDescent="0.2">
      <c r="A824" s="96"/>
    </row>
    <row r="825" spans="1:1" x14ac:dyDescent="0.2">
      <c r="A825" s="96"/>
    </row>
    <row r="826" spans="1:1" x14ac:dyDescent="0.2">
      <c r="A826" s="96"/>
    </row>
    <row r="827" spans="1:1" x14ac:dyDescent="0.2">
      <c r="A827" s="96"/>
    </row>
    <row r="828" spans="1:1" x14ac:dyDescent="0.2">
      <c r="A828" s="96"/>
    </row>
    <row r="829" spans="1:1" x14ac:dyDescent="0.2">
      <c r="A829" s="96"/>
    </row>
    <row r="830" spans="1:1" x14ac:dyDescent="0.2">
      <c r="A830" s="96"/>
    </row>
    <row r="831" spans="1:1" x14ac:dyDescent="0.2">
      <c r="A831" s="96"/>
    </row>
    <row r="832" spans="1:1" x14ac:dyDescent="0.2">
      <c r="A832" s="96"/>
    </row>
    <row r="833" spans="1:1" x14ac:dyDescent="0.2">
      <c r="A833" s="96"/>
    </row>
    <row r="834" spans="1:1" x14ac:dyDescent="0.2">
      <c r="A834" s="96"/>
    </row>
    <row r="835" spans="1:1" x14ac:dyDescent="0.2">
      <c r="A835" s="96"/>
    </row>
    <row r="836" spans="1:1" x14ac:dyDescent="0.2">
      <c r="A836" s="96"/>
    </row>
    <row r="837" spans="1:1" x14ac:dyDescent="0.2">
      <c r="A837" s="96"/>
    </row>
    <row r="838" spans="1:1" x14ac:dyDescent="0.2">
      <c r="A838" s="96"/>
    </row>
    <row r="839" spans="1:1" x14ac:dyDescent="0.2">
      <c r="A839" s="96"/>
    </row>
    <row r="840" spans="1:1" x14ac:dyDescent="0.2">
      <c r="A840" s="96"/>
    </row>
    <row r="841" spans="1:1" x14ac:dyDescent="0.2">
      <c r="A841" s="96"/>
    </row>
    <row r="842" spans="1:1" x14ac:dyDescent="0.2">
      <c r="A842" s="96"/>
    </row>
    <row r="843" spans="1:1" x14ac:dyDescent="0.2">
      <c r="A843" s="96"/>
    </row>
    <row r="844" spans="1:1" x14ac:dyDescent="0.2">
      <c r="A844" s="96"/>
    </row>
    <row r="845" spans="1:1" x14ac:dyDescent="0.2">
      <c r="A845" s="96"/>
    </row>
    <row r="846" spans="1:1" x14ac:dyDescent="0.2">
      <c r="A846" s="96"/>
    </row>
    <row r="847" spans="1:1" x14ac:dyDescent="0.2">
      <c r="A847" s="96"/>
    </row>
    <row r="848" spans="1:1" x14ac:dyDescent="0.2">
      <c r="A848" s="96"/>
    </row>
    <row r="849" spans="1:1" x14ac:dyDescent="0.2">
      <c r="A849" s="96"/>
    </row>
    <row r="850" spans="1:1" x14ac:dyDescent="0.2">
      <c r="A850" s="96"/>
    </row>
    <row r="851" spans="1:1" x14ac:dyDescent="0.2">
      <c r="A851" s="96"/>
    </row>
    <row r="852" spans="1:1" x14ac:dyDescent="0.2">
      <c r="A852" s="96"/>
    </row>
    <row r="853" spans="1:1" x14ac:dyDescent="0.2">
      <c r="A853" s="96"/>
    </row>
    <row r="854" spans="1:1" x14ac:dyDescent="0.2">
      <c r="A854" s="96"/>
    </row>
    <row r="855" spans="1:1" x14ac:dyDescent="0.2">
      <c r="A855" s="96"/>
    </row>
    <row r="856" spans="1:1" x14ac:dyDescent="0.2">
      <c r="A856" s="96"/>
    </row>
    <row r="857" spans="1:1" x14ac:dyDescent="0.2">
      <c r="A857" s="96"/>
    </row>
    <row r="858" spans="1:1" x14ac:dyDescent="0.2">
      <c r="A858" s="96"/>
    </row>
    <row r="859" spans="1:1" x14ac:dyDescent="0.2">
      <c r="A859" s="96"/>
    </row>
    <row r="860" spans="1:1" x14ac:dyDescent="0.2">
      <c r="A860" s="96"/>
    </row>
    <row r="861" spans="1:1" x14ac:dyDescent="0.2">
      <c r="A861" s="96"/>
    </row>
    <row r="862" spans="1:1" x14ac:dyDescent="0.2">
      <c r="A862" s="96"/>
    </row>
    <row r="863" spans="1:1" x14ac:dyDescent="0.2">
      <c r="A863" s="96"/>
    </row>
    <row r="864" spans="1:1" x14ac:dyDescent="0.2">
      <c r="A864" s="96"/>
    </row>
    <row r="865" spans="1:1" x14ac:dyDescent="0.2">
      <c r="A865" s="96"/>
    </row>
    <row r="866" spans="1:1" x14ac:dyDescent="0.2">
      <c r="A866" s="96"/>
    </row>
    <row r="867" spans="1:1" x14ac:dyDescent="0.2">
      <c r="A867" s="96"/>
    </row>
    <row r="868" spans="1:1" x14ac:dyDescent="0.2">
      <c r="A868" s="96"/>
    </row>
    <row r="869" spans="1:1" x14ac:dyDescent="0.2">
      <c r="A869" s="96"/>
    </row>
    <row r="870" spans="1:1" x14ac:dyDescent="0.2">
      <c r="A870" s="96"/>
    </row>
    <row r="871" spans="1:1" x14ac:dyDescent="0.2">
      <c r="A871" s="96"/>
    </row>
    <row r="872" spans="1:1" x14ac:dyDescent="0.2">
      <c r="A872" s="96"/>
    </row>
    <row r="873" spans="1:1" x14ac:dyDescent="0.2">
      <c r="A873" s="96"/>
    </row>
    <row r="874" spans="1:1" x14ac:dyDescent="0.2">
      <c r="A874" s="96"/>
    </row>
    <row r="875" spans="1:1" x14ac:dyDescent="0.2">
      <c r="A875" s="96"/>
    </row>
    <row r="876" spans="1:1" x14ac:dyDescent="0.2">
      <c r="A876" s="96"/>
    </row>
    <row r="877" spans="1:1" x14ac:dyDescent="0.2">
      <c r="A877" s="96"/>
    </row>
    <row r="878" spans="1:1" x14ac:dyDescent="0.2">
      <c r="A878" s="96"/>
    </row>
    <row r="879" spans="1:1" x14ac:dyDescent="0.2">
      <c r="A879" s="96"/>
    </row>
    <row r="880" spans="1:1" x14ac:dyDescent="0.2">
      <c r="A880" s="96"/>
    </row>
    <row r="881" spans="1:1" x14ac:dyDescent="0.2">
      <c r="A881" s="96"/>
    </row>
    <row r="882" spans="1:1" x14ac:dyDescent="0.2">
      <c r="A882" s="96"/>
    </row>
    <row r="883" spans="1:1" x14ac:dyDescent="0.2">
      <c r="A883" s="96"/>
    </row>
    <row r="884" spans="1:1" x14ac:dyDescent="0.2">
      <c r="A884" s="96"/>
    </row>
    <row r="885" spans="1:1" x14ac:dyDescent="0.2">
      <c r="A885" s="96"/>
    </row>
    <row r="886" spans="1:1" x14ac:dyDescent="0.2">
      <c r="A886" s="96"/>
    </row>
    <row r="887" spans="1:1" x14ac:dyDescent="0.2">
      <c r="A887" s="96"/>
    </row>
    <row r="888" spans="1:1" x14ac:dyDescent="0.2">
      <c r="A888" s="96"/>
    </row>
    <row r="889" spans="1:1" x14ac:dyDescent="0.2">
      <c r="A889" s="96"/>
    </row>
    <row r="890" spans="1:1" x14ac:dyDescent="0.2">
      <c r="A890" s="96"/>
    </row>
    <row r="891" spans="1:1" x14ac:dyDescent="0.2">
      <c r="A891" s="96"/>
    </row>
    <row r="892" spans="1:1" x14ac:dyDescent="0.2">
      <c r="A892" s="96"/>
    </row>
    <row r="893" spans="1:1" x14ac:dyDescent="0.2">
      <c r="A893" s="96"/>
    </row>
    <row r="894" spans="1:1" x14ac:dyDescent="0.2">
      <c r="A894" s="96"/>
    </row>
    <row r="895" spans="1:1" x14ac:dyDescent="0.2">
      <c r="A895" s="96"/>
    </row>
    <row r="896" spans="1:1" x14ac:dyDescent="0.2">
      <c r="A896" s="96"/>
    </row>
    <row r="897" spans="1:1" x14ac:dyDescent="0.2">
      <c r="A897" s="96"/>
    </row>
    <row r="898" spans="1:1" x14ac:dyDescent="0.2">
      <c r="A898" s="96"/>
    </row>
    <row r="899" spans="1:1" x14ac:dyDescent="0.2">
      <c r="A899" s="96"/>
    </row>
    <row r="900" spans="1:1" x14ac:dyDescent="0.2">
      <c r="A900" s="96"/>
    </row>
    <row r="901" spans="1:1" x14ac:dyDescent="0.2">
      <c r="A901" s="96"/>
    </row>
    <row r="902" spans="1:1" x14ac:dyDescent="0.2">
      <c r="A902" s="96"/>
    </row>
    <row r="903" spans="1:1" x14ac:dyDescent="0.2">
      <c r="A903" s="96"/>
    </row>
    <row r="904" spans="1:1" x14ac:dyDescent="0.2">
      <c r="A904" s="96"/>
    </row>
    <row r="905" spans="1:1" x14ac:dyDescent="0.2">
      <c r="A905" s="96"/>
    </row>
    <row r="906" spans="1:1" x14ac:dyDescent="0.2">
      <c r="A906" s="96"/>
    </row>
    <row r="907" spans="1:1" x14ac:dyDescent="0.2">
      <c r="A907" s="96"/>
    </row>
    <row r="908" spans="1:1" x14ac:dyDescent="0.2">
      <c r="A908" s="96"/>
    </row>
    <row r="909" spans="1:1" x14ac:dyDescent="0.2">
      <c r="A909" s="96"/>
    </row>
    <row r="910" spans="1:1" x14ac:dyDescent="0.2">
      <c r="A910" s="96"/>
    </row>
    <row r="917" spans="1:1" x14ac:dyDescent="0.2">
      <c r="A917" s="96"/>
    </row>
    <row r="918" spans="1:1" x14ac:dyDescent="0.2">
      <c r="A918" s="96"/>
    </row>
    <row r="921" spans="1:1" x14ac:dyDescent="0.2">
      <c r="A921" s="96"/>
    </row>
    <row r="922" spans="1:1" x14ac:dyDescent="0.2">
      <c r="A922" s="96"/>
    </row>
    <row r="923" spans="1:1" x14ac:dyDescent="0.2">
      <c r="A923" s="96"/>
    </row>
    <row r="924" spans="1:1" x14ac:dyDescent="0.2">
      <c r="A924" s="96"/>
    </row>
    <row r="925" spans="1:1" x14ac:dyDescent="0.2">
      <c r="A925" s="96"/>
    </row>
    <row r="926" spans="1:1" x14ac:dyDescent="0.2">
      <c r="A926" s="96"/>
    </row>
    <row r="929" spans="1:1" x14ac:dyDescent="0.2">
      <c r="A929" s="96"/>
    </row>
    <row r="930" spans="1:1" x14ac:dyDescent="0.2">
      <c r="A930" s="96"/>
    </row>
    <row r="931" spans="1:1" x14ac:dyDescent="0.2">
      <c r="A931" s="96"/>
    </row>
    <row r="932" spans="1:1" x14ac:dyDescent="0.2">
      <c r="A932" s="96"/>
    </row>
    <row r="933" spans="1:1" x14ac:dyDescent="0.2">
      <c r="A933" s="96"/>
    </row>
    <row r="934" spans="1:1" x14ac:dyDescent="0.2">
      <c r="A934" s="96"/>
    </row>
    <row r="936" spans="1:1" x14ac:dyDescent="0.2">
      <c r="A936" s="96"/>
    </row>
    <row r="937" spans="1:1" x14ac:dyDescent="0.2">
      <c r="A937" s="96"/>
    </row>
    <row r="938" spans="1:1" x14ac:dyDescent="0.2">
      <c r="A938" s="96"/>
    </row>
    <row r="939" spans="1:1" x14ac:dyDescent="0.2">
      <c r="A939" s="96"/>
    </row>
    <row r="940" spans="1:1" x14ac:dyDescent="0.2">
      <c r="A940" s="96"/>
    </row>
    <row r="941" spans="1:1" x14ac:dyDescent="0.2">
      <c r="A941" s="96"/>
    </row>
    <row r="942" spans="1:1" x14ac:dyDescent="0.2">
      <c r="A942" s="96"/>
    </row>
    <row r="943" spans="1:1" x14ac:dyDescent="0.2">
      <c r="A943" s="96"/>
    </row>
    <row r="944" spans="1:1" x14ac:dyDescent="0.2">
      <c r="A944" s="96"/>
    </row>
    <row r="945" spans="1:1" x14ac:dyDescent="0.2">
      <c r="A945" s="96"/>
    </row>
    <row r="946" spans="1:1" x14ac:dyDescent="0.2">
      <c r="A946" s="96"/>
    </row>
    <row r="947" spans="1:1" x14ac:dyDescent="0.2">
      <c r="A947" s="96"/>
    </row>
    <row r="948" spans="1:1" x14ac:dyDescent="0.2">
      <c r="A948" s="96"/>
    </row>
    <row r="949" spans="1:1" x14ac:dyDescent="0.2">
      <c r="A949" s="96"/>
    </row>
    <row r="950" spans="1:1" x14ac:dyDescent="0.2">
      <c r="A950" s="96"/>
    </row>
    <row r="951" spans="1:1" x14ac:dyDescent="0.2">
      <c r="A951" s="96"/>
    </row>
    <row r="952" spans="1:1" x14ac:dyDescent="0.2">
      <c r="A952" s="96"/>
    </row>
    <row r="953" spans="1:1" x14ac:dyDescent="0.2">
      <c r="A953" s="96"/>
    </row>
    <row r="954" spans="1:1" x14ac:dyDescent="0.2">
      <c r="A954" s="96"/>
    </row>
    <row r="955" spans="1:1" x14ac:dyDescent="0.2">
      <c r="A955" s="96"/>
    </row>
    <row r="956" spans="1:1" x14ac:dyDescent="0.2">
      <c r="A956" s="96"/>
    </row>
    <row r="957" spans="1:1" x14ac:dyDescent="0.2">
      <c r="A957" s="96"/>
    </row>
    <row r="958" spans="1:1" x14ac:dyDescent="0.2">
      <c r="A958" s="96"/>
    </row>
    <row r="959" spans="1:1" x14ac:dyDescent="0.2">
      <c r="A959" s="96"/>
    </row>
    <row r="960" spans="1:1" x14ac:dyDescent="0.2">
      <c r="A960" s="96"/>
    </row>
    <row r="961" spans="1:1" x14ac:dyDescent="0.2">
      <c r="A961" s="96"/>
    </row>
    <row r="962" spans="1:1" x14ac:dyDescent="0.2">
      <c r="A962" s="96"/>
    </row>
    <row r="963" spans="1:1" x14ac:dyDescent="0.2">
      <c r="A963" s="96"/>
    </row>
    <row r="964" spans="1:1" x14ac:dyDescent="0.2">
      <c r="A964" s="96"/>
    </row>
    <row r="965" spans="1:1" x14ac:dyDescent="0.2">
      <c r="A965" s="96"/>
    </row>
    <row r="966" spans="1:1" x14ac:dyDescent="0.2">
      <c r="A966" s="96"/>
    </row>
    <row r="967" spans="1:1" x14ac:dyDescent="0.2">
      <c r="A967" s="96"/>
    </row>
    <row r="968" spans="1:1" x14ac:dyDescent="0.2">
      <c r="A968" s="96"/>
    </row>
    <row r="969" spans="1:1" x14ac:dyDescent="0.2">
      <c r="A969" s="96"/>
    </row>
    <row r="970" spans="1:1" x14ac:dyDescent="0.2">
      <c r="A970" s="96"/>
    </row>
    <row r="971" spans="1:1" x14ac:dyDescent="0.2">
      <c r="A971" s="96"/>
    </row>
    <row r="972" spans="1:1" x14ac:dyDescent="0.2">
      <c r="A972" s="96"/>
    </row>
    <row r="973" spans="1:1" x14ac:dyDescent="0.2">
      <c r="A973" s="96"/>
    </row>
    <row r="974" spans="1:1" x14ac:dyDescent="0.2">
      <c r="A974" s="96"/>
    </row>
    <row r="975" spans="1:1" x14ac:dyDescent="0.2">
      <c r="A975" s="96"/>
    </row>
    <row r="981" spans="1:1" x14ac:dyDescent="0.2">
      <c r="A981" s="96"/>
    </row>
    <row r="982" spans="1:1" x14ac:dyDescent="0.2">
      <c r="A982" s="96"/>
    </row>
    <row r="1048281" spans="1:5" x14ac:dyDescent="0.2">
      <c r="A1048281" s="96"/>
    </row>
    <row r="1048285" spans="1:5" x14ac:dyDescent="0.2">
      <c r="A1048285" s="96"/>
      <c r="E1048285" s="107"/>
    </row>
    <row r="1048349" spans="1:1" x14ac:dyDescent="0.2">
      <c r="A1048349" s="96"/>
    </row>
    <row r="1048469" spans="1:1" x14ac:dyDescent="0.2">
      <c r="A1048469" s="96"/>
    </row>
    <row r="1048495" spans="1:1" x14ac:dyDescent="0.2">
      <c r="A1048495" s="96"/>
    </row>
    <row r="1048508" spans="1:1" x14ac:dyDescent="0.2">
      <c r="A1048508" s="96"/>
    </row>
    <row r="1048511" spans="1:1" x14ac:dyDescent="0.2">
      <c r="A1048511" s="96"/>
    </row>
    <row r="1048512" spans="1:1" x14ac:dyDescent="0.2">
      <c r="A1048512" s="96"/>
    </row>
    <row r="1048524" spans="1:1" x14ac:dyDescent="0.2">
      <c r="A1048524" s="96"/>
    </row>
    <row r="1048528" spans="1:1" x14ac:dyDescent="0.2">
      <c r="A1048528" s="96"/>
    </row>
    <row r="1048565" spans="1:1" x14ac:dyDescent="0.2">
      <c r="A1048565" s="96"/>
    </row>
  </sheetData>
  <sheetProtection algorithmName="SHA-512" hashValue="M96bRyjJrDDUtsUK7dBkP+jp7e3eAgFP5OiMhO0i0vFVRqxGuXj9LyqQ6NVFfuqHdXi1qHLu6BnYLa1X4zFDSw==" saltValue="Al9kl6S49H4JmmcKQAZgVw==" spinCount="100000" sheet="1" objects="1" scenarios="1"/>
  <mergeCells count="3">
    <mergeCell ref="E1:H1"/>
    <mergeCell ref="D9:G9"/>
    <mergeCell ref="A2:C2"/>
  </mergeCells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9:B9" unlockedFormula="1"/>
  </ignoredError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33"/>
  <dimension ref="A1:H1048285"/>
  <sheetViews>
    <sheetView view="pageBreakPreview" zoomScale="145" zoomScaleNormal="100" zoomScaleSheetLayoutView="145" workbookViewId="0">
      <selection activeCell="G8" sqref="G8"/>
    </sheetView>
  </sheetViews>
  <sheetFormatPr defaultRowHeight="12.75" x14ac:dyDescent="0.2"/>
  <cols>
    <col min="1" max="1" width="10" style="96" customWidth="1"/>
    <col min="2" max="2" width="8.7109375" style="96" customWidth="1"/>
    <col min="3" max="3" width="6.42578125" style="96" customWidth="1"/>
    <col min="4" max="4" width="42.7109375" style="96" customWidth="1"/>
    <col min="5" max="5" width="10.28515625" style="96" customWidth="1"/>
    <col min="6" max="6" width="18.7109375" style="96" customWidth="1"/>
    <col min="7" max="8" width="20.7109375" style="96" customWidth="1"/>
    <col min="9" max="256" width="9.28515625" style="96"/>
    <col min="257" max="257" width="9.28515625" style="96" customWidth="1"/>
    <col min="258" max="258" width="6.7109375" style="96" customWidth="1"/>
    <col min="259" max="259" width="40.7109375" style="96" customWidth="1"/>
    <col min="260" max="263" width="9.28515625" style="96" customWidth="1"/>
    <col min="264" max="512" width="9.28515625" style="96"/>
    <col min="513" max="513" width="9.28515625" style="96" customWidth="1"/>
    <col min="514" max="514" width="6.7109375" style="96" customWidth="1"/>
    <col min="515" max="515" width="40.7109375" style="96" customWidth="1"/>
    <col min="516" max="519" width="9.28515625" style="96" customWidth="1"/>
    <col min="520" max="768" width="9.28515625" style="96"/>
    <col min="769" max="769" width="9.28515625" style="96" customWidth="1"/>
    <col min="770" max="770" width="6.7109375" style="96" customWidth="1"/>
    <col min="771" max="771" width="40.7109375" style="96" customWidth="1"/>
    <col min="772" max="775" width="9.28515625" style="96" customWidth="1"/>
    <col min="776" max="1024" width="9.28515625" style="96"/>
    <col min="1025" max="1025" width="9.28515625" style="96" customWidth="1"/>
    <col min="1026" max="1026" width="6.7109375" style="96" customWidth="1"/>
    <col min="1027" max="1027" width="40.7109375" style="96" customWidth="1"/>
    <col min="1028" max="1031" width="9.28515625" style="96" customWidth="1"/>
    <col min="1032" max="1280" width="9.28515625" style="96"/>
    <col min="1281" max="1281" width="9.28515625" style="96" customWidth="1"/>
    <col min="1282" max="1282" width="6.7109375" style="96" customWidth="1"/>
    <col min="1283" max="1283" width="40.7109375" style="96" customWidth="1"/>
    <col min="1284" max="1287" width="9.28515625" style="96" customWidth="1"/>
    <col min="1288" max="1536" width="9.28515625" style="96"/>
    <col min="1537" max="1537" width="9.28515625" style="96" customWidth="1"/>
    <col min="1538" max="1538" width="6.7109375" style="96" customWidth="1"/>
    <col min="1539" max="1539" width="40.7109375" style="96" customWidth="1"/>
    <col min="1540" max="1543" width="9.28515625" style="96" customWidth="1"/>
    <col min="1544" max="1792" width="9.28515625" style="96"/>
    <col min="1793" max="1793" width="9.28515625" style="96" customWidth="1"/>
    <col min="1794" max="1794" width="6.7109375" style="96" customWidth="1"/>
    <col min="1795" max="1795" width="40.7109375" style="96" customWidth="1"/>
    <col min="1796" max="1799" width="9.28515625" style="96" customWidth="1"/>
    <col min="1800" max="2048" width="9.28515625" style="96"/>
    <col min="2049" max="2049" width="9.28515625" style="96" customWidth="1"/>
    <col min="2050" max="2050" width="6.7109375" style="96" customWidth="1"/>
    <col min="2051" max="2051" width="40.7109375" style="96" customWidth="1"/>
    <col min="2052" max="2055" width="9.28515625" style="96" customWidth="1"/>
    <col min="2056" max="2304" width="9.28515625" style="96"/>
    <col min="2305" max="2305" width="9.28515625" style="96" customWidth="1"/>
    <col min="2306" max="2306" width="6.7109375" style="96" customWidth="1"/>
    <col min="2307" max="2307" width="40.7109375" style="96" customWidth="1"/>
    <col min="2308" max="2311" width="9.28515625" style="96" customWidth="1"/>
    <col min="2312" max="2560" width="9.28515625" style="96"/>
    <col min="2561" max="2561" width="9.28515625" style="96" customWidth="1"/>
    <col min="2562" max="2562" width="6.7109375" style="96" customWidth="1"/>
    <col min="2563" max="2563" width="40.7109375" style="96" customWidth="1"/>
    <col min="2564" max="2567" width="9.28515625" style="96" customWidth="1"/>
    <col min="2568" max="2816" width="9.28515625" style="96"/>
    <col min="2817" max="2817" width="9.28515625" style="96" customWidth="1"/>
    <col min="2818" max="2818" width="6.7109375" style="96" customWidth="1"/>
    <col min="2819" max="2819" width="40.7109375" style="96" customWidth="1"/>
    <col min="2820" max="2823" width="9.28515625" style="96" customWidth="1"/>
    <col min="2824" max="3072" width="9.28515625" style="96"/>
    <col min="3073" max="3073" width="9.28515625" style="96" customWidth="1"/>
    <col min="3074" max="3074" width="6.7109375" style="96" customWidth="1"/>
    <col min="3075" max="3075" width="40.7109375" style="96" customWidth="1"/>
    <col min="3076" max="3079" width="9.28515625" style="96" customWidth="1"/>
    <col min="3080" max="3328" width="9.28515625" style="96"/>
    <col min="3329" max="3329" width="9.28515625" style="96" customWidth="1"/>
    <col min="3330" max="3330" width="6.7109375" style="96" customWidth="1"/>
    <col min="3331" max="3331" width="40.7109375" style="96" customWidth="1"/>
    <col min="3332" max="3335" width="9.28515625" style="96" customWidth="1"/>
    <col min="3336" max="3584" width="9.28515625" style="96"/>
    <col min="3585" max="3585" width="9.28515625" style="96" customWidth="1"/>
    <col min="3586" max="3586" width="6.7109375" style="96" customWidth="1"/>
    <col min="3587" max="3587" width="40.7109375" style="96" customWidth="1"/>
    <col min="3588" max="3591" width="9.28515625" style="96" customWidth="1"/>
    <col min="3592" max="3840" width="9.28515625" style="96"/>
    <col min="3841" max="3841" width="9.28515625" style="96" customWidth="1"/>
    <col min="3842" max="3842" width="6.7109375" style="96" customWidth="1"/>
    <col min="3843" max="3843" width="40.7109375" style="96" customWidth="1"/>
    <col min="3844" max="3847" width="9.28515625" style="96" customWidth="1"/>
    <col min="3848" max="4096" width="9.28515625" style="96"/>
    <col min="4097" max="4097" width="9.28515625" style="96" customWidth="1"/>
    <col min="4098" max="4098" width="6.7109375" style="96" customWidth="1"/>
    <col min="4099" max="4099" width="40.7109375" style="96" customWidth="1"/>
    <col min="4100" max="4103" width="9.28515625" style="96" customWidth="1"/>
    <col min="4104" max="4352" width="9.28515625" style="96"/>
    <col min="4353" max="4353" width="9.28515625" style="96" customWidth="1"/>
    <col min="4354" max="4354" width="6.7109375" style="96" customWidth="1"/>
    <col min="4355" max="4355" width="40.7109375" style="96" customWidth="1"/>
    <col min="4356" max="4359" width="9.28515625" style="96" customWidth="1"/>
    <col min="4360" max="4608" width="9.28515625" style="96"/>
    <col min="4609" max="4609" width="9.28515625" style="96" customWidth="1"/>
    <col min="4610" max="4610" width="6.7109375" style="96" customWidth="1"/>
    <col min="4611" max="4611" width="40.7109375" style="96" customWidth="1"/>
    <col min="4612" max="4615" width="9.28515625" style="96" customWidth="1"/>
    <col min="4616" max="4864" width="9.28515625" style="96"/>
    <col min="4865" max="4865" width="9.28515625" style="96" customWidth="1"/>
    <col min="4866" max="4866" width="6.7109375" style="96" customWidth="1"/>
    <col min="4867" max="4867" width="40.7109375" style="96" customWidth="1"/>
    <col min="4868" max="4871" width="9.28515625" style="96" customWidth="1"/>
    <col min="4872" max="5120" width="9.28515625" style="96"/>
    <col min="5121" max="5121" width="9.28515625" style="96" customWidth="1"/>
    <col min="5122" max="5122" width="6.7109375" style="96" customWidth="1"/>
    <col min="5123" max="5123" width="40.7109375" style="96" customWidth="1"/>
    <col min="5124" max="5127" width="9.28515625" style="96" customWidth="1"/>
    <col min="5128" max="5376" width="9.28515625" style="96"/>
    <col min="5377" max="5377" width="9.28515625" style="96" customWidth="1"/>
    <col min="5378" max="5378" width="6.7109375" style="96" customWidth="1"/>
    <col min="5379" max="5379" width="40.7109375" style="96" customWidth="1"/>
    <col min="5380" max="5383" width="9.28515625" style="96" customWidth="1"/>
    <col min="5384" max="5632" width="9.28515625" style="96"/>
    <col min="5633" max="5633" width="9.28515625" style="96" customWidth="1"/>
    <col min="5634" max="5634" width="6.7109375" style="96" customWidth="1"/>
    <col min="5635" max="5635" width="40.7109375" style="96" customWidth="1"/>
    <col min="5636" max="5639" width="9.28515625" style="96" customWidth="1"/>
    <col min="5640" max="5888" width="9.28515625" style="96"/>
    <col min="5889" max="5889" width="9.28515625" style="96" customWidth="1"/>
    <col min="5890" max="5890" width="6.7109375" style="96" customWidth="1"/>
    <col min="5891" max="5891" width="40.7109375" style="96" customWidth="1"/>
    <col min="5892" max="5895" width="9.28515625" style="96" customWidth="1"/>
    <col min="5896" max="6144" width="9.28515625" style="96"/>
    <col min="6145" max="6145" width="9.28515625" style="96" customWidth="1"/>
    <col min="6146" max="6146" width="6.7109375" style="96" customWidth="1"/>
    <col min="6147" max="6147" width="40.7109375" style="96" customWidth="1"/>
    <col min="6148" max="6151" width="9.28515625" style="96" customWidth="1"/>
    <col min="6152" max="6400" width="9.28515625" style="96"/>
    <col min="6401" max="6401" width="9.28515625" style="96" customWidth="1"/>
    <col min="6402" max="6402" width="6.7109375" style="96" customWidth="1"/>
    <col min="6403" max="6403" width="40.7109375" style="96" customWidth="1"/>
    <col min="6404" max="6407" width="9.28515625" style="96" customWidth="1"/>
    <col min="6408" max="6656" width="9.28515625" style="96"/>
    <col min="6657" max="6657" width="9.28515625" style="96" customWidth="1"/>
    <col min="6658" max="6658" width="6.7109375" style="96" customWidth="1"/>
    <col min="6659" max="6659" width="40.7109375" style="96" customWidth="1"/>
    <col min="6660" max="6663" width="9.28515625" style="96" customWidth="1"/>
    <col min="6664" max="6912" width="9.28515625" style="96"/>
    <col min="6913" max="6913" width="9.28515625" style="96" customWidth="1"/>
    <col min="6914" max="6914" width="6.7109375" style="96" customWidth="1"/>
    <col min="6915" max="6915" width="40.7109375" style="96" customWidth="1"/>
    <col min="6916" max="6919" width="9.28515625" style="96" customWidth="1"/>
    <col min="6920" max="7168" width="9.28515625" style="96"/>
    <col min="7169" max="7169" width="9.28515625" style="96" customWidth="1"/>
    <col min="7170" max="7170" width="6.7109375" style="96" customWidth="1"/>
    <col min="7171" max="7171" width="40.7109375" style="96" customWidth="1"/>
    <col min="7172" max="7175" width="9.28515625" style="96" customWidth="1"/>
    <col min="7176" max="7424" width="9.28515625" style="96"/>
    <col min="7425" max="7425" width="9.28515625" style="96" customWidth="1"/>
    <col min="7426" max="7426" width="6.7109375" style="96" customWidth="1"/>
    <col min="7427" max="7427" width="40.7109375" style="96" customWidth="1"/>
    <col min="7428" max="7431" width="9.28515625" style="96" customWidth="1"/>
    <col min="7432" max="7680" width="9.28515625" style="96"/>
    <col min="7681" max="7681" width="9.28515625" style="96" customWidth="1"/>
    <col min="7682" max="7682" width="6.7109375" style="96" customWidth="1"/>
    <col min="7683" max="7683" width="40.7109375" style="96" customWidth="1"/>
    <col min="7684" max="7687" width="9.28515625" style="96" customWidth="1"/>
    <col min="7688" max="7936" width="9.28515625" style="96"/>
    <col min="7937" max="7937" width="9.28515625" style="96" customWidth="1"/>
    <col min="7938" max="7938" width="6.7109375" style="96" customWidth="1"/>
    <col min="7939" max="7939" width="40.7109375" style="96" customWidth="1"/>
    <col min="7940" max="7943" width="9.28515625" style="96" customWidth="1"/>
    <col min="7944" max="8192" width="9.28515625" style="96"/>
    <col min="8193" max="8193" width="9.28515625" style="96" customWidth="1"/>
    <col min="8194" max="8194" width="6.7109375" style="96" customWidth="1"/>
    <col min="8195" max="8195" width="40.7109375" style="96" customWidth="1"/>
    <col min="8196" max="8199" width="9.28515625" style="96" customWidth="1"/>
    <col min="8200" max="8448" width="9.28515625" style="96"/>
    <col min="8449" max="8449" width="9.28515625" style="96" customWidth="1"/>
    <col min="8450" max="8450" width="6.7109375" style="96" customWidth="1"/>
    <col min="8451" max="8451" width="40.7109375" style="96" customWidth="1"/>
    <col min="8452" max="8455" width="9.28515625" style="96" customWidth="1"/>
    <col min="8456" max="8704" width="9.28515625" style="96"/>
    <col min="8705" max="8705" width="9.28515625" style="96" customWidth="1"/>
    <col min="8706" max="8706" width="6.7109375" style="96" customWidth="1"/>
    <col min="8707" max="8707" width="40.7109375" style="96" customWidth="1"/>
    <col min="8708" max="8711" width="9.28515625" style="96" customWidth="1"/>
    <col min="8712" max="8960" width="9.28515625" style="96"/>
    <col min="8961" max="8961" width="9.28515625" style="96" customWidth="1"/>
    <col min="8962" max="8962" width="6.7109375" style="96" customWidth="1"/>
    <col min="8963" max="8963" width="40.7109375" style="96" customWidth="1"/>
    <col min="8964" max="8967" width="9.28515625" style="96" customWidth="1"/>
    <col min="8968" max="9216" width="9.28515625" style="96"/>
    <col min="9217" max="9217" width="9.28515625" style="96" customWidth="1"/>
    <col min="9218" max="9218" width="6.7109375" style="96" customWidth="1"/>
    <col min="9219" max="9219" width="40.7109375" style="96" customWidth="1"/>
    <col min="9220" max="9223" width="9.28515625" style="96" customWidth="1"/>
    <col min="9224" max="9472" width="9.28515625" style="96"/>
    <col min="9473" max="9473" width="9.28515625" style="96" customWidth="1"/>
    <col min="9474" max="9474" width="6.7109375" style="96" customWidth="1"/>
    <col min="9475" max="9475" width="40.7109375" style="96" customWidth="1"/>
    <col min="9476" max="9479" width="9.28515625" style="96" customWidth="1"/>
    <col min="9480" max="9728" width="9.28515625" style="96"/>
    <col min="9729" max="9729" width="9.28515625" style="96" customWidth="1"/>
    <col min="9730" max="9730" width="6.7109375" style="96" customWidth="1"/>
    <col min="9731" max="9731" width="40.7109375" style="96" customWidth="1"/>
    <col min="9732" max="9735" width="9.28515625" style="96" customWidth="1"/>
    <col min="9736" max="9984" width="9.28515625" style="96"/>
    <col min="9985" max="9985" width="9.28515625" style="96" customWidth="1"/>
    <col min="9986" max="9986" width="6.7109375" style="96" customWidth="1"/>
    <col min="9987" max="9987" width="40.7109375" style="96" customWidth="1"/>
    <col min="9988" max="9991" width="9.28515625" style="96" customWidth="1"/>
    <col min="9992" max="10240" width="9.28515625" style="96"/>
    <col min="10241" max="10241" width="9.28515625" style="96" customWidth="1"/>
    <col min="10242" max="10242" width="6.7109375" style="96" customWidth="1"/>
    <col min="10243" max="10243" width="40.7109375" style="96" customWidth="1"/>
    <col min="10244" max="10247" width="9.28515625" style="96" customWidth="1"/>
    <col min="10248" max="10496" width="9.28515625" style="96"/>
    <col min="10497" max="10497" width="9.28515625" style="96" customWidth="1"/>
    <col min="10498" max="10498" width="6.7109375" style="96" customWidth="1"/>
    <col min="10499" max="10499" width="40.7109375" style="96" customWidth="1"/>
    <col min="10500" max="10503" width="9.28515625" style="96" customWidth="1"/>
    <col min="10504" max="10752" width="9.28515625" style="96"/>
    <col min="10753" max="10753" width="9.28515625" style="96" customWidth="1"/>
    <col min="10754" max="10754" width="6.7109375" style="96" customWidth="1"/>
    <col min="10755" max="10755" width="40.7109375" style="96" customWidth="1"/>
    <col min="10756" max="10759" width="9.28515625" style="96" customWidth="1"/>
    <col min="10760" max="11008" width="9.28515625" style="96"/>
    <col min="11009" max="11009" width="9.28515625" style="96" customWidth="1"/>
    <col min="11010" max="11010" width="6.7109375" style="96" customWidth="1"/>
    <col min="11011" max="11011" width="40.7109375" style="96" customWidth="1"/>
    <col min="11012" max="11015" width="9.28515625" style="96" customWidth="1"/>
    <col min="11016" max="11264" width="9.28515625" style="96"/>
    <col min="11265" max="11265" width="9.28515625" style="96" customWidth="1"/>
    <col min="11266" max="11266" width="6.7109375" style="96" customWidth="1"/>
    <col min="11267" max="11267" width="40.7109375" style="96" customWidth="1"/>
    <col min="11268" max="11271" width="9.28515625" style="96" customWidth="1"/>
    <col min="11272" max="11520" width="9.28515625" style="96"/>
    <col min="11521" max="11521" width="9.28515625" style="96" customWidth="1"/>
    <col min="11522" max="11522" width="6.7109375" style="96" customWidth="1"/>
    <col min="11523" max="11523" width="40.7109375" style="96" customWidth="1"/>
    <col min="11524" max="11527" width="9.28515625" style="96" customWidth="1"/>
    <col min="11528" max="11776" width="9.28515625" style="96"/>
    <col min="11777" max="11777" width="9.28515625" style="96" customWidth="1"/>
    <col min="11778" max="11778" width="6.7109375" style="96" customWidth="1"/>
    <col min="11779" max="11779" width="40.7109375" style="96" customWidth="1"/>
    <col min="11780" max="11783" width="9.28515625" style="96" customWidth="1"/>
    <col min="11784" max="12032" width="9.28515625" style="96"/>
    <col min="12033" max="12033" width="9.28515625" style="96" customWidth="1"/>
    <col min="12034" max="12034" width="6.7109375" style="96" customWidth="1"/>
    <col min="12035" max="12035" width="40.7109375" style="96" customWidth="1"/>
    <col min="12036" max="12039" width="9.28515625" style="96" customWidth="1"/>
    <col min="12040" max="12288" width="9.28515625" style="96"/>
    <col min="12289" max="12289" width="9.28515625" style="96" customWidth="1"/>
    <col min="12290" max="12290" width="6.7109375" style="96" customWidth="1"/>
    <col min="12291" max="12291" width="40.7109375" style="96" customWidth="1"/>
    <col min="12292" max="12295" width="9.28515625" style="96" customWidth="1"/>
    <col min="12296" max="12544" width="9.28515625" style="96"/>
    <col min="12545" max="12545" width="9.28515625" style="96" customWidth="1"/>
    <col min="12546" max="12546" width="6.7109375" style="96" customWidth="1"/>
    <col min="12547" max="12547" width="40.7109375" style="96" customWidth="1"/>
    <col min="12548" max="12551" width="9.28515625" style="96" customWidth="1"/>
    <col min="12552" max="12800" width="9.28515625" style="96"/>
    <col min="12801" max="12801" width="9.28515625" style="96" customWidth="1"/>
    <col min="12802" max="12802" width="6.7109375" style="96" customWidth="1"/>
    <col min="12803" max="12803" width="40.7109375" style="96" customWidth="1"/>
    <col min="12804" max="12807" width="9.28515625" style="96" customWidth="1"/>
    <col min="12808" max="13056" width="9.28515625" style="96"/>
    <col min="13057" max="13057" width="9.28515625" style="96" customWidth="1"/>
    <col min="13058" max="13058" width="6.7109375" style="96" customWidth="1"/>
    <col min="13059" max="13059" width="40.7109375" style="96" customWidth="1"/>
    <col min="13060" max="13063" width="9.28515625" style="96" customWidth="1"/>
    <col min="13064" max="13312" width="9.28515625" style="96"/>
    <col min="13313" max="13313" width="9.28515625" style="96" customWidth="1"/>
    <col min="13314" max="13314" width="6.7109375" style="96" customWidth="1"/>
    <col min="13315" max="13315" width="40.7109375" style="96" customWidth="1"/>
    <col min="13316" max="13319" width="9.28515625" style="96" customWidth="1"/>
    <col min="13320" max="13568" width="9.28515625" style="96"/>
    <col min="13569" max="13569" width="9.28515625" style="96" customWidth="1"/>
    <col min="13570" max="13570" width="6.7109375" style="96" customWidth="1"/>
    <col min="13571" max="13571" width="40.7109375" style="96" customWidth="1"/>
    <col min="13572" max="13575" width="9.28515625" style="96" customWidth="1"/>
    <col min="13576" max="13824" width="9.28515625" style="96"/>
    <col min="13825" max="13825" width="9.28515625" style="96" customWidth="1"/>
    <col min="13826" max="13826" width="6.7109375" style="96" customWidth="1"/>
    <col min="13827" max="13827" width="40.7109375" style="96" customWidth="1"/>
    <col min="13828" max="13831" width="9.28515625" style="96" customWidth="1"/>
    <col min="13832" max="14080" width="9.28515625" style="96"/>
    <col min="14081" max="14081" width="9.28515625" style="96" customWidth="1"/>
    <col min="14082" max="14082" width="6.7109375" style="96" customWidth="1"/>
    <col min="14083" max="14083" width="40.7109375" style="96" customWidth="1"/>
    <col min="14084" max="14087" width="9.28515625" style="96" customWidth="1"/>
    <col min="14088" max="14336" width="9.28515625" style="96"/>
    <col min="14337" max="14337" width="9.28515625" style="96" customWidth="1"/>
    <col min="14338" max="14338" width="6.7109375" style="96" customWidth="1"/>
    <col min="14339" max="14339" width="40.7109375" style="96" customWidth="1"/>
    <col min="14340" max="14343" width="9.28515625" style="96" customWidth="1"/>
    <col min="14344" max="14592" width="9.28515625" style="96"/>
    <col min="14593" max="14593" width="9.28515625" style="96" customWidth="1"/>
    <col min="14594" max="14594" width="6.7109375" style="96" customWidth="1"/>
    <col min="14595" max="14595" width="40.7109375" style="96" customWidth="1"/>
    <col min="14596" max="14599" width="9.28515625" style="96" customWidth="1"/>
    <col min="14600" max="14848" width="9.28515625" style="96"/>
    <col min="14849" max="14849" width="9.28515625" style="96" customWidth="1"/>
    <col min="14850" max="14850" width="6.7109375" style="96" customWidth="1"/>
    <col min="14851" max="14851" width="40.7109375" style="96" customWidth="1"/>
    <col min="14852" max="14855" width="9.28515625" style="96" customWidth="1"/>
    <col min="14856" max="15104" width="9.28515625" style="96"/>
    <col min="15105" max="15105" width="9.28515625" style="96" customWidth="1"/>
    <col min="15106" max="15106" width="6.7109375" style="96" customWidth="1"/>
    <col min="15107" max="15107" width="40.7109375" style="96" customWidth="1"/>
    <col min="15108" max="15111" width="9.28515625" style="96" customWidth="1"/>
    <col min="15112" max="15360" width="9.28515625" style="96"/>
    <col min="15361" max="15361" width="9.28515625" style="96" customWidth="1"/>
    <col min="15362" max="15362" width="6.7109375" style="96" customWidth="1"/>
    <col min="15363" max="15363" width="40.7109375" style="96" customWidth="1"/>
    <col min="15364" max="15367" width="9.28515625" style="96" customWidth="1"/>
    <col min="15368" max="15616" width="9.28515625" style="96"/>
    <col min="15617" max="15617" width="9.28515625" style="96" customWidth="1"/>
    <col min="15618" max="15618" width="6.7109375" style="96" customWidth="1"/>
    <col min="15619" max="15619" width="40.7109375" style="96" customWidth="1"/>
    <col min="15620" max="15623" width="9.28515625" style="96" customWidth="1"/>
    <col min="15624" max="15872" width="9.28515625" style="96"/>
    <col min="15873" max="15873" width="9.28515625" style="96" customWidth="1"/>
    <col min="15874" max="15874" width="6.7109375" style="96" customWidth="1"/>
    <col min="15875" max="15875" width="40.7109375" style="96" customWidth="1"/>
    <col min="15876" max="15879" width="9.28515625" style="96" customWidth="1"/>
    <col min="15880" max="16128" width="9.28515625" style="96"/>
    <col min="16129" max="16129" width="9.28515625" style="96" customWidth="1"/>
    <col min="16130" max="16130" width="6.7109375" style="96" customWidth="1"/>
    <col min="16131" max="16131" width="40.7109375" style="96" customWidth="1"/>
    <col min="16132" max="16135" width="9.28515625" style="96" customWidth="1"/>
    <col min="16136" max="16383" width="9.28515625" style="96"/>
    <col min="16384" max="16384" width="9.28515625" style="96" customWidth="1"/>
  </cols>
  <sheetData>
    <row r="1" spans="1:8" ht="12.75" customHeight="1" x14ac:dyDescent="0.2">
      <c r="A1" s="267" t="s">
        <v>229</v>
      </c>
      <c r="B1" s="267" t="s">
        <v>1006</v>
      </c>
      <c r="C1" s="267"/>
      <c r="D1" s="746" t="s">
        <v>1007</v>
      </c>
      <c r="E1" s="746"/>
      <c r="F1" s="746"/>
      <c r="G1" s="746"/>
      <c r="H1" s="746"/>
    </row>
    <row r="2" spans="1:8" ht="24.75" customHeight="1" x14ac:dyDescent="0.2">
      <c r="A2" s="750" t="s">
        <v>2</v>
      </c>
      <c r="B2" s="751"/>
      <c r="C2" s="752"/>
      <c r="D2" s="272" t="s">
        <v>3</v>
      </c>
      <c r="E2" s="272" t="s">
        <v>4</v>
      </c>
      <c r="F2" s="272" t="s">
        <v>5</v>
      </c>
      <c r="G2" s="272" t="s">
        <v>6</v>
      </c>
      <c r="H2" s="272" t="s">
        <v>7</v>
      </c>
    </row>
    <row r="3" spans="1:8" x14ac:dyDescent="0.2">
      <c r="A3" s="428" t="s">
        <v>1008</v>
      </c>
      <c r="B3" s="429"/>
      <c r="C3" s="430"/>
      <c r="D3" s="387" t="s">
        <v>1009</v>
      </c>
      <c r="E3" s="294"/>
      <c r="F3" s="294"/>
      <c r="G3" s="294"/>
      <c r="H3" s="602"/>
    </row>
    <row r="4" spans="1:8" x14ac:dyDescent="0.2">
      <c r="A4" s="428"/>
      <c r="B4" s="431" t="s">
        <v>1010</v>
      </c>
      <c r="C4" s="432"/>
      <c r="D4" s="296" t="s">
        <v>1011</v>
      </c>
      <c r="E4" s="293" t="s">
        <v>929</v>
      </c>
      <c r="F4" s="293">
        <v>2400</v>
      </c>
      <c r="G4" s="119"/>
      <c r="H4" s="83" t="str">
        <f>IF(G4=0," ",F4*G4)</f>
        <v xml:space="preserve"> </v>
      </c>
    </row>
    <row r="5" spans="1:8" x14ac:dyDescent="0.2">
      <c r="A5" s="428"/>
      <c r="B5" s="431" t="s">
        <v>1012</v>
      </c>
      <c r="C5" s="432"/>
      <c r="D5" s="296" t="s">
        <v>1013</v>
      </c>
      <c r="E5" s="293" t="s">
        <v>929</v>
      </c>
      <c r="F5" s="293">
        <v>2400</v>
      </c>
      <c r="G5" s="119"/>
      <c r="H5" s="83" t="str">
        <f>IF(G5=0," ",F5*G5)</f>
        <v xml:space="preserve"> </v>
      </c>
    </row>
    <row r="6" spans="1:8" x14ac:dyDescent="0.2">
      <c r="A6" s="425" t="s">
        <v>1014</v>
      </c>
      <c r="B6" s="426"/>
      <c r="C6" s="427"/>
      <c r="D6" s="386" t="s">
        <v>1015</v>
      </c>
      <c r="E6" s="309"/>
      <c r="F6" s="309"/>
      <c r="G6" s="55"/>
      <c r="H6" s="54"/>
    </row>
    <row r="7" spans="1:8" ht="27" x14ac:dyDescent="0.2">
      <c r="A7" s="428"/>
      <c r="B7" s="431" t="s">
        <v>1016</v>
      </c>
      <c r="C7" s="432"/>
      <c r="D7" s="296" t="s">
        <v>1017</v>
      </c>
      <c r="E7" s="293" t="s">
        <v>135</v>
      </c>
      <c r="F7" s="293">
        <v>3</v>
      </c>
      <c r="G7" s="119"/>
      <c r="H7" s="83" t="str">
        <f>IF(G7=0," ",F7*G7)</f>
        <v xml:space="preserve"> </v>
      </c>
    </row>
    <row r="8" spans="1:8" ht="27" x14ac:dyDescent="0.2">
      <c r="A8" s="428"/>
      <c r="B8" s="431" t="s">
        <v>1018</v>
      </c>
      <c r="C8" s="432"/>
      <c r="D8" s="296" t="s">
        <v>1019</v>
      </c>
      <c r="E8" s="293" t="s">
        <v>135</v>
      </c>
      <c r="F8" s="293">
        <v>3</v>
      </c>
      <c r="G8" s="119"/>
      <c r="H8" s="83" t="str">
        <f>IF(G8=0," ",F8*G8)</f>
        <v xml:space="preserve"> </v>
      </c>
    </row>
    <row r="9" spans="1:8" x14ac:dyDescent="0.2">
      <c r="A9" s="304" t="str">
        <f>A1</f>
        <v>SECTION</v>
      </c>
      <c r="B9" s="305" t="str">
        <f>B1</f>
        <v>C8.1</v>
      </c>
      <c r="C9" s="413"/>
      <c r="D9" s="747" t="s">
        <v>108</v>
      </c>
      <c r="E9" s="748"/>
      <c r="F9" s="748"/>
      <c r="G9" s="749"/>
      <c r="H9" s="44">
        <f>SUM(H3:H8)</f>
        <v>0</v>
      </c>
    </row>
    <row r="1048285" spans="5:5" x14ac:dyDescent="0.2">
      <c r="E1048285" s="107"/>
    </row>
  </sheetData>
  <sheetProtection algorithmName="SHA-512" hashValue="ISSRjAWofC6QiwEJL7+bYtgeBpJPsK420n+FRHKIpJbwxydO/StDLiGn1lP9vIJs8RLyx4uOD1sjkV70zzBaXw==" saltValue="IXb/F2t2Wl8hPxegJB5WWQ==" spinCount="100000" sheet="1" objects="1" scenarios="1"/>
  <mergeCells count="3">
    <mergeCell ref="A2:C2"/>
    <mergeCell ref="D1:H1"/>
    <mergeCell ref="D9:G9"/>
  </mergeCells>
  <phoneticPr fontId="9" type="noConversion"/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9:B9" unlockedFormula="1"/>
  </ignoredError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37"/>
  <dimension ref="A1:H1048097"/>
  <sheetViews>
    <sheetView view="pageBreakPreview" zoomScale="175" zoomScaleNormal="100" zoomScaleSheetLayoutView="175" workbookViewId="0">
      <selection activeCell="G7" sqref="G7"/>
    </sheetView>
  </sheetViews>
  <sheetFormatPr defaultRowHeight="12.75" x14ac:dyDescent="0.2"/>
  <cols>
    <col min="1" max="1" width="9.5703125" style="96" customWidth="1"/>
    <col min="2" max="2" width="8.7109375" style="96" customWidth="1"/>
    <col min="3" max="3" width="6.42578125" style="96" customWidth="1"/>
    <col min="4" max="4" width="42.7109375" style="96" customWidth="1"/>
    <col min="5" max="5" width="10.28515625" style="96" customWidth="1"/>
    <col min="6" max="8" width="20.7109375" style="96" customWidth="1"/>
    <col min="9" max="256" width="9.28515625" style="96"/>
    <col min="257" max="257" width="9.28515625" style="96" customWidth="1"/>
    <col min="258" max="258" width="6.7109375" style="96" customWidth="1"/>
    <col min="259" max="259" width="40.7109375" style="96" customWidth="1"/>
    <col min="260" max="263" width="9.28515625" style="96" customWidth="1"/>
    <col min="264" max="512" width="9.28515625" style="96"/>
    <col min="513" max="513" width="9.28515625" style="96" customWidth="1"/>
    <col min="514" max="514" width="6.7109375" style="96" customWidth="1"/>
    <col min="515" max="515" width="40.7109375" style="96" customWidth="1"/>
    <col min="516" max="519" width="9.28515625" style="96" customWidth="1"/>
    <col min="520" max="768" width="9.28515625" style="96"/>
    <col min="769" max="769" width="9.28515625" style="96" customWidth="1"/>
    <col min="770" max="770" width="6.7109375" style="96" customWidth="1"/>
    <col min="771" max="771" width="40.7109375" style="96" customWidth="1"/>
    <col min="772" max="775" width="9.28515625" style="96" customWidth="1"/>
    <col min="776" max="1024" width="9.28515625" style="96"/>
    <col min="1025" max="1025" width="9.28515625" style="96" customWidth="1"/>
    <col min="1026" max="1026" width="6.7109375" style="96" customWidth="1"/>
    <col min="1027" max="1027" width="40.7109375" style="96" customWidth="1"/>
    <col min="1028" max="1031" width="9.28515625" style="96" customWidth="1"/>
    <col min="1032" max="1280" width="9.28515625" style="96"/>
    <col min="1281" max="1281" width="9.28515625" style="96" customWidth="1"/>
    <col min="1282" max="1282" width="6.7109375" style="96" customWidth="1"/>
    <col min="1283" max="1283" width="40.7109375" style="96" customWidth="1"/>
    <col min="1284" max="1287" width="9.28515625" style="96" customWidth="1"/>
    <col min="1288" max="1536" width="9.28515625" style="96"/>
    <col min="1537" max="1537" width="9.28515625" style="96" customWidth="1"/>
    <col min="1538" max="1538" width="6.7109375" style="96" customWidth="1"/>
    <col min="1539" max="1539" width="40.7109375" style="96" customWidth="1"/>
    <col min="1540" max="1543" width="9.28515625" style="96" customWidth="1"/>
    <col min="1544" max="1792" width="9.28515625" style="96"/>
    <col min="1793" max="1793" width="9.28515625" style="96" customWidth="1"/>
    <col min="1794" max="1794" width="6.7109375" style="96" customWidth="1"/>
    <col min="1795" max="1795" width="40.7109375" style="96" customWidth="1"/>
    <col min="1796" max="1799" width="9.28515625" style="96" customWidth="1"/>
    <col min="1800" max="2048" width="9.28515625" style="96"/>
    <col min="2049" max="2049" width="9.28515625" style="96" customWidth="1"/>
    <col min="2050" max="2050" width="6.7109375" style="96" customWidth="1"/>
    <col min="2051" max="2051" width="40.7109375" style="96" customWidth="1"/>
    <col min="2052" max="2055" width="9.28515625" style="96" customWidth="1"/>
    <col min="2056" max="2304" width="9.28515625" style="96"/>
    <col min="2305" max="2305" width="9.28515625" style="96" customWidth="1"/>
    <col min="2306" max="2306" width="6.7109375" style="96" customWidth="1"/>
    <col min="2307" max="2307" width="40.7109375" style="96" customWidth="1"/>
    <col min="2308" max="2311" width="9.28515625" style="96" customWidth="1"/>
    <col min="2312" max="2560" width="9.28515625" style="96"/>
    <col min="2561" max="2561" width="9.28515625" style="96" customWidth="1"/>
    <col min="2562" max="2562" width="6.7109375" style="96" customWidth="1"/>
    <col min="2563" max="2563" width="40.7109375" style="96" customWidth="1"/>
    <col min="2564" max="2567" width="9.28515625" style="96" customWidth="1"/>
    <col min="2568" max="2816" width="9.28515625" style="96"/>
    <col min="2817" max="2817" width="9.28515625" style="96" customWidth="1"/>
    <col min="2818" max="2818" width="6.7109375" style="96" customWidth="1"/>
    <col min="2819" max="2819" width="40.7109375" style="96" customWidth="1"/>
    <col min="2820" max="2823" width="9.28515625" style="96" customWidth="1"/>
    <col min="2824" max="3072" width="9.28515625" style="96"/>
    <col min="3073" max="3073" width="9.28515625" style="96" customWidth="1"/>
    <col min="3074" max="3074" width="6.7109375" style="96" customWidth="1"/>
    <col min="3075" max="3075" width="40.7109375" style="96" customWidth="1"/>
    <col min="3076" max="3079" width="9.28515625" style="96" customWidth="1"/>
    <col min="3080" max="3328" width="9.28515625" style="96"/>
    <col min="3329" max="3329" width="9.28515625" style="96" customWidth="1"/>
    <col min="3330" max="3330" width="6.7109375" style="96" customWidth="1"/>
    <col min="3331" max="3331" width="40.7109375" style="96" customWidth="1"/>
    <col min="3332" max="3335" width="9.28515625" style="96" customWidth="1"/>
    <col min="3336" max="3584" width="9.28515625" style="96"/>
    <col min="3585" max="3585" width="9.28515625" style="96" customWidth="1"/>
    <col min="3586" max="3586" width="6.7109375" style="96" customWidth="1"/>
    <col min="3587" max="3587" width="40.7109375" style="96" customWidth="1"/>
    <col min="3588" max="3591" width="9.28515625" style="96" customWidth="1"/>
    <col min="3592" max="3840" width="9.28515625" style="96"/>
    <col min="3841" max="3841" width="9.28515625" style="96" customWidth="1"/>
    <col min="3842" max="3842" width="6.7109375" style="96" customWidth="1"/>
    <col min="3843" max="3843" width="40.7109375" style="96" customWidth="1"/>
    <col min="3844" max="3847" width="9.28515625" style="96" customWidth="1"/>
    <col min="3848" max="4096" width="9.28515625" style="96"/>
    <col min="4097" max="4097" width="9.28515625" style="96" customWidth="1"/>
    <col min="4098" max="4098" width="6.7109375" style="96" customWidth="1"/>
    <col min="4099" max="4099" width="40.7109375" style="96" customWidth="1"/>
    <col min="4100" max="4103" width="9.28515625" style="96" customWidth="1"/>
    <col min="4104" max="4352" width="9.28515625" style="96"/>
    <col min="4353" max="4353" width="9.28515625" style="96" customWidth="1"/>
    <col min="4354" max="4354" width="6.7109375" style="96" customWidth="1"/>
    <col min="4355" max="4355" width="40.7109375" style="96" customWidth="1"/>
    <col min="4356" max="4359" width="9.28515625" style="96" customWidth="1"/>
    <col min="4360" max="4608" width="9.28515625" style="96"/>
    <col min="4609" max="4609" width="9.28515625" style="96" customWidth="1"/>
    <col min="4610" max="4610" width="6.7109375" style="96" customWidth="1"/>
    <col min="4611" max="4611" width="40.7109375" style="96" customWidth="1"/>
    <col min="4612" max="4615" width="9.28515625" style="96" customWidth="1"/>
    <col min="4616" max="4864" width="9.28515625" style="96"/>
    <col min="4865" max="4865" width="9.28515625" style="96" customWidth="1"/>
    <col min="4866" max="4866" width="6.7109375" style="96" customWidth="1"/>
    <col min="4867" max="4867" width="40.7109375" style="96" customWidth="1"/>
    <col min="4868" max="4871" width="9.28515625" style="96" customWidth="1"/>
    <col min="4872" max="5120" width="9.28515625" style="96"/>
    <col min="5121" max="5121" width="9.28515625" style="96" customWidth="1"/>
    <col min="5122" max="5122" width="6.7109375" style="96" customWidth="1"/>
    <col min="5123" max="5123" width="40.7109375" style="96" customWidth="1"/>
    <col min="5124" max="5127" width="9.28515625" style="96" customWidth="1"/>
    <col min="5128" max="5376" width="9.28515625" style="96"/>
    <col min="5377" max="5377" width="9.28515625" style="96" customWidth="1"/>
    <col min="5378" max="5378" width="6.7109375" style="96" customWidth="1"/>
    <col min="5379" max="5379" width="40.7109375" style="96" customWidth="1"/>
    <col min="5380" max="5383" width="9.28515625" style="96" customWidth="1"/>
    <col min="5384" max="5632" width="9.28515625" style="96"/>
    <col min="5633" max="5633" width="9.28515625" style="96" customWidth="1"/>
    <col min="5634" max="5634" width="6.7109375" style="96" customWidth="1"/>
    <col min="5635" max="5635" width="40.7109375" style="96" customWidth="1"/>
    <col min="5636" max="5639" width="9.28515625" style="96" customWidth="1"/>
    <col min="5640" max="5888" width="9.28515625" style="96"/>
    <col min="5889" max="5889" width="9.28515625" style="96" customWidth="1"/>
    <col min="5890" max="5890" width="6.7109375" style="96" customWidth="1"/>
    <col min="5891" max="5891" width="40.7109375" style="96" customWidth="1"/>
    <col min="5892" max="5895" width="9.28515625" style="96" customWidth="1"/>
    <col min="5896" max="6144" width="9.28515625" style="96"/>
    <col min="6145" max="6145" width="9.28515625" style="96" customWidth="1"/>
    <col min="6146" max="6146" width="6.7109375" style="96" customWidth="1"/>
    <col min="6147" max="6147" width="40.7109375" style="96" customWidth="1"/>
    <col min="6148" max="6151" width="9.28515625" style="96" customWidth="1"/>
    <col min="6152" max="6400" width="9.28515625" style="96"/>
    <col min="6401" max="6401" width="9.28515625" style="96" customWidth="1"/>
    <col min="6402" max="6402" width="6.7109375" style="96" customWidth="1"/>
    <col min="6403" max="6403" width="40.7109375" style="96" customWidth="1"/>
    <col min="6404" max="6407" width="9.28515625" style="96" customWidth="1"/>
    <col min="6408" max="6656" width="9.28515625" style="96"/>
    <col min="6657" max="6657" width="9.28515625" style="96" customWidth="1"/>
    <col min="6658" max="6658" width="6.7109375" style="96" customWidth="1"/>
    <col min="6659" max="6659" width="40.7109375" style="96" customWidth="1"/>
    <col min="6660" max="6663" width="9.28515625" style="96" customWidth="1"/>
    <col min="6664" max="6912" width="9.28515625" style="96"/>
    <col min="6913" max="6913" width="9.28515625" style="96" customWidth="1"/>
    <col min="6914" max="6914" width="6.7109375" style="96" customWidth="1"/>
    <col min="6915" max="6915" width="40.7109375" style="96" customWidth="1"/>
    <col min="6916" max="6919" width="9.28515625" style="96" customWidth="1"/>
    <col min="6920" max="7168" width="9.28515625" style="96"/>
    <col min="7169" max="7169" width="9.28515625" style="96" customWidth="1"/>
    <col min="7170" max="7170" width="6.7109375" style="96" customWidth="1"/>
    <col min="7171" max="7171" width="40.7109375" style="96" customWidth="1"/>
    <col min="7172" max="7175" width="9.28515625" style="96" customWidth="1"/>
    <col min="7176" max="7424" width="9.28515625" style="96"/>
    <col min="7425" max="7425" width="9.28515625" style="96" customWidth="1"/>
    <col min="7426" max="7426" width="6.7109375" style="96" customWidth="1"/>
    <col min="7427" max="7427" width="40.7109375" style="96" customWidth="1"/>
    <col min="7428" max="7431" width="9.28515625" style="96" customWidth="1"/>
    <col min="7432" max="7680" width="9.28515625" style="96"/>
    <col min="7681" max="7681" width="9.28515625" style="96" customWidth="1"/>
    <col min="7682" max="7682" width="6.7109375" style="96" customWidth="1"/>
    <col min="7683" max="7683" width="40.7109375" style="96" customWidth="1"/>
    <col min="7684" max="7687" width="9.28515625" style="96" customWidth="1"/>
    <col min="7688" max="7936" width="9.28515625" style="96"/>
    <col min="7937" max="7937" width="9.28515625" style="96" customWidth="1"/>
    <col min="7938" max="7938" width="6.7109375" style="96" customWidth="1"/>
    <col min="7939" max="7939" width="40.7109375" style="96" customWidth="1"/>
    <col min="7940" max="7943" width="9.28515625" style="96" customWidth="1"/>
    <col min="7944" max="8192" width="9.28515625" style="96"/>
    <col min="8193" max="8193" width="9.28515625" style="96" customWidth="1"/>
    <col min="8194" max="8194" width="6.7109375" style="96" customWidth="1"/>
    <col min="8195" max="8195" width="40.7109375" style="96" customWidth="1"/>
    <col min="8196" max="8199" width="9.28515625" style="96" customWidth="1"/>
    <col min="8200" max="8448" width="9.28515625" style="96"/>
    <col min="8449" max="8449" width="9.28515625" style="96" customWidth="1"/>
    <col min="8450" max="8450" width="6.7109375" style="96" customWidth="1"/>
    <col min="8451" max="8451" width="40.7109375" style="96" customWidth="1"/>
    <col min="8452" max="8455" width="9.28515625" style="96" customWidth="1"/>
    <col min="8456" max="8704" width="9.28515625" style="96"/>
    <col min="8705" max="8705" width="9.28515625" style="96" customWidth="1"/>
    <col min="8706" max="8706" width="6.7109375" style="96" customWidth="1"/>
    <col min="8707" max="8707" width="40.7109375" style="96" customWidth="1"/>
    <col min="8708" max="8711" width="9.28515625" style="96" customWidth="1"/>
    <col min="8712" max="8960" width="9.28515625" style="96"/>
    <col min="8961" max="8961" width="9.28515625" style="96" customWidth="1"/>
    <col min="8962" max="8962" width="6.7109375" style="96" customWidth="1"/>
    <col min="8963" max="8963" width="40.7109375" style="96" customWidth="1"/>
    <col min="8964" max="8967" width="9.28515625" style="96" customWidth="1"/>
    <col min="8968" max="9216" width="9.28515625" style="96"/>
    <col min="9217" max="9217" width="9.28515625" style="96" customWidth="1"/>
    <col min="9218" max="9218" width="6.7109375" style="96" customWidth="1"/>
    <col min="9219" max="9219" width="40.7109375" style="96" customWidth="1"/>
    <col min="9220" max="9223" width="9.28515625" style="96" customWidth="1"/>
    <col min="9224" max="9472" width="9.28515625" style="96"/>
    <col min="9473" max="9473" width="9.28515625" style="96" customWidth="1"/>
    <col min="9474" max="9474" width="6.7109375" style="96" customWidth="1"/>
    <col min="9475" max="9475" width="40.7109375" style="96" customWidth="1"/>
    <col min="9476" max="9479" width="9.28515625" style="96" customWidth="1"/>
    <col min="9480" max="9728" width="9.28515625" style="96"/>
    <col min="9729" max="9729" width="9.28515625" style="96" customWidth="1"/>
    <col min="9730" max="9730" width="6.7109375" style="96" customWidth="1"/>
    <col min="9731" max="9731" width="40.7109375" style="96" customWidth="1"/>
    <col min="9732" max="9735" width="9.28515625" style="96" customWidth="1"/>
    <col min="9736" max="9984" width="9.28515625" style="96"/>
    <col min="9985" max="9985" width="9.28515625" style="96" customWidth="1"/>
    <col min="9986" max="9986" width="6.7109375" style="96" customWidth="1"/>
    <col min="9987" max="9987" width="40.7109375" style="96" customWidth="1"/>
    <col min="9988" max="9991" width="9.28515625" style="96" customWidth="1"/>
    <col min="9992" max="10240" width="9.28515625" style="96"/>
    <col min="10241" max="10241" width="9.28515625" style="96" customWidth="1"/>
    <col min="10242" max="10242" width="6.7109375" style="96" customWidth="1"/>
    <col min="10243" max="10243" width="40.7109375" style="96" customWidth="1"/>
    <col min="10244" max="10247" width="9.28515625" style="96" customWidth="1"/>
    <col min="10248" max="10496" width="9.28515625" style="96"/>
    <col min="10497" max="10497" width="9.28515625" style="96" customWidth="1"/>
    <col min="10498" max="10498" width="6.7109375" style="96" customWidth="1"/>
    <col min="10499" max="10499" width="40.7109375" style="96" customWidth="1"/>
    <col min="10500" max="10503" width="9.28515625" style="96" customWidth="1"/>
    <col min="10504" max="10752" width="9.28515625" style="96"/>
    <col min="10753" max="10753" width="9.28515625" style="96" customWidth="1"/>
    <col min="10754" max="10754" width="6.7109375" style="96" customWidth="1"/>
    <col min="10755" max="10755" width="40.7109375" style="96" customWidth="1"/>
    <col min="10756" max="10759" width="9.28515625" style="96" customWidth="1"/>
    <col min="10760" max="11008" width="9.28515625" style="96"/>
    <col min="11009" max="11009" width="9.28515625" style="96" customWidth="1"/>
    <col min="11010" max="11010" width="6.7109375" style="96" customWidth="1"/>
    <col min="11011" max="11011" width="40.7109375" style="96" customWidth="1"/>
    <col min="11012" max="11015" width="9.28515625" style="96" customWidth="1"/>
    <col min="11016" max="11264" width="9.28515625" style="96"/>
    <col min="11265" max="11265" width="9.28515625" style="96" customWidth="1"/>
    <col min="11266" max="11266" width="6.7109375" style="96" customWidth="1"/>
    <col min="11267" max="11267" width="40.7109375" style="96" customWidth="1"/>
    <col min="11268" max="11271" width="9.28515625" style="96" customWidth="1"/>
    <col min="11272" max="11520" width="9.28515625" style="96"/>
    <col min="11521" max="11521" width="9.28515625" style="96" customWidth="1"/>
    <col min="11522" max="11522" width="6.7109375" style="96" customWidth="1"/>
    <col min="11523" max="11523" width="40.7109375" style="96" customWidth="1"/>
    <col min="11524" max="11527" width="9.28515625" style="96" customWidth="1"/>
    <col min="11528" max="11776" width="9.28515625" style="96"/>
    <col min="11777" max="11777" width="9.28515625" style="96" customWidth="1"/>
    <col min="11778" max="11778" width="6.7109375" style="96" customWidth="1"/>
    <col min="11779" max="11779" width="40.7109375" style="96" customWidth="1"/>
    <col min="11780" max="11783" width="9.28515625" style="96" customWidth="1"/>
    <col min="11784" max="12032" width="9.28515625" style="96"/>
    <col min="12033" max="12033" width="9.28515625" style="96" customWidth="1"/>
    <col min="12034" max="12034" width="6.7109375" style="96" customWidth="1"/>
    <col min="12035" max="12035" width="40.7109375" style="96" customWidth="1"/>
    <col min="12036" max="12039" width="9.28515625" style="96" customWidth="1"/>
    <col min="12040" max="12288" width="9.28515625" style="96"/>
    <col min="12289" max="12289" width="9.28515625" style="96" customWidth="1"/>
    <col min="12290" max="12290" width="6.7109375" style="96" customWidth="1"/>
    <col min="12291" max="12291" width="40.7109375" style="96" customWidth="1"/>
    <col min="12292" max="12295" width="9.28515625" style="96" customWidth="1"/>
    <col min="12296" max="12544" width="9.28515625" style="96"/>
    <col min="12545" max="12545" width="9.28515625" style="96" customWidth="1"/>
    <col min="12546" max="12546" width="6.7109375" style="96" customWidth="1"/>
    <col min="12547" max="12547" width="40.7109375" style="96" customWidth="1"/>
    <col min="12548" max="12551" width="9.28515625" style="96" customWidth="1"/>
    <col min="12552" max="12800" width="9.28515625" style="96"/>
    <col min="12801" max="12801" width="9.28515625" style="96" customWidth="1"/>
    <col min="12802" max="12802" width="6.7109375" style="96" customWidth="1"/>
    <col min="12803" max="12803" width="40.7109375" style="96" customWidth="1"/>
    <col min="12804" max="12807" width="9.28515625" style="96" customWidth="1"/>
    <col min="12808" max="13056" width="9.28515625" style="96"/>
    <col min="13057" max="13057" width="9.28515625" style="96" customWidth="1"/>
    <col min="13058" max="13058" width="6.7109375" style="96" customWidth="1"/>
    <col min="13059" max="13059" width="40.7109375" style="96" customWidth="1"/>
    <col min="13060" max="13063" width="9.28515625" style="96" customWidth="1"/>
    <col min="13064" max="13312" width="9.28515625" style="96"/>
    <col min="13313" max="13313" width="9.28515625" style="96" customWidth="1"/>
    <col min="13314" max="13314" width="6.7109375" style="96" customWidth="1"/>
    <col min="13315" max="13315" width="40.7109375" style="96" customWidth="1"/>
    <col min="13316" max="13319" width="9.28515625" style="96" customWidth="1"/>
    <col min="13320" max="13568" width="9.28515625" style="96"/>
    <col min="13569" max="13569" width="9.28515625" style="96" customWidth="1"/>
    <col min="13570" max="13570" width="6.7109375" style="96" customWidth="1"/>
    <col min="13571" max="13571" width="40.7109375" style="96" customWidth="1"/>
    <col min="13572" max="13575" width="9.28515625" style="96" customWidth="1"/>
    <col min="13576" max="13824" width="9.28515625" style="96"/>
    <col min="13825" max="13825" width="9.28515625" style="96" customWidth="1"/>
    <col min="13826" max="13826" width="6.7109375" style="96" customWidth="1"/>
    <col min="13827" max="13827" width="40.7109375" style="96" customWidth="1"/>
    <col min="13828" max="13831" width="9.28515625" style="96" customWidth="1"/>
    <col min="13832" max="14080" width="9.28515625" style="96"/>
    <col min="14081" max="14081" width="9.28515625" style="96" customWidth="1"/>
    <col min="14082" max="14082" width="6.7109375" style="96" customWidth="1"/>
    <col min="14083" max="14083" width="40.7109375" style="96" customWidth="1"/>
    <col min="14084" max="14087" width="9.28515625" style="96" customWidth="1"/>
    <col min="14088" max="14336" width="9.28515625" style="96"/>
    <col min="14337" max="14337" width="9.28515625" style="96" customWidth="1"/>
    <col min="14338" max="14338" width="6.7109375" style="96" customWidth="1"/>
    <col min="14339" max="14339" width="40.7109375" style="96" customWidth="1"/>
    <col min="14340" max="14343" width="9.28515625" style="96" customWidth="1"/>
    <col min="14344" max="14592" width="9.28515625" style="96"/>
    <col min="14593" max="14593" width="9.28515625" style="96" customWidth="1"/>
    <col min="14594" max="14594" width="6.7109375" style="96" customWidth="1"/>
    <col min="14595" max="14595" width="40.7109375" style="96" customWidth="1"/>
    <col min="14596" max="14599" width="9.28515625" style="96" customWidth="1"/>
    <col min="14600" max="14848" width="9.28515625" style="96"/>
    <col min="14849" max="14849" width="9.28515625" style="96" customWidth="1"/>
    <col min="14850" max="14850" width="6.7109375" style="96" customWidth="1"/>
    <col min="14851" max="14851" width="40.7109375" style="96" customWidth="1"/>
    <col min="14852" max="14855" width="9.28515625" style="96" customWidth="1"/>
    <col min="14856" max="15104" width="9.28515625" style="96"/>
    <col min="15105" max="15105" width="9.28515625" style="96" customWidth="1"/>
    <col min="15106" max="15106" width="6.7109375" style="96" customWidth="1"/>
    <col min="15107" max="15107" width="40.7109375" style="96" customWidth="1"/>
    <col min="15108" max="15111" width="9.28515625" style="96" customWidth="1"/>
    <col min="15112" max="15360" width="9.28515625" style="96"/>
    <col min="15361" max="15361" width="9.28515625" style="96" customWidth="1"/>
    <col min="15362" max="15362" width="6.7109375" style="96" customWidth="1"/>
    <col min="15363" max="15363" width="40.7109375" style="96" customWidth="1"/>
    <col min="15364" max="15367" width="9.28515625" style="96" customWidth="1"/>
    <col min="15368" max="15616" width="9.28515625" style="96"/>
    <col min="15617" max="15617" width="9.28515625" style="96" customWidth="1"/>
    <col min="15618" max="15618" width="6.7109375" style="96" customWidth="1"/>
    <col min="15619" max="15619" width="40.7109375" style="96" customWidth="1"/>
    <col min="15620" max="15623" width="9.28515625" style="96" customWidth="1"/>
    <col min="15624" max="15872" width="9.28515625" style="96"/>
    <col min="15873" max="15873" width="9.28515625" style="96" customWidth="1"/>
    <col min="15874" max="15874" width="6.7109375" style="96" customWidth="1"/>
    <col min="15875" max="15875" width="40.7109375" style="96" customWidth="1"/>
    <col min="15876" max="15879" width="9.28515625" style="96" customWidth="1"/>
    <col min="15880" max="16128" width="9.28515625" style="96"/>
    <col min="16129" max="16129" width="9.28515625" style="96" customWidth="1"/>
    <col min="16130" max="16130" width="6.7109375" style="96" customWidth="1"/>
    <col min="16131" max="16131" width="40.7109375" style="96" customWidth="1"/>
    <col min="16132" max="16135" width="9.28515625" style="96" customWidth="1"/>
    <col min="16136" max="16383" width="9.28515625" style="96"/>
    <col min="16384" max="16384" width="9.28515625" style="96" customWidth="1"/>
  </cols>
  <sheetData>
    <row r="1" spans="1:8" ht="12.75" customHeight="1" x14ac:dyDescent="0.2">
      <c r="A1" s="304" t="s">
        <v>229</v>
      </c>
      <c r="B1" s="305" t="s">
        <v>1020</v>
      </c>
      <c r="C1" s="382"/>
      <c r="D1" s="754" t="s">
        <v>1021</v>
      </c>
      <c r="E1" s="754"/>
      <c r="F1" s="754"/>
      <c r="G1" s="754"/>
      <c r="H1" s="755"/>
    </row>
    <row r="2" spans="1:8" ht="24.75" customHeight="1" x14ac:dyDescent="0.2">
      <c r="A2" s="750" t="s">
        <v>2</v>
      </c>
      <c r="B2" s="751"/>
      <c r="C2" s="752"/>
      <c r="D2" s="272" t="s">
        <v>3</v>
      </c>
      <c r="E2" s="272" t="s">
        <v>4</v>
      </c>
      <c r="F2" s="272" t="s">
        <v>5</v>
      </c>
      <c r="G2" s="272" t="s">
        <v>6</v>
      </c>
      <c r="H2" s="272" t="s">
        <v>7</v>
      </c>
    </row>
    <row r="3" spans="1:8" x14ac:dyDescent="0.2">
      <c r="A3" s="428" t="s">
        <v>1022</v>
      </c>
      <c r="B3" s="429"/>
      <c r="C3" s="556"/>
      <c r="D3" s="357" t="s">
        <v>1023</v>
      </c>
      <c r="E3" s="294"/>
      <c r="F3" s="294"/>
      <c r="G3" s="294"/>
      <c r="H3" s="602"/>
    </row>
    <row r="4" spans="1:8" x14ac:dyDescent="0.2">
      <c r="A4" s="428"/>
      <c r="B4" s="429" t="s">
        <v>1024</v>
      </c>
      <c r="C4" s="556"/>
      <c r="D4" s="319" t="s">
        <v>1025</v>
      </c>
      <c r="E4" s="294"/>
      <c r="F4" s="294"/>
      <c r="G4" s="294"/>
      <c r="H4" s="602"/>
    </row>
    <row r="5" spans="1:8" x14ac:dyDescent="0.2">
      <c r="A5" s="428"/>
      <c r="B5" s="429"/>
      <c r="C5" s="558" t="s">
        <v>23</v>
      </c>
      <c r="D5" s="296" t="s">
        <v>1026</v>
      </c>
      <c r="E5" s="293" t="s">
        <v>254</v>
      </c>
      <c r="F5" s="293">
        <v>12700</v>
      </c>
      <c r="G5" s="119"/>
      <c r="H5" s="83" t="str">
        <f>IF(G5=0," ",F5*G5)</f>
        <v xml:space="preserve"> </v>
      </c>
    </row>
    <row r="6" spans="1:8" x14ac:dyDescent="0.2">
      <c r="A6" s="428"/>
      <c r="B6" s="429" t="s">
        <v>1027</v>
      </c>
      <c r="C6" s="430"/>
      <c r="D6" s="319" t="s">
        <v>1028</v>
      </c>
      <c r="E6" s="294"/>
      <c r="F6" s="294"/>
      <c r="G6" s="30"/>
      <c r="H6" s="50"/>
    </row>
    <row r="7" spans="1:8" x14ac:dyDescent="0.2">
      <c r="A7" s="428"/>
      <c r="B7" s="429"/>
      <c r="C7" s="620" t="s">
        <v>10</v>
      </c>
      <c r="D7" s="406" t="s">
        <v>1029</v>
      </c>
      <c r="E7" s="332" t="s">
        <v>929</v>
      </c>
      <c r="F7" s="332">
        <v>5100</v>
      </c>
      <c r="G7" s="569"/>
      <c r="H7" s="92" t="str">
        <f>IF(G7=0," ",F7*G7)</f>
        <v xml:space="preserve"> </v>
      </c>
    </row>
    <row r="8" spans="1:8" x14ac:dyDescent="0.2">
      <c r="A8" s="304" t="str">
        <f>A1</f>
        <v>SECTION</v>
      </c>
      <c r="B8" s="305" t="str">
        <f>B1</f>
        <v>C8.5</v>
      </c>
      <c r="C8" s="413"/>
      <c r="D8" s="747" t="s">
        <v>108</v>
      </c>
      <c r="E8" s="748"/>
      <c r="F8" s="748"/>
      <c r="G8" s="749"/>
      <c r="H8" s="44">
        <f>SUM(H3:H7)</f>
        <v>0</v>
      </c>
    </row>
    <row r="1048097" spans="5:5" x14ac:dyDescent="0.2">
      <c r="E1048097" s="107"/>
    </row>
  </sheetData>
  <sheetProtection algorithmName="SHA-512" hashValue="jfT/YxV0odWVfbVb+FMCbSUjXY0bNICyXo+735rpTFe/4E2dS+3nM3mdECCrPBWPicnaxKT0X/BugaAH2BSX/g==" saltValue="TabZc0IvHg2bN1xNoH95Rw==" spinCount="100000" sheet="1" objects="1" scenarios="1"/>
  <mergeCells count="3">
    <mergeCell ref="D8:G8"/>
    <mergeCell ref="A2:C2"/>
    <mergeCell ref="D1:H1"/>
  </mergeCells>
  <phoneticPr fontId="9" type="noConversion"/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8:B8" unlockedFormula="1"/>
  </ignoredError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101"/>
  <dimension ref="A1:J1048486"/>
  <sheetViews>
    <sheetView view="pageBreakPreview" zoomScaleNormal="100" zoomScaleSheetLayoutView="100" workbookViewId="0">
      <selection activeCell="G30" sqref="G30"/>
    </sheetView>
  </sheetViews>
  <sheetFormatPr defaultRowHeight="12.75" x14ac:dyDescent="0.2"/>
  <cols>
    <col min="1" max="1" width="10.5703125" style="95" customWidth="1"/>
    <col min="2" max="2" width="8.7109375" style="96" customWidth="1"/>
    <col min="3" max="3" width="6.42578125" style="97" customWidth="1"/>
    <col min="4" max="4" width="42.7109375" style="96" customWidth="1"/>
    <col min="5" max="5" width="10.28515625" style="96" customWidth="1"/>
    <col min="6" max="6" width="19.5703125" style="96" customWidth="1"/>
    <col min="7" max="8" width="20.7109375" style="96" customWidth="1"/>
    <col min="9" max="9" width="9.28515625" style="96"/>
    <col min="10" max="10" width="9.28515625" style="115"/>
    <col min="11" max="256" width="9.28515625" style="96"/>
    <col min="257" max="257" width="9.28515625" style="96" customWidth="1"/>
    <col min="258" max="258" width="6.7109375" style="96" customWidth="1"/>
    <col min="259" max="259" width="40.7109375" style="96" customWidth="1"/>
    <col min="260" max="263" width="9.28515625" style="96" customWidth="1"/>
    <col min="264" max="512" width="9.28515625" style="96"/>
    <col min="513" max="513" width="9.28515625" style="96" customWidth="1"/>
    <col min="514" max="514" width="6.7109375" style="96" customWidth="1"/>
    <col min="515" max="515" width="40.7109375" style="96" customWidth="1"/>
    <col min="516" max="519" width="9.28515625" style="96" customWidth="1"/>
    <col min="520" max="768" width="9.28515625" style="96"/>
    <col min="769" max="769" width="9.28515625" style="96" customWidth="1"/>
    <col min="770" max="770" width="6.7109375" style="96" customWidth="1"/>
    <col min="771" max="771" width="40.7109375" style="96" customWidth="1"/>
    <col min="772" max="775" width="9.28515625" style="96" customWidth="1"/>
    <col min="776" max="1024" width="9.28515625" style="96"/>
    <col min="1025" max="1025" width="9.28515625" style="96" customWidth="1"/>
    <col min="1026" max="1026" width="6.7109375" style="96" customWidth="1"/>
    <col min="1027" max="1027" width="40.7109375" style="96" customWidth="1"/>
    <col min="1028" max="1031" width="9.28515625" style="96" customWidth="1"/>
    <col min="1032" max="1280" width="9.28515625" style="96"/>
    <col min="1281" max="1281" width="9.28515625" style="96" customWidth="1"/>
    <col min="1282" max="1282" width="6.7109375" style="96" customWidth="1"/>
    <col min="1283" max="1283" width="40.7109375" style="96" customWidth="1"/>
    <col min="1284" max="1287" width="9.28515625" style="96" customWidth="1"/>
    <col min="1288" max="1536" width="9.28515625" style="96"/>
    <col min="1537" max="1537" width="9.28515625" style="96" customWidth="1"/>
    <col min="1538" max="1538" width="6.7109375" style="96" customWidth="1"/>
    <col min="1539" max="1539" width="40.7109375" style="96" customWidth="1"/>
    <col min="1540" max="1543" width="9.28515625" style="96" customWidth="1"/>
    <col min="1544" max="1792" width="9.28515625" style="96"/>
    <col min="1793" max="1793" width="9.28515625" style="96" customWidth="1"/>
    <col min="1794" max="1794" width="6.7109375" style="96" customWidth="1"/>
    <col min="1795" max="1795" width="40.7109375" style="96" customWidth="1"/>
    <col min="1796" max="1799" width="9.28515625" style="96" customWidth="1"/>
    <col min="1800" max="2048" width="9.28515625" style="96"/>
    <col min="2049" max="2049" width="9.28515625" style="96" customWidth="1"/>
    <col min="2050" max="2050" width="6.7109375" style="96" customWidth="1"/>
    <col min="2051" max="2051" width="40.7109375" style="96" customWidth="1"/>
    <col min="2052" max="2055" width="9.28515625" style="96" customWidth="1"/>
    <col min="2056" max="2304" width="9.28515625" style="96"/>
    <col min="2305" max="2305" width="9.28515625" style="96" customWidth="1"/>
    <col min="2306" max="2306" width="6.7109375" style="96" customWidth="1"/>
    <col min="2307" max="2307" width="40.7109375" style="96" customWidth="1"/>
    <col min="2308" max="2311" width="9.28515625" style="96" customWidth="1"/>
    <col min="2312" max="2560" width="9.28515625" style="96"/>
    <col min="2561" max="2561" width="9.28515625" style="96" customWidth="1"/>
    <col min="2562" max="2562" width="6.7109375" style="96" customWidth="1"/>
    <col min="2563" max="2563" width="40.7109375" style="96" customWidth="1"/>
    <col min="2564" max="2567" width="9.28515625" style="96" customWidth="1"/>
    <col min="2568" max="2816" width="9.28515625" style="96"/>
    <col min="2817" max="2817" width="9.28515625" style="96" customWidth="1"/>
    <col min="2818" max="2818" width="6.7109375" style="96" customWidth="1"/>
    <col min="2819" max="2819" width="40.7109375" style="96" customWidth="1"/>
    <col min="2820" max="2823" width="9.28515625" style="96" customWidth="1"/>
    <col min="2824" max="3072" width="9.28515625" style="96"/>
    <col min="3073" max="3073" width="9.28515625" style="96" customWidth="1"/>
    <col min="3074" max="3074" width="6.7109375" style="96" customWidth="1"/>
    <col min="3075" max="3075" width="40.7109375" style="96" customWidth="1"/>
    <col min="3076" max="3079" width="9.28515625" style="96" customWidth="1"/>
    <col min="3080" max="3328" width="9.28515625" style="96"/>
    <col min="3329" max="3329" width="9.28515625" style="96" customWidth="1"/>
    <col min="3330" max="3330" width="6.7109375" style="96" customWidth="1"/>
    <col min="3331" max="3331" width="40.7109375" style="96" customWidth="1"/>
    <col min="3332" max="3335" width="9.28515625" style="96" customWidth="1"/>
    <col min="3336" max="3584" width="9.28515625" style="96"/>
    <col min="3585" max="3585" width="9.28515625" style="96" customWidth="1"/>
    <col min="3586" max="3586" width="6.7109375" style="96" customWidth="1"/>
    <col min="3587" max="3587" width="40.7109375" style="96" customWidth="1"/>
    <col min="3588" max="3591" width="9.28515625" style="96" customWidth="1"/>
    <col min="3592" max="3840" width="9.28515625" style="96"/>
    <col min="3841" max="3841" width="9.28515625" style="96" customWidth="1"/>
    <col min="3842" max="3842" width="6.7109375" style="96" customWidth="1"/>
    <col min="3843" max="3843" width="40.7109375" style="96" customWidth="1"/>
    <col min="3844" max="3847" width="9.28515625" style="96" customWidth="1"/>
    <col min="3848" max="4096" width="9.28515625" style="96"/>
    <col min="4097" max="4097" width="9.28515625" style="96" customWidth="1"/>
    <col min="4098" max="4098" width="6.7109375" style="96" customWidth="1"/>
    <col min="4099" max="4099" width="40.7109375" style="96" customWidth="1"/>
    <col min="4100" max="4103" width="9.28515625" style="96" customWidth="1"/>
    <col min="4104" max="4352" width="9.28515625" style="96"/>
    <col min="4353" max="4353" width="9.28515625" style="96" customWidth="1"/>
    <col min="4354" max="4354" width="6.7109375" style="96" customWidth="1"/>
    <col min="4355" max="4355" width="40.7109375" style="96" customWidth="1"/>
    <col min="4356" max="4359" width="9.28515625" style="96" customWidth="1"/>
    <col min="4360" max="4608" width="9.28515625" style="96"/>
    <col min="4609" max="4609" width="9.28515625" style="96" customWidth="1"/>
    <col min="4610" max="4610" width="6.7109375" style="96" customWidth="1"/>
    <col min="4611" max="4611" width="40.7109375" style="96" customWidth="1"/>
    <col min="4612" max="4615" width="9.28515625" style="96" customWidth="1"/>
    <col min="4616" max="4864" width="9.28515625" style="96"/>
    <col min="4865" max="4865" width="9.28515625" style="96" customWidth="1"/>
    <col min="4866" max="4866" width="6.7109375" style="96" customWidth="1"/>
    <col min="4867" max="4867" width="40.7109375" style="96" customWidth="1"/>
    <col min="4868" max="4871" width="9.28515625" style="96" customWidth="1"/>
    <col min="4872" max="5120" width="9.28515625" style="96"/>
    <col min="5121" max="5121" width="9.28515625" style="96" customWidth="1"/>
    <col min="5122" max="5122" width="6.7109375" style="96" customWidth="1"/>
    <col min="5123" max="5123" width="40.7109375" style="96" customWidth="1"/>
    <col min="5124" max="5127" width="9.28515625" style="96" customWidth="1"/>
    <col min="5128" max="5376" width="9.28515625" style="96"/>
    <col min="5377" max="5377" width="9.28515625" style="96" customWidth="1"/>
    <col min="5378" max="5378" width="6.7109375" style="96" customWidth="1"/>
    <col min="5379" max="5379" width="40.7109375" style="96" customWidth="1"/>
    <col min="5380" max="5383" width="9.28515625" style="96" customWidth="1"/>
    <col min="5384" max="5632" width="9.28515625" style="96"/>
    <col min="5633" max="5633" width="9.28515625" style="96" customWidth="1"/>
    <col min="5634" max="5634" width="6.7109375" style="96" customWidth="1"/>
    <col min="5635" max="5635" width="40.7109375" style="96" customWidth="1"/>
    <col min="5636" max="5639" width="9.28515625" style="96" customWidth="1"/>
    <col min="5640" max="5888" width="9.28515625" style="96"/>
    <col min="5889" max="5889" width="9.28515625" style="96" customWidth="1"/>
    <col min="5890" max="5890" width="6.7109375" style="96" customWidth="1"/>
    <col min="5891" max="5891" width="40.7109375" style="96" customWidth="1"/>
    <col min="5892" max="5895" width="9.28515625" style="96" customWidth="1"/>
    <col min="5896" max="6144" width="9.28515625" style="96"/>
    <col min="6145" max="6145" width="9.28515625" style="96" customWidth="1"/>
    <col min="6146" max="6146" width="6.7109375" style="96" customWidth="1"/>
    <col min="6147" max="6147" width="40.7109375" style="96" customWidth="1"/>
    <col min="6148" max="6151" width="9.28515625" style="96" customWidth="1"/>
    <col min="6152" max="6400" width="9.28515625" style="96"/>
    <col min="6401" max="6401" width="9.28515625" style="96" customWidth="1"/>
    <col min="6402" max="6402" width="6.7109375" style="96" customWidth="1"/>
    <col min="6403" max="6403" width="40.7109375" style="96" customWidth="1"/>
    <col min="6404" max="6407" width="9.28515625" style="96" customWidth="1"/>
    <col min="6408" max="6656" width="9.28515625" style="96"/>
    <col min="6657" max="6657" width="9.28515625" style="96" customWidth="1"/>
    <col min="6658" max="6658" width="6.7109375" style="96" customWidth="1"/>
    <col min="6659" max="6659" width="40.7109375" style="96" customWidth="1"/>
    <col min="6660" max="6663" width="9.28515625" style="96" customWidth="1"/>
    <col min="6664" max="6912" width="9.28515625" style="96"/>
    <col min="6913" max="6913" width="9.28515625" style="96" customWidth="1"/>
    <col min="6914" max="6914" width="6.7109375" style="96" customWidth="1"/>
    <col min="6915" max="6915" width="40.7109375" style="96" customWidth="1"/>
    <col min="6916" max="6919" width="9.28515625" style="96" customWidth="1"/>
    <col min="6920" max="7168" width="9.28515625" style="96"/>
    <col min="7169" max="7169" width="9.28515625" style="96" customWidth="1"/>
    <col min="7170" max="7170" width="6.7109375" style="96" customWidth="1"/>
    <col min="7171" max="7171" width="40.7109375" style="96" customWidth="1"/>
    <col min="7172" max="7175" width="9.28515625" style="96" customWidth="1"/>
    <col min="7176" max="7424" width="9.28515625" style="96"/>
    <col min="7425" max="7425" width="9.28515625" style="96" customWidth="1"/>
    <col min="7426" max="7426" width="6.7109375" style="96" customWidth="1"/>
    <col min="7427" max="7427" width="40.7109375" style="96" customWidth="1"/>
    <col min="7428" max="7431" width="9.28515625" style="96" customWidth="1"/>
    <col min="7432" max="7680" width="9.28515625" style="96"/>
    <col min="7681" max="7681" width="9.28515625" style="96" customWidth="1"/>
    <col min="7682" max="7682" width="6.7109375" style="96" customWidth="1"/>
    <col min="7683" max="7683" width="40.7109375" style="96" customWidth="1"/>
    <col min="7684" max="7687" width="9.28515625" style="96" customWidth="1"/>
    <col min="7688" max="7936" width="9.28515625" style="96"/>
    <col min="7937" max="7937" width="9.28515625" style="96" customWidth="1"/>
    <col min="7938" max="7938" width="6.7109375" style="96" customWidth="1"/>
    <col min="7939" max="7939" width="40.7109375" style="96" customWidth="1"/>
    <col min="7940" max="7943" width="9.28515625" style="96" customWidth="1"/>
    <col min="7944" max="8192" width="9.28515625" style="96"/>
    <col min="8193" max="8193" width="9.28515625" style="96" customWidth="1"/>
    <col min="8194" max="8194" width="6.7109375" style="96" customWidth="1"/>
    <col min="8195" max="8195" width="40.7109375" style="96" customWidth="1"/>
    <col min="8196" max="8199" width="9.28515625" style="96" customWidth="1"/>
    <col min="8200" max="8448" width="9.28515625" style="96"/>
    <col min="8449" max="8449" width="9.28515625" style="96" customWidth="1"/>
    <col min="8450" max="8450" width="6.7109375" style="96" customWidth="1"/>
    <col min="8451" max="8451" width="40.7109375" style="96" customWidth="1"/>
    <col min="8452" max="8455" width="9.28515625" style="96" customWidth="1"/>
    <col min="8456" max="8704" width="9.28515625" style="96"/>
    <col min="8705" max="8705" width="9.28515625" style="96" customWidth="1"/>
    <col min="8706" max="8706" width="6.7109375" style="96" customWidth="1"/>
    <col min="8707" max="8707" width="40.7109375" style="96" customWidth="1"/>
    <col min="8708" max="8711" width="9.28515625" style="96" customWidth="1"/>
    <col min="8712" max="8960" width="9.28515625" style="96"/>
    <col min="8961" max="8961" width="9.28515625" style="96" customWidth="1"/>
    <col min="8962" max="8962" width="6.7109375" style="96" customWidth="1"/>
    <col min="8963" max="8963" width="40.7109375" style="96" customWidth="1"/>
    <col min="8964" max="8967" width="9.28515625" style="96" customWidth="1"/>
    <col min="8968" max="9216" width="9.28515625" style="96"/>
    <col min="9217" max="9217" width="9.28515625" style="96" customWidth="1"/>
    <col min="9218" max="9218" width="6.7109375" style="96" customWidth="1"/>
    <col min="9219" max="9219" width="40.7109375" style="96" customWidth="1"/>
    <col min="9220" max="9223" width="9.28515625" style="96" customWidth="1"/>
    <col min="9224" max="9472" width="9.28515625" style="96"/>
    <col min="9473" max="9473" width="9.28515625" style="96" customWidth="1"/>
    <col min="9474" max="9474" width="6.7109375" style="96" customWidth="1"/>
    <col min="9475" max="9475" width="40.7109375" style="96" customWidth="1"/>
    <col min="9476" max="9479" width="9.28515625" style="96" customWidth="1"/>
    <col min="9480" max="9728" width="9.28515625" style="96"/>
    <col min="9729" max="9729" width="9.28515625" style="96" customWidth="1"/>
    <col min="9730" max="9730" width="6.7109375" style="96" customWidth="1"/>
    <col min="9731" max="9731" width="40.7109375" style="96" customWidth="1"/>
    <col min="9732" max="9735" width="9.28515625" style="96" customWidth="1"/>
    <col min="9736" max="9984" width="9.28515625" style="96"/>
    <col min="9985" max="9985" width="9.28515625" style="96" customWidth="1"/>
    <col min="9986" max="9986" width="6.7109375" style="96" customWidth="1"/>
    <col min="9987" max="9987" width="40.7109375" style="96" customWidth="1"/>
    <col min="9988" max="9991" width="9.28515625" style="96" customWidth="1"/>
    <col min="9992" max="10240" width="9.28515625" style="96"/>
    <col min="10241" max="10241" width="9.28515625" style="96" customWidth="1"/>
    <col min="10242" max="10242" width="6.7109375" style="96" customWidth="1"/>
    <col min="10243" max="10243" width="40.7109375" style="96" customWidth="1"/>
    <col min="10244" max="10247" width="9.28515625" style="96" customWidth="1"/>
    <col min="10248" max="10496" width="9.28515625" style="96"/>
    <col min="10497" max="10497" width="9.28515625" style="96" customWidth="1"/>
    <col min="10498" max="10498" width="6.7109375" style="96" customWidth="1"/>
    <col min="10499" max="10499" width="40.7109375" style="96" customWidth="1"/>
    <col min="10500" max="10503" width="9.28515625" style="96" customWidth="1"/>
    <col min="10504" max="10752" width="9.28515625" style="96"/>
    <col min="10753" max="10753" width="9.28515625" style="96" customWidth="1"/>
    <col min="10754" max="10754" width="6.7109375" style="96" customWidth="1"/>
    <col min="10755" max="10755" width="40.7109375" style="96" customWidth="1"/>
    <col min="10756" max="10759" width="9.28515625" style="96" customWidth="1"/>
    <col min="10760" max="11008" width="9.28515625" style="96"/>
    <col min="11009" max="11009" width="9.28515625" style="96" customWidth="1"/>
    <col min="11010" max="11010" width="6.7109375" style="96" customWidth="1"/>
    <col min="11011" max="11011" width="40.7109375" style="96" customWidth="1"/>
    <col min="11012" max="11015" width="9.28515625" style="96" customWidth="1"/>
    <col min="11016" max="11264" width="9.28515625" style="96"/>
    <col min="11265" max="11265" width="9.28515625" style="96" customWidth="1"/>
    <col min="11266" max="11266" width="6.7109375" style="96" customWidth="1"/>
    <col min="11267" max="11267" width="40.7109375" style="96" customWidth="1"/>
    <col min="11268" max="11271" width="9.28515625" style="96" customWidth="1"/>
    <col min="11272" max="11520" width="9.28515625" style="96"/>
    <col min="11521" max="11521" width="9.28515625" style="96" customWidth="1"/>
    <col min="11522" max="11522" width="6.7109375" style="96" customWidth="1"/>
    <col min="11523" max="11523" width="40.7109375" style="96" customWidth="1"/>
    <col min="11524" max="11527" width="9.28515625" style="96" customWidth="1"/>
    <col min="11528" max="11776" width="9.28515625" style="96"/>
    <col min="11777" max="11777" width="9.28515625" style="96" customWidth="1"/>
    <col min="11778" max="11778" width="6.7109375" style="96" customWidth="1"/>
    <col min="11779" max="11779" width="40.7109375" style="96" customWidth="1"/>
    <col min="11780" max="11783" width="9.28515625" style="96" customWidth="1"/>
    <col min="11784" max="12032" width="9.28515625" style="96"/>
    <col min="12033" max="12033" width="9.28515625" style="96" customWidth="1"/>
    <col min="12034" max="12034" width="6.7109375" style="96" customWidth="1"/>
    <col min="12035" max="12035" width="40.7109375" style="96" customWidth="1"/>
    <col min="12036" max="12039" width="9.28515625" style="96" customWidth="1"/>
    <col min="12040" max="12288" width="9.28515625" style="96"/>
    <col min="12289" max="12289" width="9.28515625" style="96" customWidth="1"/>
    <col min="12290" max="12290" width="6.7109375" style="96" customWidth="1"/>
    <col min="12291" max="12291" width="40.7109375" style="96" customWidth="1"/>
    <col min="12292" max="12295" width="9.28515625" style="96" customWidth="1"/>
    <col min="12296" max="12544" width="9.28515625" style="96"/>
    <col min="12545" max="12545" width="9.28515625" style="96" customWidth="1"/>
    <col min="12546" max="12546" width="6.7109375" style="96" customWidth="1"/>
    <col min="12547" max="12547" width="40.7109375" style="96" customWidth="1"/>
    <col min="12548" max="12551" width="9.28515625" style="96" customWidth="1"/>
    <col min="12552" max="12800" width="9.28515625" style="96"/>
    <col min="12801" max="12801" width="9.28515625" style="96" customWidth="1"/>
    <col min="12802" max="12802" width="6.7109375" style="96" customWidth="1"/>
    <col min="12803" max="12803" width="40.7109375" style="96" customWidth="1"/>
    <col min="12804" max="12807" width="9.28515625" style="96" customWidth="1"/>
    <col min="12808" max="13056" width="9.28515625" style="96"/>
    <col min="13057" max="13057" width="9.28515625" style="96" customWidth="1"/>
    <col min="13058" max="13058" width="6.7109375" style="96" customWidth="1"/>
    <col min="13059" max="13059" width="40.7109375" style="96" customWidth="1"/>
    <col min="13060" max="13063" width="9.28515625" style="96" customWidth="1"/>
    <col min="13064" max="13312" width="9.28515625" style="96"/>
    <col min="13313" max="13313" width="9.28515625" style="96" customWidth="1"/>
    <col min="13314" max="13314" width="6.7109375" style="96" customWidth="1"/>
    <col min="13315" max="13315" width="40.7109375" style="96" customWidth="1"/>
    <col min="13316" max="13319" width="9.28515625" style="96" customWidth="1"/>
    <col min="13320" max="13568" width="9.28515625" style="96"/>
    <col min="13569" max="13569" width="9.28515625" style="96" customWidth="1"/>
    <col min="13570" max="13570" width="6.7109375" style="96" customWidth="1"/>
    <col min="13571" max="13571" width="40.7109375" style="96" customWidth="1"/>
    <col min="13572" max="13575" width="9.28515625" style="96" customWidth="1"/>
    <col min="13576" max="13824" width="9.28515625" style="96"/>
    <col min="13825" max="13825" width="9.28515625" style="96" customWidth="1"/>
    <col min="13826" max="13826" width="6.7109375" style="96" customWidth="1"/>
    <col min="13827" max="13827" width="40.7109375" style="96" customWidth="1"/>
    <col min="13828" max="13831" width="9.28515625" style="96" customWidth="1"/>
    <col min="13832" max="14080" width="9.28515625" style="96"/>
    <col min="14081" max="14081" width="9.28515625" style="96" customWidth="1"/>
    <col min="14082" max="14082" width="6.7109375" style="96" customWidth="1"/>
    <col min="14083" max="14083" width="40.7109375" style="96" customWidth="1"/>
    <col min="14084" max="14087" width="9.28515625" style="96" customWidth="1"/>
    <col min="14088" max="14336" width="9.28515625" style="96"/>
    <col min="14337" max="14337" width="9.28515625" style="96" customWidth="1"/>
    <col min="14338" max="14338" width="6.7109375" style="96" customWidth="1"/>
    <col min="14339" max="14339" width="40.7109375" style="96" customWidth="1"/>
    <col min="14340" max="14343" width="9.28515625" style="96" customWidth="1"/>
    <col min="14344" max="14592" width="9.28515625" style="96"/>
    <col min="14593" max="14593" width="9.28515625" style="96" customWidth="1"/>
    <col min="14594" max="14594" width="6.7109375" style="96" customWidth="1"/>
    <col min="14595" max="14595" width="40.7109375" style="96" customWidth="1"/>
    <col min="14596" max="14599" width="9.28515625" style="96" customWidth="1"/>
    <col min="14600" max="14848" width="9.28515625" style="96"/>
    <col min="14849" max="14849" width="9.28515625" style="96" customWidth="1"/>
    <col min="14850" max="14850" width="6.7109375" style="96" customWidth="1"/>
    <col min="14851" max="14851" width="40.7109375" style="96" customWidth="1"/>
    <col min="14852" max="14855" width="9.28515625" style="96" customWidth="1"/>
    <col min="14856" max="15104" width="9.28515625" style="96"/>
    <col min="15105" max="15105" width="9.28515625" style="96" customWidth="1"/>
    <col min="15106" max="15106" width="6.7109375" style="96" customWidth="1"/>
    <col min="15107" max="15107" width="40.7109375" style="96" customWidth="1"/>
    <col min="15108" max="15111" width="9.28515625" style="96" customWidth="1"/>
    <col min="15112" max="15360" width="9.28515625" style="96"/>
    <col min="15361" max="15361" width="9.28515625" style="96" customWidth="1"/>
    <col min="15362" max="15362" width="6.7109375" style="96" customWidth="1"/>
    <col min="15363" max="15363" width="40.7109375" style="96" customWidth="1"/>
    <col min="15364" max="15367" width="9.28515625" style="96" customWidth="1"/>
    <col min="15368" max="15616" width="9.28515625" style="96"/>
    <col min="15617" max="15617" width="9.28515625" style="96" customWidth="1"/>
    <col min="15618" max="15618" width="6.7109375" style="96" customWidth="1"/>
    <col min="15619" max="15619" width="40.7109375" style="96" customWidth="1"/>
    <col min="15620" max="15623" width="9.28515625" style="96" customWidth="1"/>
    <col min="15624" max="15872" width="9.28515625" style="96"/>
    <col min="15873" max="15873" width="9.28515625" style="96" customWidth="1"/>
    <col min="15874" max="15874" width="6.7109375" style="96" customWidth="1"/>
    <col min="15875" max="15875" width="40.7109375" style="96" customWidth="1"/>
    <col min="15876" max="15879" width="9.28515625" style="96" customWidth="1"/>
    <col min="15880" max="16128" width="9.28515625" style="96"/>
    <col min="16129" max="16129" width="9.28515625" style="96" customWidth="1"/>
    <col min="16130" max="16130" width="6.7109375" style="96" customWidth="1"/>
    <col min="16131" max="16131" width="40.7109375" style="96" customWidth="1"/>
    <col min="16132" max="16135" width="9.28515625" style="96" customWidth="1"/>
    <col min="16136" max="16383" width="9.28515625" style="96"/>
    <col min="16384" max="16384" width="9.28515625" style="96" customWidth="1"/>
  </cols>
  <sheetData>
    <row r="1" spans="1:8" ht="12.75" customHeight="1" x14ac:dyDescent="0.2">
      <c r="A1" s="304" t="s">
        <v>229</v>
      </c>
      <c r="B1" s="305" t="s">
        <v>1030</v>
      </c>
      <c r="C1" s="619"/>
      <c r="D1" s="754" t="s">
        <v>1031</v>
      </c>
      <c r="E1" s="754"/>
      <c r="F1" s="754"/>
      <c r="G1" s="754"/>
      <c r="H1" s="755"/>
    </row>
    <row r="2" spans="1:8" ht="24.75" customHeight="1" x14ac:dyDescent="0.2">
      <c r="A2" s="750" t="s">
        <v>2</v>
      </c>
      <c r="B2" s="751"/>
      <c r="C2" s="752"/>
      <c r="D2" s="272" t="s">
        <v>3</v>
      </c>
      <c r="E2" s="272" t="s">
        <v>4</v>
      </c>
      <c r="F2" s="272" t="s">
        <v>5</v>
      </c>
      <c r="G2" s="272" t="s">
        <v>6</v>
      </c>
      <c r="H2" s="272" t="s">
        <v>7</v>
      </c>
    </row>
    <row r="3" spans="1:8" x14ac:dyDescent="0.2">
      <c r="A3" s="428" t="s">
        <v>1032</v>
      </c>
      <c r="B3" s="429"/>
      <c r="C3" s="430"/>
      <c r="D3" s="357" t="s">
        <v>1033</v>
      </c>
      <c r="E3" s="294"/>
      <c r="F3" s="294"/>
      <c r="G3" s="30"/>
      <c r="H3" s="602"/>
    </row>
    <row r="4" spans="1:8" ht="25.5" x14ac:dyDescent="0.2">
      <c r="A4" s="428"/>
      <c r="B4" s="429" t="s">
        <v>1034</v>
      </c>
      <c r="C4" s="430"/>
      <c r="D4" s="319" t="s">
        <v>1035</v>
      </c>
      <c r="E4" s="294"/>
      <c r="F4" s="294"/>
      <c r="G4" s="30"/>
      <c r="H4" s="602"/>
    </row>
    <row r="5" spans="1:8" x14ac:dyDescent="0.2">
      <c r="A5" s="428"/>
      <c r="B5" s="429"/>
      <c r="C5" s="558" t="s">
        <v>10</v>
      </c>
      <c r="D5" s="296" t="s">
        <v>658</v>
      </c>
      <c r="E5" s="293" t="s">
        <v>254</v>
      </c>
      <c r="F5" s="293">
        <v>2450</v>
      </c>
      <c r="G5" s="119"/>
      <c r="H5" s="83" t="str">
        <f>IF(G5=0," ",F5*G5)</f>
        <v xml:space="preserve"> </v>
      </c>
    </row>
    <row r="6" spans="1:8" x14ac:dyDescent="0.2">
      <c r="A6" s="428"/>
      <c r="B6" s="429"/>
      <c r="C6" s="558" t="s">
        <v>23</v>
      </c>
      <c r="D6" s="296" t="s">
        <v>659</v>
      </c>
      <c r="E6" s="293" t="s">
        <v>254</v>
      </c>
      <c r="F6" s="293">
        <v>600</v>
      </c>
      <c r="G6" s="119"/>
      <c r="H6" s="83" t="str">
        <f>IF(G6=0," ",F6*G6)</f>
        <v xml:space="preserve"> </v>
      </c>
    </row>
    <row r="7" spans="1:8" ht="25.5" x14ac:dyDescent="0.2">
      <c r="A7" s="425" t="s">
        <v>1036</v>
      </c>
      <c r="B7" s="426"/>
      <c r="C7" s="427"/>
      <c r="D7" s="346" t="s">
        <v>1037</v>
      </c>
      <c r="E7" s="309"/>
      <c r="F7" s="309"/>
      <c r="G7" s="55"/>
      <c r="H7" s="618"/>
    </row>
    <row r="8" spans="1:8" x14ac:dyDescent="0.2">
      <c r="A8" s="428"/>
      <c r="B8" s="429" t="s">
        <v>1038</v>
      </c>
      <c r="C8" s="430"/>
      <c r="D8" s="319" t="s">
        <v>1039</v>
      </c>
      <c r="E8" s="294"/>
      <c r="F8" s="294"/>
      <c r="G8" s="30"/>
      <c r="H8" s="602"/>
    </row>
    <row r="9" spans="1:8" ht="27" x14ac:dyDescent="0.2">
      <c r="A9" s="428"/>
      <c r="B9" s="429"/>
      <c r="C9" s="558" t="s">
        <v>10</v>
      </c>
      <c r="D9" s="296" t="s">
        <v>1040</v>
      </c>
      <c r="E9" s="293" t="s">
        <v>135</v>
      </c>
      <c r="F9" s="293">
        <v>30</v>
      </c>
      <c r="G9" s="119"/>
      <c r="H9" s="83" t="str">
        <f>IF(G9=0," ",F9*G9)</f>
        <v xml:space="preserve"> </v>
      </c>
    </row>
    <row r="10" spans="1:8" ht="27" x14ac:dyDescent="0.2">
      <c r="A10" s="428"/>
      <c r="B10" s="429"/>
      <c r="C10" s="558" t="s">
        <v>23</v>
      </c>
      <c r="D10" s="296" t="s">
        <v>1041</v>
      </c>
      <c r="E10" s="293" t="s">
        <v>135</v>
      </c>
      <c r="F10" s="293">
        <v>50</v>
      </c>
      <c r="G10" s="119"/>
      <c r="H10" s="83" t="str">
        <f>IF(G10=0," ",F10*G10)</f>
        <v xml:space="preserve"> </v>
      </c>
    </row>
    <row r="11" spans="1:8" ht="27" x14ac:dyDescent="0.2">
      <c r="A11" s="428"/>
      <c r="B11" s="429"/>
      <c r="C11" s="558" t="s">
        <v>179</v>
      </c>
      <c r="D11" s="296" t="s">
        <v>1042</v>
      </c>
      <c r="E11" s="293" t="s">
        <v>135</v>
      </c>
      <c r="F11" s="293">
        <v>20</v>
      </c>
      <c r="G11" s="119"/>
      <c r="H11" s="83" t="str">
        <f>IF(G11=0," ",F11*G11)</f>
        <v xml:space="preserve"> </v>
      </c>
    </row>
    <row r="12" spans="1:8" ht="25.5" x14ac:dyDescent="0.2">
      <c r="A12" s="428"/>
      <c r="B12" s="429" t="s">
        <v>1043</v>
      </c>
      <c r="C12" s="430"/>
      <c r="D12" s="319" t="s">
        <v>1044</v>
      </c>
      <c r="E12" s="294"/>
      <c r="F12" s="294"/>
      <c r="G12" s="30"/>
      <c r="H12" s="602"/>
    </row>
    <row r="13" spans="1:8" ht="27" x14ac:dyDescent="0.2">
      <c r="A13" s="428"/>
      <c r="B13" s="429"/>
      <c r="C13" s="558" t="s">
        <v>10</v>
      </c>
      <c r="D13" s="296" t="s">
        <v>1040</v>
      </c>
      <c r="E13" s="293" t="s">
        <v>135</v>
      </c>
      <c r="F13" s="293">
        <v>20</v>
      </c>
      <c r="G13" s="119"/>
      <c r="H13" s="83" t="str">
        <f>IF(G13=0," ",F13*G13)</f>
        <v xml:space="preserve"> </v>
      </c>
    </row>
    <row r="14" spans="1:8" ht="27" x14ac:dyDescent="0.2">
      <c r="A14" s="428"/>
      <c r="B14" s="429"/>
      <c r="C14" s="558" t="s">
        <v>23</v>
      </c>
      <c r="D14" s="296" t="s">
        <v>1041</v>
      </c>
      <c r="E14" s="293" t="s">
        <v>135</v>
      </c>
      <c r="F14" s="293">
        <v>60</v>
      </c>
      <c r="G14" s="119"/>
      <c r="H14" s="83" t="str">
        <f>IF(G14=0," ",F14*G14)</f>
        <v xml:space="preserve"> </v>
      </c>
    </row>
    <row r="15" spans="1:8" ht="27" x14ac:dyDescent="0.2">
      <c r="A15" s="428"/>
      <c r="B15" s="429"/>
      <c r="C15" s="558" t="s">
        <v>179</v>
      </c>
      <c r="D15" s="296" t="s">
        <v>1042</v>
      </c>
      <c r="E15" s="293" t="s">
        <v>135</v>
      </c>
      <c r="F15" s="293">
        <v>20</v>
      </c>
      <c r="G15" s="119"/>
      <c r="H15" s="83" t="str">
        <f>IF(G15=0," ",F15*G15)</f>
        <v xml:space="preserve"> </v>
      </c>
    </row>
    <row r="16" spans="1:8" ht="27" x14ac:dyDescent="0.2">
      <c r="A16" s="583" t="s">
        <v>1045</v>
      </c>
      <c r="B16" s="559"/>
      <c r="C16" s="598"/>
      <c r="D16" s="373" t="s">
        <v>1046</v>
      </c>
      <c r="E16" s="300" t="s">
        <v>253</v>
      </c>
      <c r="F16" s="300">
        <v>825</v>
      </c>
      <c r="G16" s="383"/>
      <c r="H16" s="91" t="str">
        <f>IF(G16=0," ",F16*G16)</f>
        <v xml:space="preserve"> </v>
      </c>
    </row>
    <row r="17" spans="1:8" x14ac:dyDescent="0.2">
      <c r="A17" s="425" t="s">
        <v>1047</v>
      </c>
      <c r="B17" s="426"/>
      <c r="C17" s="427"/>
      <c r="D17" s="346" t="s">
        <v>1048</v>
      </c>
      <c r="E17" s="309"/>
      <c r="F17" s="309"/>
      <c r="G17" s="55"/>
      <c r="H17" s="618"/>
    </row>
    <row r="18" spans="1:8" ht="51" x14ac:dyDescent="0.2">
      <c r="A18" s="428"/>
      <c r="B18" s="429" t="s">
        <v>1049</v>
      </c>
      <c r="C18" s="430"/>
      <c r="D18" s="319" t="s">
        <v>1050</v>
      </c>
      <c r="E18" s="294"/>
      <c r="F18" s="294"/>
      <c r="G18" s="30"/>
      <c r="H18" s="602"/>
    </row>
    <row r="19" spans="1:8" ht="27" x14ac:dyDescent="0.2">
      <c r="A19" s="428"/>
      <c r="B19" s="429"/>
      <c r="C19" s="558" t="s">
        <v>10</v>
      </c>
      <c r="D19" s="296" t="s">
        <v>1051</v>
      </c>
      <c r="E19" s="293" t="s">
        <v>135</v>
      </c>
      <c r="F19" s="293">
        <v>20</v>
      </c>
      <c r="G19" s="119"/>
      <c r="H19" s="83" t="str">
        <f>IF(G19=0," ",F19*G19)</f>
        <v xml:space="preserve"> </v>
      </c>
    </row>
    <row r="20" spans="1:8" ht="27" x14ac:dyDescent="0.2">
      <c r="A20" s="428"/>
      <c r="B20" s="429"/>
      <c r="C20" s="558" t="s">
        <v>23</v>
      </c>
      <c r="D20" s="296" t="s">
        <v>1041</v>
      </c>
      <c r="E20" s="293" t="s">
        <v>135</v>
      </c>
      <c r="F20" s="293">
        <v>60</v>
      </c>
      <c r="G20" s="119"/>
      <c r="H20" s="83" t="str">
        <f>IF(G20=0," ",F20*G20)</f>
        <v xml:space="preserve"> </v>
      </c>
    </row>
    <row r="21" spans="1:8" ht="27" x14ac:dyDescent="0.2">
      <c r="A21" s="428"/>
      <c r="B21" s="429"/>
      <c r="C21" s="558" t="s">
        <v>179</v>
      </c>
      <c r="D21" s="296" t="s">
        <v>1042</v>
      </c>
      <c r="E21" s="293" t="s">
        <v>135</v>
      </c>
      <c r="F21" s="293">
        <v>20</v>
      </c>
      <c r="G21" s="119"/>
      <c r="H21" s="83" t="str">
        <f>IF(G21=0," ",F21*G21)</f>
        <v xml:space="preserve"> </v>
      </c>
    </row>
    <row r="22" spans="1:8" ht="25.5" x14ac:dyDescent="0.2">
      <c r="A22" s="428"/>
      <c r="B22" s="429" t="s">
        <v>1052</v>
      </c>
      <c r="C22" s="430"/>
      <c r="D22" s="319" t="s">
        <v>1053</v>
      </c>
      <c r="E22" s="294"/>
      <c r="F22" s="294"/>
      <c r="G22" s="30"/>
      <c r="H22" s="602"/>
    </row>
    <row r="23" spans="1:8" ht="25.5" x14ac:dyDescent="0.2">
      <c r="A23" s="428"/>
      <c r="B23" s="429"/>
      <c r="C23" s="558" t="s">
        <v>10</v>
      </c>
      <c r="D23" s="296" t="s">
        <v>1040</v>
      </c>
      <c r="E23" s="293" t="s">
        <v>138</v>
      </c>
      <c r="F23" s="293">
        <v>75</v>
      </c>
      <c r="G23" s="119"/>
      <c r="H23" s="83" t="str">
        <f>IF(G23=0," ",F23*G23)</f>
        <v xml:space="preserve"> </v>
      </c>
    </row>
    <row r="24" spans="1:8" ht="25.5" x14ac:dyDescent="0.2">
      <c r="A24" s="428"/>
      <c r="B24" s="429"/>
      <c r="C24" s="558" t="s">
        <v>23</v>
      </c>
      <c r="D24" s="296" t="s">
        <v>1041</v>
      </c>
      <c r="E24" s="293" t="s">
        <v>138</v>
      </c>
      <c r="F24" s="293">
        <v>125</v>
      </c>
      <c r="G24" s="119"/>
      <c r="H24" s="83" t="str">
        <f>IF(G24=0," ",F24*G24)</f>
        <v xml:space="preserve"> </v>
      </c>
    </row>
    <row r="25" spans="1:8" ht="25.5" x14ac:dyDescent="0.2">
      <c r="A25" s="428"/>
      <c r="B25" s="429"/>
      <c r="C25" s="558" t="s">
        <v>179</v>
      </c>
      <c r="D25" s="296" t="s">
        <v>1042</v>
      </c>
      <c r="E25" s="293" t="s">
        <v>138</v>
      </c>
      <c r="F25" s="293">
        <v>50</v>
      </c>
      <c r="G25" s="119"/>
      <c r="H25" s="83" t="str">
        <f>IF(G25=0," ",F25*G25)</f>
        <v xml:space="preserve"> </v>
      </c>
    </row>
    <row r="26" spans="1:8" x14ac:dyDescent="0.2">
      <c r="A26" s="425" t="s">
        <v>1054</v>
      </c>
      <c r="B26" s="426"/>
      <c r="C26" s="427"/>
      <c r="D26" s="346" t="s">
        <v>1055</v>
      </c>
      <c r="E26" s="309"/>
      <c r="F26" s="309"/>
      <c r="G26" s="55"/>
      <c r="H26" s="618"/>
    </row>
    <row r="27" spans="1:8" ht="25.5" x14ac:dyDescent="0.2">
      <c r="A27" s="428"/>
      <c r="B27" s="431" t="s">
        <v>1056</v>
      </c>
      <c r="C27" s="432"/>
      <c r="D27" s="296" t="s">
        <v>1057</v>
      </c>
      <c r="E27" s="293" t="s">
        <v>254</v>
      </c>
      <c r="F27" s="293">
        <v>250</v>
      </c>
      <c r="G27" s="119"/>
      <c r="H27" s="83" t="str">
        <f>IF(G27=0," ",F27*G27)</f>
        <v xml:space="preserve"> </v>
      </c>
    </row>
    <row r="28" spans="1:8" ht="14.25" x14ac:dyDescent="0.2">
      <c r="A28" s="428"/>
      <c r="B28" s="431" t="s">
        <v>1058</v>
      </c>
      <c r="C28" s="432"/>
      <c r="D28" s="296" t="s">
        <v>1059</v>
      </c>
      <c r="E28" s="293" t="s">
        <v>929</v>
      </c>
      <c r="F28" s="293">
        <v>50</v>
      </c>
      <c r="G28" s="119"/>
      <c r="H28" s="83" t="str">
        <f>IF(G28=0," ",F28*G28)</f>
        <v xml:space="preserve"> </v>
      </c>
    </row>
    <row r="29" spans="1:8" x14ac:dyDescent="0.2">
      <c r="A29" s="428"/>
      <c r="B29" s="429" t="s">
        <v>1060</v>
      </c>
      <c r="C29" s="430"/>
      <c r="D29" s="319" t="s">
        <v>1061</v>
      </c>
      <c r="E29" s="294"/>
      <c r="F29" s="294"/>
      <c r="G29" s="30"/>
      <c r="H29" s="602"/>
    </row>
    <row r="30" spans="1:8" ht="25.5" x14ac:dyDescent="0.2">
      <c r="A30" s="428"/>
      <c r="B30" s="429"/>
      <c r="C30" s="620" t="s">
        <v>10</v>
      </c>
      <c r="D30" s="296" t="s">
        <v>1062</v>
      </c>
      <c r="E30" s="293" t="s">
        <v>138</v>
      </c>
      <c r="F30" s="293">
        <v>8</v>
      </c>
      <c r="G30" s="119"/>
      <c r="H30" s="92" t="str">
        <f>IF(G30=0," ",F30*G30)</f>
        <v xml:space="preserve"> </v>
      </c>
    </row>
    <row r="31" spans="1:8" x14ac:dyDescent="0.2">
      <c r="A31" s="304" t="str">
        <f>A1</f>
        <v>SECTION</v>
      </c>
      <c r="B31" s="305" t="str">
        <f>B1</f>
        <v>C8.8</v>
      </c>
      <c r="C31" s="616"/>
      <c r="D31" s="747" t="s">
        <v>108</v>
      </c>
      <c r="E31" s="748"/>
      <c r="F31" s="748"/>
      <c r="G31" s="749"/>
      <c r="H31" s="44">
        <f>SUM(H3:H30)</f>
        <v>0</v>
      </c>
    </row>
    <row r="156" spans="1:1" x14ac:dyDescent="0.2">
      <c r="A156" s="96"/>
    </row>
    <row r="160" spans="1:1" x14ac:dyDescent="0.2">
      <c r="A160" s="96"/>
    </row>
    <row r="161" spans="1:1" x14ac:dyDescent="0.2">
      <c r="A161" s="96"/>
    </row>
    <row r="162" spans="1:1" x14ac:dyDescent="0.2">
      <c r="A162" s="96"/>
    </row>
    <row r="163" spans="1:1" x14ac:dyDescent="0.2">
      <c r="A163" s="96"/>
    </row>
    <row r="164" spans="1:1" x14ac:dyDescent="0.2">
      <c r="A164" s="96"/>
    </row>
    <row r="165" spans="1:1" x14ac:dyDescent="0.2">
      <c r="A165" s="96"/>
    </row>
    <row r="166" spans="1:1" x14ac:dyDescent="0.2">
      <c r="A166" s="96"/>
    </row>
    <row r="167" spans="1:1" x14ac:dyDescent="0.2">
      <c r="A167" s="96"/>
    </row>
    <row r="168" spans="1:1" x14ac:dyDescent="0.2">
      <c r="A168" s="96"/>
    </row>
    <row r="169" spans="1:1" x14ac:dyDescent="0.2">
      <c r="A169" s="96"/>
    </row>
    <row r="170" spans="1:1" x14ac:dyDescent="0.2">
      <c r="A170" s="96"/>
    </row>
    <row r="171" spans="1:1" x14ac:dyDescent="0.2">
      <c r="A171" s="96"/>
    </row>
    <row r="172" spans="1:1" x14ac:dyDescent="0.2">
      <c r="A172" s="96"/>
    </row>
    <row r="173" spans="1:1" x14ac:dyDescent="0.2">
      <c r="A173" s="96"/>
    </row>
    <row r="174" spans="1:1" x14ac:dyDescent="0.2">
      <c r="A174" s="96"/>
    </row>
    <row r="175" spans="1:1" x14ac:dyDescent="0.2">
      <c r="A175" s="96"/>
    </row>
    <row r="176" spans="1:1" x14ac:dyDescent="0.2">
      <c r="A176" s="96"/>
    </row>
    <row r="177" spans="1:1" x14ac:dyDescent="0.2">
      <c r="A177" s="96"/>
    </row>
    <row r="178" spans="1:1" x14ac:dyDescent="0.2">
      <c r="A178" s="96"/>
    </row>
    <row r="179" spans="1:1" x14ac:dyDescent="0.2">
      <c r="A179" s="96"/>
    </row>
    <row r="180" spans="1:1" x14ac:dyDescent="0.2">
      <c r="A180" s="96"/>
    </row>
    <row r="181" spans="1:1" x14ac:dyDescent="0.2">
      <c r="A181" s="96"/>
    </row>
    <row r="182" spans="1:1" x14ac:dyDescent="0.2">
      <c r="A182" s="96"/>
    </row>
    <row r="183" spans="1:1" x14ac:dyDescent="0.2">
      <c r="A183" s="96"/>
    </row>
    <row r="184" spans="1:1" x14ac:dyDescent="0.2">
      <c r="A184" s="96"/>
    </row>
    <row r="185" spans="1:1" x14ac:dyDescent="0.2">
      <c r="A185" s="96"/>
    </row>
    <row r="186" spans="1:1" x14ac:dyDescent="0.2">
      <c r="A186" s="96"/>
    </row>
    <row r="187" spans="1:1" x14ac:dyDescent="0.2">
      <c r="A187" s="96"/>
    </row>
    <row r="188" spans="1:1" x14ac:dyDescent="0.2">
      <c r="A188" s="96"/>
    </row>
    <row r="189" spans="1:1" x14ac:dyDescent="0.2">
      <c r="A189" s="96"/>
    </row>
    <row r="190" spans="1:1" x14ac:dyDescent="0.2">
      <c r="A190" s="96"/>
    </row>
    <row r="191" spans="1:1" x14ac:dyDescent="0.2">
      <c r="A191" s="96"/>
    </row>
    <row r="192" spans="1:1" x14ac:dyDescent="0.2">
      <c r="A192" s="96"/>
    </row>
    <row r="193" spans="1:1" x14ac:dyDescent="0.2">
      <c r="A193" s="96"/>
    </row>
    <row r="194" spans="1:1" x14ac:dyDescent="0.2">
      <c r="A194" s="96"/>
    </row>
    <row r="195" spans="1:1" x14ac:dyDescent="0.2">
      <c r="A195" s="96"/>
    </row>
    <row r="196" spans="1:1" x14ac:dyDescent="0.2">
      <c r="A196" s="96"/>
    </row>
    <row r="197" spans="1:1" x14ac:dyDescent="0.2">
      <c r="A197" s="96"/>
    </row>
    <row r="198" spans="1:1" x14ac:dyDescent="0.2">
      <c r="A198" s="96"/>
    </row>
    <row r="199" spans="1:1" x14ac:dyDescent="0.2">
      <c r="A199" s="96"/>
    </row>
    <row r="200" spans="1:1" x14ac:dyDescent="0.2">
      <c r="A200" s="96"/>
    </row>
    <row r="201" spans="1:1" x14ac:dyDescent="0.2">
      <c r="A201" s="96"/>
    </row>
    <row r="202" spans="1:1" x14ac:dyDescent="0.2">
      <c r="A202" s="96"/>
    </row>
    <row r="203" spans="1:1" x14ac:dyDescent="0.2">
      <c r="A203" s="96"/>
    </row>
    <row r="204" spans="1:1" x14ac:dyDescent="0.2">
      <c r="A204" s="96"/>
    </row>
    <row r="205" spans="1:1" x14ac:dyDescent="0.2">
      <c r="A205" s="96"/>
    </row>
    <row r="206" spans="1:1" x14ac:dyDescent="0.2">
      <c r="A206" s="96"/>
    </row>
    <row r="207" spans="1:1" x14ac:dyDescent="0.2">
      <c r="A207" s="96"/>
    </row>
    <row r="208" spans="1:1" x14ac:dyDescent="0.2">
      <c r="A208" s="96"/>
    </row>
    <row r="209" spans="1:1" x14ac:dyDescent="0.2">
      <c r="A209" s="96"/>
    </row>
    <row r="210" spans="1:1" x14ac:dyDescent="0.2">
      <c r="A210" s="96"/>
    </row>
    <row r="211" spans="1:1" x14ac:dyDescent="0.2">
      <c r="A211" s="96"/>
    </row>
    <row r="212" spans="1:1" x14ac:dyDescent="0.2">
      <c r="A212" s="96"/>
    </row>
    <row r="213" spans="1:1" x14ac:dyDescent="0.2">
      <c r="A213" s="96"/>
    </row>
    <row r="214" spans="1:1" x14ac:dyDescent="0.2">
      <c r="A214" s="96"/>
    </row>
    <row r="215" spans="1:1" x14ac:dyDescent="0.2">
      <c r="A215" s="96"/>
    </row>
    <row r="216" spans="1:1" x14ac:dyDescent="0.2">
      <c r="A216" s="96"/>
    </row>
    <row r="217" spans="1:1" x14ac:dyDescent="0.2">
      <c r="A217" s="96"/>
    </row>
    <row r="218" spans="1:1" x14ac:dyDescent="0.2">
      <c r="A218" s="96"/>
    </row>
    <row r="219" spans="1:1" x14ac:dyDescent="0.2">
      <c r="A219" s="96"/>
    </row>
    <row r="220" spans="1:1" x14ac:dyDescent="0.2">
      <c r="A220" s="96"/>
    </row>
    <row r="221" spans="1:1" x14ac:dyDescent="0.2">
      <c r="A221" s="96"/>
    </row>
    <row r="222" spans="1:1" x14ac:dyDescent="0.2">
      <c r="A222" s="96"/>
    </row>
    <row r="223" spans="1:1" x14ac:dyDescent="0.2">
      <c r="A223" s="96"/>
    </row>
    <row r="224" spans="1:1" x14ac:dyDescent="0.2">
      <c r="A224" s="96"/>
    </row>
    <row r="225" spans="1:1" x14ac:dyDescent="0.2">
      <c r="A225" s="96"/>
    </row>
    <row r="226" spans="1:1" x14ac:dyDescent="0.2">
      <c r="A226" s="96"/>
    </row>
    <row r="227" spans="1:1" x14ac:dyDescent="0.2">
      <c r="A227" s="96"/>
    </row>
    <row r="228" spans="1:1" x14ac:dyDescent="0.2">
      <c r="A228" s="96"/>
    </row>
    <row r="229" spans="1:1" x14ac:dyDescent="0.2">
      <c r="A229" s="96"/>
    </row>
    <row r="230" spans="1:1" x14ac:dyDescent="0.2">
      <c r="A230" s="96"/>
    </row>
    <row r="231" spans="1:1" x14ac:dyDescent="0.2">
      <c r="A231" s="96"/>
    </row>
    <row r="232" spans="1:1" x14ac:dyDescent="0.2">
      <c r="A232" s="96"/>
    </row>
    <row r="233" spans="1:1" x14ac:dyDescent="0.2">
      <c r="A233" s="96"/>
    </row>
    <row r="234" spans="1:1" x14ac:dyDescent="0.2">
      <c r="A234" s="96"/>
    </row>
    <row r="235" spans="1:1" x14ac:dyDescent="0.2">
      <c r="A235" s="96"/>
    </row>
    <row r="236" spans="1:1" x14ac:dyDescent="0.2">
      <c r="A236" s="96"/>
    </row>
    <row r="237" spans="1:1" x14ac:dyDescent="0.2">
      <c r="A237" s="96"/>
    </row>
    <row r="238" spans="1:1" x14ac:dyDescent="0.2">
      <c r="A238" s="96"/>
    </row>
    <row r="239" spans="1:1" x14ac:dyDescent="0.2">
      <c r="A239" s="96"/>
    </row>
    <row r="240" spans="1:1" x14ac:dyDescent="0.2">
      <c r="A240" s="96"/>
    </row>
    <row r="241" spans="1:1" x14ac:dyDescent="0.2">
      <c r="A241" s="96"/>
    </row>
    <row r="242" spans="1:1" x14ac:dyDescent="0.2">
      <c r="A242" s="96"/>
    </row>
    <row r="243" spans="1:1" x14ac:dyDescent="0.2">
      <c r="A243" s="96"/>
    </row>
    <row r="244" spans="1:1" x14ac:dyDescent="0.2">
      <c r="A244" s="96"/>
    </row>
    <row r="245" spans="1:1" x14ac:dyDescent="0.2">
      <c r="A245" s="96"/>
    </row>
    <row r="246" spans="1:1" x14ac:dyDescent="0.2">
      <c r="A246" s="96"/>
    </row>
    <row r="247" spans="1:1" x14ac:dyDescent="0.2">
      <c r="A247" s="96"/>
    </row>
    <row r="248" spans="1:1" x14ac:dyDescent="0.2">
      <c r="A248" s="96"/>
    </row>
    <row r="249" spans="1:1" x14ac:dyDescent="0.2">
      <c r="A249" s="96"/>
    </row>
    <row r="250" spans="1:1" x14ac:dyDescent="0.2">
      <c r="A250" s="96"/>
    </row>
    <row r="251" spans="1:1" x14ac:dyDescent="0.2">
      <c r="A251" s="96"/>
    </row>
    <row r="252" spans="1:1" x14ac:dyDescent="0.2">
      <c r="A252" s="96"/>
    </row>
    <row r="253" spans="1:1" x14ac:dyDescent="0.2">
      <c r="A253" s="96"/>
    </row>
    <row r="254" spans="1:1" x14ac:dyDescent="0.2">
      <c r="A254" s="96"/>
    </row>
    <row r="255" spans="1:1" x14ac:dyDescent="0.2">
      <c r="A255" s="96"/>
    </row>
    <row r="256" spans="1:1" x14ac:dyDescent="0.2">
      <c r="A256" s="96"/>
    </row>
    <row r="257" spans="1:1" x14ac:dyDescent="0.2">
      <c r="A257" s="96"/>
    </row>
    <row r="258" spans="1:1" x14ac:dyDescent="0.2">
      <c r="A258" s="96"/>
    </row>
    <row r="259" spans="1:1" x14ac:dyDescent="0.2">
      <c r="A259" s="96"/>
    </row>
    <row r="260" spans="1:1" x14ac:dyDescent="0.2">
      <c r="A260" s="96"/>
    </row>
    <row r="261" spans="1:1" x14ac:dyDescent="0.2">
      <c r="A261" s="96"/>
    </row>
    <row r="262" spans="1:1" x14ac:dyDescent="0.2">
      <c r="A262" s="96"/>
    </row>
    <row r="263" spans="1:1" x14ac:dyDescent="0.2">
      <c r="A263" s="96"/>
    </row>
    <row r="264" spans="1:1" x14ac:dyDescent="0.2">
      <c r="A264" s="96"/>
    </row>
    <row r="265" spans="1:1" x14ac:dyDescent="0.2">
      <c r="A265" s="96"/>
    </row>
    <row r="266" spans="1:1" x14ac:dyDescent="0.2">
      <c r="A266" s="96"/>
    </row>
    <row r="267" spans="1:1" x14ac:dyDescent="0.2">
      <c r="A267" s="96"/>
    </row>
    <row r="268" spans="1:1" x14ac:dyDescent="0.2">
      <c r="A268" s="96"/>
    </row>
    <row r="269" spans="1:1" x14ac:dyDescent="0.2">
      <c r="A269" s="96"/>
    </row>
    <row r="270" spans="1:1" x14ac:dyDescent="0.2">
      <c r="A270" s="96"/>
    </row>
    <row r="271" spans="1:1" x14ac:dyDescent="0.2">
      <c r="A271" s="96"/>
    </row>
    <row r="272" spans="1:1" x14ac:dyDescent="0.2">
      <c r="A272" s="96"/>
    </row>
    <row r="273" spans="1:1" x14ac:dyDescent="0.2">
      <c r="A273" s="96"/>
    </row>
    <row r="274" spans="1:1" x14ac:dyDescent="0.2">
      <c r="A274" s="96"/>
    </row>
    <row r="275" spans="1:1" x14ac:dyDescent="0.2">
      <c r="A275" s="96"/>
    </row>
    <row r="276" spans="1:1" x14ac:dyDescent="0.2">
      <c r="A276" s="96"/>
    </row>
    <row r="277" spans="1:1" x14ac:dyDescent="0.2">
      <c r="A277" s="96"/>
    </row>
    <row r="283" spans="1:1" x14ac:dyDescent="0.2">
      <c r="A283" s="96"/>
    </row>
    <row r="284" spans="1:1" x14ac:dyDescent="0.2">
      <c r="A284" s="96"/>
    </row>
    <row r="286" spans="1:1" x14ac:dyDescent="0.2">
      <c r="A286" s="96"/>
    </row>
    <row r="287" spans="1:1" x14ac:dyDescent="0.2">
      <c r="A287" s="96"/>
    </row>
    <row r="288" spans="1:1" x14ac:dyDescent="0.2">
      <c r="A288" s="96"/>
    </row>
    <row r="289" spans="1:1" x14ac:dyDescent="0.2">
      <c r="A289" s="96"/>
    </row>
    <row r="290" spans="1:1" x14ac:dyDescent="0.2">
      <c r="A290" s="96"/>
    </row>
    <row r="291" spans="1:1" x14ac:dyDescent="0.2">
      <c r="A291" s="96"/>
    </row>
    <row r="292" spans="1:1" x14ac:dyDescent="0.2">
      <c r="A292" s="96"/>
    </row>
    <row r="293" spans="1:1" x14ac:dyDescent="0.2">
      <c r="A293" s="96"/>
    </row>
    <row r="294" spans="1:1" x14ac:dyDescent="0.2">
      <c r="A294" s="96"/>
    </row>
    <row r="295" spans="1:1" x14ac:dyDescent="0.2">
      <c r="A295" s="96"/>
    </row>
    <row r="296" spans="1:1" x14ac:dyDescent="0.2">
      <c r="A296" s="96"/>
    </row>
    <row r="297" spans="1:1" x14ac:dyDescent="0.2">
      <c r="A297" s="96"/>
    </row>
    <row r="298" spans="1:1" x14ac:dyDescent="0.2">
      <c r="A298" s="96"/>
    </row>
    <row r="299" spans="1:1" x14ac:dyDescent="0.2">
      <c r="A299" s="96"/>
    </row>
    <row r="300" spans="1:1" x14ac:dyDescent="0.2">
      <c r="A300" s="96"/>
    </row>
    <row r="301" spans="1:1" x14ac:dyDescent="0.2">
      <c r="A301" s="96"/>
    </row>
    <row r="302" spans="1:1" x14ac:dyDescent="0.2">
      <c r="A302" s="96"/>
    </row>
    <row r="303" spans="1:1" x14ac:dyDescent="0.2">
      <c r="A303" s="96"/>
    </row>
    <row r="304" spans="1:1" x14ac:dyDescent="0.2">
      <c r="A304" s="96"/>
    </row>
    <row r="305" spans="1:1" x14ac:dyDescent="0.2">
      <c r="A305" s="96"/>
    </row>
    <row r="306" spans="1:1" x14ac:dyDescent="0.2">
      <c r="A306" s="96"/>
    </row>
    <row r="307" spans="1:1" x14ac:dyDescent="0.2">
      <c r="A307" s="96"/>
    </row>
    <row r="308" spans="1:1" x14ac:dyDescent="0.2">
      <c r="A308" s="96"/>
    </row>
    <row r="309" spans="1:1" x14ac:dyDescent="0.2">
      <c r="A309" s="96"/>
    </row>
    <row r="310" spans="1:1" x14ac:dyDescent="0.2">
      <c r="A310" s="96"/>
    </row>
    <row r="311" spans="1:1" x14ac:dyDescent="0.2">
      <c r="A311" s="96"/>
    </row>
    <row r="312" spans="1:1" x14ac:dyDescent="0.2">
      <c r="A312" s="96"/>
    </row>
    <row r="313" spans="1:1" x14ac:dyDescent="0.2">
      <c r="A313" s="96"/>
    </row>
    <row r="314" spans="1:1" x14ac:dyDescent="0.2">
      <c r="A314" s="96"/>
    </row>
    <row r="315" spans="1:1" x14ac:dyDescent="0.2">
      <c r="A315" s="96"/>
    </row>
    <row r="316" spans="1:1" x14ac:dyDescent="0.2">
      <c r="A316" s="96"/>
    </row>
    <row r="317" spans="1:1" x14ac:dyDescent="0.2">
      <c r="A317" s="96"/>
    </row>
    <row r="318" spans="1:1" x14ac:dyDescent="0.2">
      <c r="A318" s="96"/>
    </row>
    <row r="319" spans="1:1" x14ac:dyDescent="0.2">
      <c r="A319" s="96"/>
    </row>
    <row r="320" spans="1:1" x14ac:dyDescent="0.2">
      <c r="A320" s="96"/>
    </row>
    <row r="321" spans="1:1" x14ac:dyDescent="0.2">
      <c r="A321" s="96"/>
    </row>
    <row r="322" spans="1:1" x14ac:dyDescent="0.2">
      <c r="A322" s="96"/>
    </row>
    <row r="323" spans="1:1" x14ac:dyDescent="0.2">
      <c r="A323" s="96"/>
    </row>
    <row r="324" spans="1:1" x14ac:dyDescent="0.2">
      <c r="A324" s="96"/>
    </row>
    <row r="325" spans="1:1" x14ac:dyDescent="0.2">
      <c r="A325" s="96"/>
    </row>
    <row r="326" spans="1:1" x14ac:dyDescent="0.2">
      <c r="A326" s="96"/>
    </row>
    <row r="327" spans="1:1" x14ac:dyDescent="0.2">
      <c r="A327" s="96"/>
    </row>
    <row r="328" spans="1:1" x14ac:dyDescent="0.2">
      <c r="A328" s="96"/>
    </row>
    <row r="329" spans="1:1" x14ac:dyDescent="0.2">
      <c r="A329" s="96"/>
    </row>
    <row r="330" spans="1:1" x14ac:dyDescent="0.2">
      <c r="A330" s="96"/>
    </row>
    <row r="331" spans="1:1" x14ac:dyDescent="0.2">
      <c r="A331" s="96"/>
    </row>
    <row r="332" spans="1:1" x14ac:dyDescent="0.2">
      <c r="A332" s="96"/>
    </row>
    <row r="333" spans="1:1" x14ac:dyDescent="0.2">
      <c r="A333" s="96"/>
    </row>
    <row r="334" spans="1:1" x14ac:dyDescent="0.2">
      <c r="A334" s="96"/>
    </row>
    <row r="335" spans="1:1" x14ac:dyDescent="0.2">
      <c r="A335" s="96"/>
    </row>
    <row r="336" spans="1:1" x14ac:dyDescent="0.2">
      <c r="A336" s="96"/>
    </row>
    <row r="337" spans="1:1" x14ac:dyDescent="0.2">
      <c r="A337" s="96"/>
    </row>
    <row r="338" spans="1:1" x14ac:dyDescent="0.2">
      <c r="A338" s="96"/>
    </row>
    <row r="339" spans="1:1" x14ac:dyDescent="0.2">
      <c r="A339" s="96"/>
    </row>
    <row r="340" spans="1:1" x14ac:dyDescent="0.2">
      <c r="A340" s="96"/>
    </row>
    <row r="341" spans="1:1" x14ac:dyDescent="0.2">
      <c r="A341" s="96"/>
    </row>
    <row r="342" spans="1:1" x14ac:dyDescent="0.2">
      <c r="A342" s="96"/>
    </row>
    <row r="343" spans="1:1" x14ac:dyDescent="0.2">
      <c r="A343" s="96"/>
    </row>
    <row r="344" spans="1:1" x14ac:dyDescent="0.2">
      <c r="A344" s="96"/>
    </row>
    <row r="345" spans="1:1" x14ac:dyDescent="0.2">
      <c r="A345" s="96"/>
    </row>
    <row r="346" spans="1:1" x14ac:dyDescent="0.2">
      <c r="A346" s="96"/>
    </row>
    <row r="347" spans="1:1" x14ac:dyDescent="0.2">
      <c r="A347" s="96"/>
    </row>
    <row r="348" spans="1:1" x14ac:dyDescent="0.2">
      <c r="A348" s="96"/>
    </row>
    <row r="349" spans="1:1" x14ac:dyDescent="0.2">
      <c r="A349" s="96"/>
    </row>
    <row r="350" spans="1:1" x14ac:dyDescent="0.2">
      <c r="A350" s="96"/>
    </row>
    <row r="351" spans="1:1" x14ac:dyDescent="0.2">
      <c r="A351" s="96"/>
    </row>
    <row r="352" spans="1:1" x14ac:dyDescent="0.2">
      <c r="A352" s="96"/>
    </row>
    <row r="353" spans="1:1" x14ac:dyDescent="0.2">
      <c r="A353" s="96"/>
    </row>
    <row r="354" spans="1:1" x14ac:dyDescent="0.2">
      <c r="A354" s="96"/>
    </row>
    <row r="355" spans="1:1" x14ac:dyDescent="0.2">
      <c r="A355" s="96"/>
    </row>
    <row r="356" spans="1:1" x14ac:dyDescent="0.2">
      <c r="A356" s="96"/>
    </row>
    <row r="357" spans="1:1" x14ac:dyDescent="0.2">
      <c r="A357" s="96"/>
    </row>
    <row r="358" spans="1:1" x14ac:dyDescent="0.2">
      <c r="A358" s="96"/>
    </row>
    <row r="359" spans="1:1" x14ac:dyDescent="0.2">
      <c r="A359" s="96"/>
    </row>
    <row r="360" spans="1:1" x14ac:dyDescent="0.2">
      <c r="A360" s="96"/>
    </row>
    <row r="361" spans="1:1" x14ac:dyDescent="0.2">
      <c r="A361" s="96"/>
    </row>
    <row r="362" spans="1:1" x14ac:dyDescent="0.2">
      <c r="A362" s="96"/>
    </row>
    <row r="363" spans="1:1" x14ac:dyDescent="0.2">
      <c r="A363" s="96"/>
    </row>
    <row r="364" spans="1:1" x14ac:dyDescent="0.2">
      <c r="A364" s="96"/>
    </row>
    <row r="365" spans="1:1" x14ac:dyDescent="0.2">
      <c r="A365" s="96"/>
    </row>
    <row r="366" spans="1:1" x14ac:dyDescent="0.2">
      <c r="A366" s="96"/>
    </row>
    <row r="367" spans="1:1" x14ac:dyDescent="0.2">
      <c r="A367" s="96"/>
    </row>
    <row r="368" spans="1:1" x14ac:dyDescent="0.2">
      <c r="A368" s="96"/>
    </row>
    <row r="369" spans="1:1" x14ac:dyDescent="0.2">
      <c r="A369" s="96"/>
    </row>
    <row r="370" spans="1:1" x14ac:dyDescent="0.2">
      <c r="A370" s="96"/>
    </row>
    <row r="371" spans="1:1" x14ac:dyDescent="0.2">
      <c r="A371" s="96"/>
    </row>
    <row r="372" spans="1:1" x14ac:dyDescent="0.2">
      <c r="A372" s="96"/>
    </row>
    <row r="373" spans="1:1" x14ac:dyDescent="0.2">
      <c r="A373" s="96"/>
    </row>
    <row r="374" spans="1:1" x14ac:dyDescent="0.2">
      <c r="A374" s="96"/>
    </row>
    <row r="375" spans="1:1" x14ac:dyDescent="0.2">
      <c r="A375" s="96"/>
    </row>
    <row r="376" spans="1:1" x14ac:dyDescent="0.2">
      <c r="A376" s="96"/>
    </row>
    <row r="377" spans="1:1" x14ac:dyDescent="0.2">
      <c r="A377" s="96"/>
    </row>
    <row r="378" spans="1:1" x14ac:dyDescent="0.2">
      <c r="A378" s="96"/>
    </row>
    <row r="379" spans="1:1" x14ac:dyDescent="0.2">
      <c r="A379" s="96"/>
    </row>
    <row r="380" spans="1:1" x14ac:dyDescent="0.2">
      <c r="A380" s="96"/>
    </row>
    <row r="381" spans="1:1" x14ac:dyDescent="0.2">
      <c r="A381" s="96"/>
    </row>
    <row r="382" spans="1:1" x14ac:dyDescent="0.2">
      <c r="A382" s="96"/>
    </row>
    <row r="383" spans="1:1" x14ac:dyDescent="0.2">
      <c r="A383" s="96"/>
    </row>
    <row r="384" spans="1:1" x14ac:dyDescent="0.2">
      <c r="A384" s="96"/>
    </row>
    <row r="385" spans="1:1" x14ac:dyDescent="0.2">
      <c r="A385" s="96"/>
    </row>
    <row r="386" spans="1:1" x14ac:dyDescent="0.2">
      <c r="A386" s="96"/>
    </row>
    <row r="387" spans="1:1" x14ac:dyDescent="0.2">
      <c r="A387" s="96"/>
    </row>
    <row r="388" spans="1:1" x14ac:dyDescent="0.2">
      <c r="A388" s="96"/>
    </row>
    <row r="389" spans="1:1" x14ac:dyDescent="0.2">
      <c r="A389" s="96"/>
    </row>
    <row r="390" spans="1:1" x14ac:dyDescent="0.2">
      <c r="A390" s="96"/>
    </row>
    <row r="391" spans="1:1" x14ac:dyDescent="0.2">
      <c r="A391" s="96"/>
    </row>
    <row r="392" spans="1:1" x14ac:dyDescent="0.2">
      <c r="A392" s="96"/>
    </row>
    <row r="395" spans="1:1" x14ac:dyDescent="0.2">
      <c r="A395" s="96"/>
    </row>
    <row r="396" spans="1:1" x14ac:dyDescent="0.2">
      <c r="A396" s="96"/>
    </row>
    <row r="397" spans="1:1" x14ac:dyDescent="0.2">
      <c r="A397" s="96"/>
    </row>
    <row r="398" spans="1:1" x14ac:dyDescent="0.2">
      <c r="A398" s="96"/>
    </row>
    <row r="399" spans="1:1" x14ac:dyDescent="0.2">
      <c r="A399" s="96"/>
    </row>
    <row r="400" spans="1:1" x14ac:dyDescent="0.2">
      <c r="A400" s="96"/>
    </row>
    <row r="401" spans="1:1" x14ac:dyDescent="0.2">
      <c r="A401" s="96"/>
    </row>
    <row r="402" spans="1:1" x14ac:dyDescent="0.2">
      <c r="A402" s="96"/>
    </row>
    <row r="403" spans="1:1" x14ac:dyDescent="0.2">
      <c r="A403" s="96"/>
    </row>
    <row r="404" spans="1:1" x14ac:dyDescent="0.2">
      <c r="A404" s="96"/>
    </row>
    <row r="405" spans="1:1" x14ac:dyDescent="0.2">
      <c r="A405" s="96"/>
    </row>
    <row r="406" spans="1:1" x14ac:dyDescent="0.2">
      <c r="A406" s="96"/>
    </row>
    <row r="407" spans="1:1" x14ac:dyDescent="0.2">
      <c r="A407" s="96"/>
    </row>
    <row r="408" spans="1:1" x14ac:dyDescent="0.2">
      <c r="A408" s="96"/>
    </row>
    <row r="409" spans="1:1" x14ac:dyDescent="0.2">
      <c r="A409" s="96"/>
    </row>
    <row r="410" spans="1:1" x14ac:dyDescent="0.2">
      <c r="A410" s="96"/>
    </row>
    <row r="411" spans="1:1" x14ac:dyDescent="0.2">
      <c r="A411" s="96"/>
    </row>
    <row r="412" spans="1:1" x14ac:dyDescent="0.2">
      <c r="A412" s="96"/>
    </row>
    <row r="423" spans="1:1" x14ac:dyDescent="0.2">
      <c r="A423" s="96"/>
    </row>
    <row r="424" spans="1:1" x14ac:dyDescent="0.2">
      <c r="A424" s="96"/>
    </row>
    <row r="425" spans="1:1" x14ac:dyDescent="0.2">
      <c r="A425" s="96"/>
    </row>
    <row r="426" spans="1:1" x14ac:dyDescent="0.2">
      <c r="A426" s="96"/>
    </row>
    <row r="427" spans="1:1" x14ac:dyDescent="0.2">
      <c r="A427" s="96"/>
    </row>
    <row r="428" spans="1:1" x14ac:dyDescent="0.2">
      <c r="A428" s="96"/>
    </row>
    <row r="429" spans="1:1" x14ac:dyDescent="0.2">
      <c r="A429" s="96"/>
    </row>
    <row r="430" spans="1:1" x14ac:dyDescent="0.2">
      <c r="A430" s="96"/>
    </row>
    <row r="431" spans="1:1" x14ac:dyDescent="0.2">
      <c r="A431" s="96"/>
    </row>
    <row r="432" spans="1:1" x14ac:dyDescent="0.2">
      <c r="A432" s="96"/>
    </row>
    <row r="433" spans="1:1" x14ac:dyDescent="0.2">
      <c r="A433" s="96"/>
    </row>
    <row r="434" spans="1:1" x14ac:dyDescent="0.2">
      <c r="A434" s="96"/>
    </row>
    <row r="435" spans="1:1" x14ac:dyDescent="0.2">
      <c r="A435" s="96"/>
    </row>
    <row r="436" spans="1:1" x14ac:dyDescent="0.2">
      <c r="A436" s="96"/>
    </row>
    <row r="437" spans="1:1" x14ac:dyDescent="0.2">
      <c r="A437" s="96"/>
    </row>
    <row r="438" spans="1:1" x14ac:dyDescent="0.2">
      <c r="A438" s="96"/>
    </row>
    <row r="439" spans="1:1" x14ac:dyDescent="0.2">
      <c r="A439" s="96"/>
    </row>
    <row r="440" spans="1:1" x14ac:dyDescent="0.2">
      <c r="A440" s="96"/>
    </row>
    <row r="441" spans="1:1" x14ac:dyDescent="0.2">
      <c r="A441" s="96"/>
    </row>
    <row r="442" spans="1:1" x14ac:dyDescent="0.2">
      <c r="A442" s="96"/>
    </row>
    <row r="443" spans="1:1" x14ac:dyDescent="0.2">
      <c r="A443" s="96"/>
    </row>
    <row r="444" spans="1:1" x14ac:dyDescent="0.2">
      <c r="A444" s="96"/>
    </row>
    <row r="445" spans="1:1" x14ac:dyDescent="0.2">
      <c r="A445" s="96"/>
    </row>
    <row r="446" spans="1:1" x14ac:dyDescent="0.2">
      <c r="A446" s="96"/>
    </row>
    <row r="447" spans="1:1" x14ac:dyDescent="0.2">
      <c r="A447" s="96"/>
    </row>
    <row r="448" spans="1:1" x14ac:dyDescent="0.2">
      <c r="A448" s="96"/>
    </row>
    <row r="449" spans="1:1" x14ac:dyDescent="0.2">
      <c r="A449" s="96"/>
    </row>
    <row r="450" spans="1:1" x14ac:dyDescent="0.2">
      <c r="A450" s="96"/>
    </row>
    <row r="451" spans="1:1" x14ac:dyDescent="0.2">
      <c r="A451" s="96"/>
    </row>
    <row r="452" spans="1:1" x14ac:dyDescent="0.2">
      <c r="A452" s="96"/>
    </row>
    <row r="453" spans="1:1" x14ac:dyDescent="0.2">
      <c r="A453" s="96"/>
    </row>
    <row r="454" spans="1:1" x14ac:dyDescent="0.2">
      <c r="A454" s="96"/>
    </row>
    <row r="455" spans="1:1" x14ac:dyDescent="0.2">
      <c r="A455" s="96"/>
    </row>
    <row r="456" spans="1:1" x14ac:dyDescent="0.2">
      <c r="A456" s="96"/>
    </row>
    <row r="457" spans="1:1" x14ac:dyDescent="0.2">
      <c r="A457" s="96"/>
    </row>
    <row r="458" spans="1:1" x14ac:dyDescent="0.2">
      <c r="A458" s="96"/>
    </row>
    <row r="459" spans="1:1" x14ac:dyDescent="0.2">
      <c r="A459" s="96"/>
    </row>
    <row r="460" spans="1:1" x14ac:dyDescent="0.2">
      <c r="A460" s="96"/>
    </row>
    <row r="461" spans="1:1" x14ac:dyDescent="0.2">
      <c r="A461" s="96"/>
    </row>
    <row r="462" spans="1:1" x14ac:dyDescent="0.2">
      <c r="A462" s="96"/>
    </row>
    <row r="463" spans="1:1" x14ac:dyDescent="0.2">
      <c r="A463" s="96"/>
    </row>
    <row r="464" spans="1:1" x14ac:dyDescent="0.2">
      <c r="A464" s="96"/>
    </row>
    <row r="465" spans="1:1" x14ac:dyDescent="0.2">
      <c r="A465" s="96"/>
    </row>
    <row r="466" spans="1:1" x14ac:dyDescent="0.2">
      <c r="A466" s="96"/>
    </row>
    <row r="467" spans="1:1" x14ac:dyDescent="0.2">
      <c r="A467" s="96"/>
    </row>
    <row r="468" spans="1:1" x14ac:dyDescent="0.2">
      <c r="A468" s="96"/>
    </row>
    <row r="469" spans="1:1" x14ac:dyDescent="0.2">
      <c r="A469" s="96"/>
    </row>
    <row r="470" spans="1:1" x14ac:dyDescent="0.2">
      <c r="A470" s="96"/>
    </row>
    <row r="471" spans="1:1" x14ac:dyDescent="0.2">
      <c r="A471" s="96"/>
    </row>
    <row r="472" spans="1:1" x14ac:dyDescent="0.2">
      <c r="A472" s="96"/>
    </row>
    <row r="473" spans="1:1" x14ac:dyDescent="0.2">
      <c r="A473" s="96"/>
    </row>
    <row r="474" spans="1:1" x14ac:dyDescent="0.2">
      <c r="A474" s="96"/>
    </row>
    <row r="475" spans="1:1" x14ac:dyDescent="0.2">
      <c r="A475" s="96"/>
    </row>
    <row r="476" spans="1:1" x14ac:dyDescent="0.2">
      <c r="A476" s="96"/>
    </row>
    <row r="477" spans="1:1" x14ac:dyDescent="0.2">
      <c r="A477" s="96"/>
    </row>
    <row r="478" spans="1:1" x14ac:dyDescent="0.2">
      <c r="A478" s="96"/>
    </row>
    <row r="479" spans="1:1" x14ac:dyDescent="0.2">
      <c r="A479" s="96"/>
    </row>
    <row r="480" spans="1:1" x14ac:dyDescent="0.2">
      <c r="A480" s="96"/>
    </row>
    <row r="481" spans="1:1" x14ac:dyDescent="0.2">
      <c r="A481" s="96"/>
    </row>
    <row r="482" spans="1:1" x14ac:dyDescent="0.2">
      <c r="A482" s="96"/>
    </row>
    <row r="483" spans="1:1" x14ac:dyDescent="0.2">
      <c r="A483" s="96"/>
    </row>
    <row r="484" spans="1:1" x14ac:dyDescent="0.2">
      <c r="A484" s="96"/>
    </row>
    <row r="485" spans="1:1" x14ac:dyDescent="0.2">
      <c r="A485" s="96"/>
    </row>
    <row r="486" spans="1:1" x14ac:dyDescent="0.2">
      <c r="A486" s="96"/>
    </row>
    <row r="487" spans="1:1" x14ac:dyDescent="0.2">
      <c r="A487" s="96"/>
    </row>
    <row r="488" spans="1:1" x14ac:dyDescent="0.2">
      <c r="A488" s="96"/>
    </row>
    <row r="489" spans="1:1" x14ac:dyDescent="0.2">
      <c r="A489" s="96"/>
    </row>
    <row r="490" spans="1:1" x14ac:dyDescent="0.2">
      <c r="A490" s="96"/>
    </row>
    <row r="491" spans="1:1" x14ac:dyDescent="0.2">
      <c r="A491" s="96"/>
    </row>
    <row r="492" spans="1:1" x14ac:dyDescent="0.2">
      <c r="A492" s="96"/>
    </row>
    <row r="493" spans="1:1" x14ac:dyDescent="0.2">
      <c r="A493" s="96"/>
    </row>
    <row r="494" spans="1:1" x14ac:dyDescent="0.2">
      <c r="A494" s="96"/>
    </row>
    <row r="495" spans="1:1" x14ac:dyDescent="0.2">
      <c r="A495" s="96"/>
    </row>
    <row r="496" spans="1:1" x14ac:dyDescent="0.2">
      <c r="A496" s="96"/>
    </row>
    <row r="497" spans="1:1" x14ac:dyDescent="0.2">
      <c r="A497" s="96"/>
    </row>
    <row r="498" spans="1:1" x14ac:dyDescent="0.2">
      <c r="A498" s="96"/>
    </row>
    <row r="499" spans="1:1" x14ac:dyDescent="0.2">
      <c r="A499" s="96"/>
    </row>
    <row r="500" spans="1:1" x14ac:dyDescent="0.2">
      <c r="A500" s="96"/>
    </row>
    <row r="501" spans="1:1" x14ac:dyDescent="0.2">
      <c r="A501" s="96"/>
    </row>
    <row r="502" spans="1:1" x14ac:dyDescent="0.2">
      <c r="A502" s="96"/>
    </row>
    <row r="503" spans="1:1" x14ac:dyDescent="0.2">
      <c r="A503" s="96"/>
    </row>
    <row r="504" spans="1:1" x14ac:dyDescent="0.2">
      <c r="A504" s="96"/>
    </row>
    <row r="505" spans="1:1" x14ac:dyDescent="0.2">
      <c r="A505" s="96"/>
    </row>
    <row r="506" spans="1:1" x14ac:dyDescent="0.2">
      <c r="A506" s="96"/>
    </row>
    <row r="507" spans="1:1" x14ac:dyDescent="0.2">
      <c r="A507" s="96"/>
    </row>
    <row r="508" spans="1:1" x14ac:dyDescent="0.2">
      <c r="A508" s="96"/>
    </row>
    <row r="509" spans="1:1" x14ac:dyDescent="0.2">
      <c r="A509" s="96"/>
    </row>
    <row r="510" spans="1:1" x14ac:dyDescent="0.2">
      <c r="A510" s="96"/>
    </row>
    <row r="511" spans="1:1" x14ac:dyDescent="0.2">
      <c r="A511" s="96"/>
    </row>
    <row r="512" spans="1:1" x14ac:dyDescent="0.2">
      <c r="A512" s="96"/>
    </row>
    <row r="513" spans="1:1" x14ac:dyDescent="0.2">
      <c r="A513" s="96"/>
    </row>
    <row r="514" spans="1:1" x14ac:dyDescent="0.2">
      <c r="A514" s="96"/>
    </row>
    <row r="515" spans="1:1" x14ac:dyDescent="0.2">
      <c r="A515" s="96"/>
    </row>
    <row r="516" spans="1:1" x14ac:dyDescent="0.2">
      <c r="A516" s="96"/>
    </row>
    <row r="517" spans="1:1" x14ac:dyDescent="0.2">
      <c r="A517" s="96"/>
    </row>
    <row r="518" spans="1:1" x14ac:dyDescent="0.2">
      <c r="A518" s="96"/>
    </row>
    <row r="519" spans="1:1" x14ac:dyDescent="0.2">
      <c r="A519" s="96"/>
    </row>
    <row r="520" spans="1:1" x14ac:dyDescent="0.2">
      <c r="A520" s="96"/>
    </row>
    <row r="521" spans="1:1" x14ac:dyDescent="0.2">
      <c r="A521" s="96"/>
    </row>
    <row r="522" spans="1:1" x14ac:dyDescent="0.2">
      <c r="A522" s="96"/>
    </row>
    <row r="523" spans="1:1" x14ac:dyDescent="0.2">
      <c r="A523" s="96"/>
    </row>
    <row r="524" spans="1:1" x14ac:dyDescent="0.2">
      <c r="A524" s="96"/>
    </row>
    <row r="525" spans="1:1" x14ac:dyDescent="0.2">
      <c r="A525" s="96"/>
    </row>
    <row r="526" spans="1:1" x14ac:dyDescent="0.2">
      <c r="A526" s="96"/>
    </row>
    <row r="527" spans="1:1" x14ac:dyDescent="0.2">
      <c r="A527" s="96"/>
    </row>
    <row r="528" spans="1:1" x14ac:dyDescent="0.2">
      <c r="A528" s="96"/>
    </row>
    <row r="529" spans="1:1" x14ac:dyDescent="0.2">
      <c r="A529" s="96"/>
    </row>
    <row r="530" spans="1:1" x14ac:dyDescent="0.2">
      <c r="A530" s="96"/>
    </row>
    <row r="531" spans="1:1" x14ac:dyDescent="0.2">
      <c r="A531" s="96"/>
    </row>
    <row r="532" spans="1:1" x14ac:dyDescent="0.2">
      <c r="A532" s="96"/>
    </row>
    <row r="533" spans="1:1" x14ac:dyDescent="0.2">
      <c r="A533" s="96"/>
    </row>
    <row r="534" spans="1:1" x14ac:dyDescent="0.2">
      <c r="A534" s="96"/>
    </row>
    <row r="535" spans="1:1" x14ac:dyDescent="0.2">
      <c r="A535" s="96"/>
    </row>
    <row r="536" spans="1:1" x14ac:dyDescent="0.2">
      <c r="A536" s="96"/>
    </row>
    <row r="537" spans="1:1" x14ac:dyDescent="0.2">
      <c r="A537" s="96"/>
    </row>
    <row r="538" spans="1:1" x14ac:dyDescent="0.2">
      <c r="A538" s="96"/>
    </row>
    <row r="539" spans="1:1" x14ac:dyDescent="0.2">
      <c r="A539" s="96"/>
    </row>
    <row r="540" spans="1:1" x14ac:dyDescent="0.2">
      <c r="A540" s="96"/>
    </row>
    <row r="541" spans="1:1" x14ac:dyDescent="0.2">
      <c r="A541" s="96"/>
    </row>
    <row r="542" spans="1:1" x14ac:dyDescent="0.2">
      <c r="A542" s="96"/>
    </row>
    <row r="543" spans="1:1" x14ac:dyDescent="0.2">
      <c r="A543" s="96"/>
    </row>
    <row r="544" spans="1:1" x14ac:dyDescent="0.2">
      <c r="A544" s="96"/>
    </row>
    <row r="545" spans="1:1" x14ac:dyDescent="0.2">
      <c r="A545" s="96"/>
    </row>
    <row r="546" spans="1:1" x14ac:dyDescent="0.2">
      <c r="A546" s="96"/>
    </row>
    <row r="547" spans="1:1" x14ac:dyDescent="0.2">
      <c r="A547" s="96"/>
    </row>
    <row r="548" spans="1:1" x14ac:dyDescent="0.2">
      <c r="A548" s="96"/>
    </row>
    <row r="549" spans="1:1" x14ac:dyDescent="0.2">
      <c r="A549" s="96"/>
    </row>
    <row r="550" spans="1:1" x14ac:dyDescent="0.2">
      <c r="A550" s="96"/>
    </row>
    <row r="551" spans="1:1" x14ac:dyDescent="0.2">
      <c r="A551" s="96"/>
    </row>
    <row r="552" spans="1:1" x14ac:dyDescent="0.2">
      <c r="A552" s="96"/>
    </row>
    <row r="553" spans="1:1" x14ac:dyDescent="0.2">
      <c r="A553" s="96"/>
    </row>
    <row r="554" spans="1:1" x14ac:dyDescent="0.2">
      <c r="A554" s="96"/>
    </row>
    <row r="555" spans="1:1" x14ac:dyDescent="0.2">
      <c r="A555" s="96"/>
    </row>
    <row r="556" spans="1:1" x14ac:dyDescent="0.2">
      <c r="A556" s="96"/>
    </row>
    <row r="557" spans="1:1" x14ac:dyDescent="0.2">
      <c r="A557" s="96"/>
    </row>
    <row r="558" spans="1:1" x14ac:dyDescent="0.2">
      <c r="A558" s="96"/>
    </row>
    <row r="559" spans="1:1" x14ac:dyDescent="0.2">
      <c r="A559" s="96"/>
    </row>
    <row r="560" spans="1:1" x14ac:dyDescent="0.2">
      <c r="A560" s="96"/>
    </row>
    <row r="561" spans="1:1" x14ac:dyDescent="0.2">
      <c r="A561" s="96"/>
    </row>
    <row r="562" spans="1:1" x14ac:dyDescent="0.2">
      <c r="A562" s="96"/>
    </row>
    <row r="563" spans="1:1" x14ac:dyDescent="0.2">
      <c r="A563" s="96"/>
    </row>
    <row r="564" spans="1:1" x14ac:dyDescent="0.2">
      <c r="A564" s="96"/>
    </row>
    <row r="565" spans="1:1" x14ac:dyDescent="0.2">
      <c r="A565" s="96"/>
    </row>
    <row r="566" spans="1:1" x14ac:dyDescent="0.2">
      <c r="A566" s="96"/>
    </row>
    <row r="567" spans="1:1" x14ac:dyDescent="0.2">
      <c r="A567" s="96"/>
    </row>
    <row r="568" spans="1:1" x14ac:dyDescent="0.2">
      <c r="A568" s="96"/>
    </row>
    <row r="569" spans="1:1" x14ac:dyDescent="0.2">
      <c r="A569" s="96"/>
    </row>
    <row r="570" spans="1:1" x14ac:dyDescent="0.2">
      <c r="A570" s="96"/>
    </row>
    <row r="571" spans="1:1" x14ac:dyDescent="0.2">
      <c r="A571" s="96"/>
    </row>
    <row r="572" spans="1:1" x14ac:dyDescent="0.2">
      <c r="A572" s="96"/>
    </row>
    <row r="573" spans="1:1" x14ac:dyDescent="0.2">
      <c r="A573" s="96"/>
    </row>
    <row r="574" spans="1:1" x14ac:dyDescent="0.2">
      <c r="A574" s="96"/>
    </row>
    <row r="575" spans="1:1" x14ac:dyDescent="0.2">
      <c r="A575" s="96"/>
    </row>
    <row r="576" spans="1:1" x14ac:dyDescent="0.2">
      <c r="A576" s="96"/>
    </row>
    <row r="577" spans="1:1" x14ac:dyDescent="0.2">
      <c r="A577" s="96"/>
    </row>
    <row r="578" spans="1:1" x14ac:dyDescent="0.2">
      <c r="A578" s="96"/>
    </row>
    <row r="579" spans="1:1" x14ac:dyDescent="0.2">
      <c r="A579" s="96"/>
    </row>
    <row r="580" spans="1:1" x14ac:dyDescent="0.2">
      <c r="A580" s="96"/>
    </row>
    <row r="581" spans="1:1" x14ac:dyDescent="0.2">
      <c r="A581" s="96"/>
    </row>
    <row r="582" spans="1:1" x14ac:dyDescent="0.2">
      <c r="A582" s="96"/>
    </row>
    <row r="583" spans="1:1" x14ac:dyDescent="0.2">
      <c r="A583" s="96"/>
    </row>
    <row r="584" spans="1:1" x14ac:dyDescent="0.2">
      <c r="A584" s="96"/>
    </row>
    <row r="585" spans="1:1" x14ac:dyDescent="0.2">
      <c r="A585" s="96"/>
    </row>
    <row r="586" spans="1:1" x14ac:dyDescent="0.2">
      <c r="A586" s="96"/>
    </row>
    <row r="587" spans="1:1" x14ac:dyDescent="0.2">
      <c r="A587" s="96"/>
    </row>
    <row r="588" spans="1:1" x14ac:dyDescent="0.2">
      <c r="A588" s="96"/>
    </row>
    <row r="589" spans="1:1" x14ac:dyDescent="0.2">
      <c r="A589" s="96"/>
    </row>
    <row r="590" spans="1:1" x14ac:dyDescent="0.2">
      <c r="A590" s="96"/>
    </row>
    <row r="591" spans="1:1" x14ac:dyDescent="0.2">
      <c r="A591" s="96"/>
    </row>
    <row r="592" spans="1:1" x14ac:dyDescent="0.2">
      <c r="A592" s="96"/>
    </row>
    <row r="593" spans="1:1" x14ac:dyDescent="0.2">
      <c r="A593" s="96"/>
    </row>
    <row r="594" spans="1:1" x14ac:dyDescent="0.2">
      <c r="A594" s="96"/>
    </row>
    <row r="595" spans="1:1" x14ac:dyDescent="0.2">
      <c r="A595" s="96"/>
    </row>
    <row r="596" spans="1:1" x14ac:dyDescent="0.2">
      <c r="A596" s="96"/>
    </row>
    <row r="597" spans="1:1" x14ac:dyDescent="0.2">
      <c r="A597" s="96"/>
    </row>
    <row r="598" spans="1:1" x14ac:dyDescent="0.2">
      <c r="A598" s="96"/>
    </row>
    <row r="599" spans="1:1" x14ac:dyDescent="0.2">
      <c r="A599" s="96"/>
    </row>
    <row r="600" spans="1:1" x14ac:dyDescent="0.2">
      <c r="A600" s="96"/>
    </row>
    <row r="601" spans="1:1" x14ac:dyDescent="0.2">
      <c r="A601" s="96"/>
    </row>
    <row r="602" spans="1:1" x14ac:dyDescent="0.2">
      <c r="A602" s="96"/>
    </row>
    <row r="603" spans="1:1" x14ac:dyDescent="0.2">
      <c r="A603" s="96"/>
    </row>
    <row r="604" spans="1:1" x14ac:dyDescent="0.2">
      <c r="A604" s="96"/>
    </row>
    <row r="605" spans="1:1" x14ac:dyDescent="0.2">
      <c r="A605" s="96"/>
    </row>
    <row r="606" spans="1:1" x14ac:dyDescent="0.2">
      <c r="A606" s="96"/>
    </row>
    <row r="607" spans="1:1" x14ac:dyDescent="0.2">
      <c r="A607" s="96"/>
    </row>
    <row r="608" spans="1:1" x14ac:dyDescent="0.2">
      <c r="A608" s="96"/>
    </row>
    <row r="609" spans="1:1" x14ac:dyDescent="0.2">
      <c r="A609" s="96"/>
    </row>
    <row r="610" spans="1:1" x14ac:dyDescent="0.2">
      <c r="A610" s="96"/>
    </row>
    <row r="611" spans="1:1" x14ac:dyDescent="0.2">
      <c r="A611" s="96"/>
    </row>
    <row r="612" spans="1:1" x14ac:dyDescent="0.2">
      <c r="A612" s="96"/>
    </row>
    <row r="613" spans="1:1" x14ac:dyDescent="0.2">
      <c r="A613" s="96"/>
    </row>
    <row r="614" spans="1:1" x14ac:dyDescent="0.2">
      <c r="A614" s="96"/>
    </row>
    <row r="615" spans="1:1" x14ac:dyDescent="0.2">
      <c r="A615" s="96"/>
    </row>
    <row r="616" spans="1:1" x14ac:dyDescent="0.2">
      <c r="A616" s="96"/>
    </row>
    <row r="617" spans="1:1" x14ac:dyDescent="0.2">
      <c r="A617" s="96"/>
    </row>
    <row r="618" spans="1:1" x14ac:dyDescent="0.2">
      <c r="A618" s="96"/>
    </row>
    <row r="619" spans="1:1" x14ac:dyDescent="0.2">
      <c r="A619" s="96"/>
    </row>
    <row r="620" spans="1:1" x14ac:dyDescent="0.2">
      <c r="A620" s="96"/>
    </row>
    <row r="621" spans="1:1" x14ac:dyDescent="0.2">
      <c r="A621" s="96"/>
    </row>
    <row r="622" spans="1:1" x14ac:dyDescent="0.2">
      <c r="A622" s="96"/>
    </row>
    <row r="623" spans="1:1" x14ac:dyDescent="0.2">
      <c r="A623" s="96"/>
    </row>
    <row r="624" spans="1:1" x14ac:dyDescent="0.2">
      <c r="A624" s="96"/>
    </row>
    <row r="625" spans="1:1" x14ac:dyDescent="0.2">
      <c r="A625" s="96"/>
    </row>
    <row r="626" spans="1:1" x14ac:dyDescent="0.2">
      <c r="A626" s="96"/>
    </row>
    <row r="627" spans="1:1" x14ac:dyDescent="0.2">
      <c r="A627" s="96"/>
    </row>
    <row r="628" spans="1:1" x14ac:dyDescent="0.2">
      <c r="A628" s="96"/>
    </row>
    <row r="629" spans="1:1" x14ac:dyDescent="0.2">
      <c r="A629" s="96"/>
    </row>
    <row r="630" spans="1:1" x14ac:dyDescent="0.2">
      <c r="A630" s="96"/>
    </row>
    <row r="631" spans="1:1" x14ac:dyDescent="0.2">
      <c r="A631" s="96"/>
    </row>
    <row r="632" spans="1:1" x14ac:dyDescent="0.2">
      <c r="A632" s="96"/>
    </row>
    <row r="633" spans="1:1" x14ac:dyDescent="0.2">
      <c r="A633" s="96"/>
    </row>
    <row r="634" spans="1:1" x14ac:dyDescent="0.2">
      <c r="A634" s="96"/>
    </row>
    <row r="635" spans="1:1" x14ac:dyDescent="0.2">
      <c r="A635" s="96"/>
    </row>
    <row r="636" spans="1:1" x14ac:dyDescent="0.2">
      <c r="A636" s="96"/>
    </row>
    <row r="637" spans="1:1" x14ac:dyDescent="0.2">
      <c r="A637" s="96"/>
    </row>
    <row r="638" spans="1:1" x14ac:dyDescent="0.2">
      <c r="A638" s="96"/>
    </row>
    <row r="639" spans="1:1" x14ac:dyDescent="0.2">
      <c r="A639" s="96"/>
    </row>
    <row r="640" spans="1:1" x14ac:dyDescent="0.2">
      <c r="A640" s="96"/>
    </row>
    <row r="641" spans="1:1" x14ac:dyDescent="0.2">
      <c r="A641" s="96"/>
    </row>
    <row r="642" spans="1:1" x14ac:dyDescent="0.2">
      <c r="A642" s="96"/>
    </row>
    <row r="643" spans="1:1" x14ac:dyDescent="0.2">
      <c r="A643" s="96"/>
    </row>
    <row r="644" spans="1:1" x14ac:dyDescent="0.2">
      <c r="A644" s="96"/>
    </row>
    <row r="645" spans="1:1" x14ac:dyDescent="0.2">
      <c r="A645" s="96"/>
    </row>
    <row r="646" spans="1:1" x14ac:dyDescent="0.2">
      <c r="A646" s="96"/>
    </row>
    <row r="647" spans="1:1" x14ac:dyDescent="0.2">
      <c r="A647" s="96"/>
    </row>
    <row r="648" spans="1:1" x14ac:dyDescent="0.2">
      <c r="A648" s="96"/>
    </row>
    <row r="649" spans="1:1" x14ac:dyDescent="0.2">
      <c r="A649" s="96"/>
    </row>
    <row r="650" spans="1:1" x14ac:dyDescent="0.2">
      <c r="A650" s="96"/>
    </row>
    <row r="651" spans="1:1" x14ac:dyDescent="0.2">
      <c r="A651" s="96"/>
    </row>
    <row r="652" spans="1:1" x14ac:dyDescent="0.2">
      <c r="A652" s="96"/>
    </row>
    <row r="653" spans="1:1" x14ac:dyDescent="0.2">
      <c r="A653" s="96"/>
    </row>
    <row r="654" spans="1:1" x14ac:dyDescent="0.2">
      <c r="A654" s="96"/>
    </row>
    <row r="655" spans="1:1" x14ac:dyDescent="0.2">
      <c r="A655" s="96"/>
    </row>
    <row r="656" spans="1:1" x14ac:dyDescent="0.2">
      <c r="A656" s="96"/>
    </row>
    <row r="657" spans="1:1" x14ac:dyDescent="0.2">
      <c r="A657" s="96"/>
    </row>
    <row r="658" spans="1:1" x14ac:dyDescent="0.2">
      <c r="A658" s="96"/>
    </row>
    <row r="659" spans="1:1" x14ac:dyDescent="0.2">
      <c r="A659" s="96"/>
    </row>
    <row r="660" spans="1:1" x14ac:dyDescent="0.2">
      <c r="A660" s="96"/>
    </row>
    <row r="661" spans="1:1" x14ac:dyDescent="0.2">
      <c r="A661" s="96"/>
    </row>
    <row r="662" spans="1:1" x14ac:dyDescent="0.2">
      <c r="A662" s="96"/>
    </row>
    <row r="663" spans="1:1" x14ac:dyDescent="0.2">
      <c r="A663" s="96"/>
    </row>
    <row r="664" spans="1:1" x14ac:dyDescent="0.2">
      <c r="A664" s="96"/>
    </row>
    <row r="665" spans="1:1" x14ac:dyDescent="0.2">
      <c r="A665" s="96"/>
    </row>
    <row r="666" spans="1:1" x14ac:dyDescent="0.2">
      <c r="A666" s="96"/>
    </row>
    <row r="667" spans="1:1" x14ac:dyDescent="0.2">
      <c r="A667" s="96"/>
    </row>
    <row r="668" spans="1:1" x14ac:dyDescent="0.2">
      <c r="A668" s="96"/>
    </row>
    <row r="669" spans="1:1" x14ac:dyDescent="0.2">
      <c r="A669" s="96"/>
    </row>
    <row r="670" spans="1:1" x14ac:dyDescent="0.2">
      <c r="A670" s="96"/>
    </row>
    <row r="671" spans="1:1" x14ac:dyDescent="0.2">
      <c r="A671" s="96"/>
    </row>
    <row r="672" spans="1:1" x14ac:dyDescent="0.2">
      <c r="A672" s="96"/>
    </row>
    <row r="673" spans="1:1" x14ac:dyDescent="0.2">
      <c r="A673" s="96"/>
    </row>
    <row r="674" spans="1:1" x14ac:dyDescent="0.2">
      <c r="A674" s="96"/>
    </row>
    <row r="675" spans="1:1" x14ac:dyDescent="0.2">
      <c r="A675" s="96"/>
    </row>
    <row r="676" spans="1:1" x14ac:dyDescent="0.2">
      <c r="A676" s="96"/>
    </row>
    <row r="677" spans="1:1" x14ac:dyDescent="0.2">
      <c r="A677" s="96"/>
    </row>
    <row r="678" spans="1:1" x14ac:dyDescent="0.2">
      <c r="A678" s="96"/>
    </row>
    <row r="679" spans="1:1" x14ac:dyDescent="0.2">
      <c r="A679" s="96"/>
    </row>
    <row r="680" spans="1:1" x14ac:dyDescent="0.2">
      <c r="A680" s="96"/>
    </row>
    <row r="681" spans="1:1" x14ac:dyDescent="0.2">
      <c r="A681" s="96"/>
    </row>
    <row r="682" spans="1:1" x14ac:dyDescent="0.2">
      <c r="A682" s="96"/>
    </row>
    <row r="683" spans="1:1" x14ac:dyDescent="0.2">
      <c r="A683" s="96"/>
    </row>
    <row r="684" spans="1:1" x14ac:dyDescent="0.2">
      <c r="A684" s="96"/>
    </row>
    <row r="685" spans="1:1" x14ac:dyDescent="0.2">
      <c r="A685" s="96"/>
    </row>
    <row r="686" spans="1:1" x14ac:dyDescent="0.2">
      <c r="A686" s="96"/>
    </row>
    <row r="687" spans="1:1" x14ac:dyDescent="0.2">
      <c r="A687" s="96"/>
    </row>
    <row r="688" spans="1:1" x14ac:dyDescent="0.2">
      <c r="A688" s="96"/>
    </row>
    <row r="689" spans="1:1" x14ac:dyDescent="0.2">
      <c r="A689" s="96"/>
    </row>
    <row r="690" spans="1:1" x14ac:dyDescent="0.2">
      <c r="A690" s="96"/>
    </row>
    <row r="691" spans="1:1" x14ac:dyDescent="0.2">
      <c r="A691" s="96"/>
    </row>
    <row r="692" spans="1:1" x14ac:dyDescent="0.2">
      <c r="A692" s="96"/>
    </row>
    <row r="693" spans="1:1" x14ac:dyDescent="0.2">
      <c r="A693" s="96"/>
    </row>
    <row r="694" spans="1:1" x14ac:dyDescent="0.2">
      <c r="A694" s="96"/>
    </row>
    <row r="695" spans="1:1" x14ac:dyDescent="0.2">
      <c r="A695" s="96"/>
    </row>
    <row r="696" spans="1:1" x14ac:dyDescent="0.2">
      <c r="A696" s="96"/>
    </row>
    <row r="697" spans="1:1" x14ac:dyDescent="0.2">
      <c r="A697" s="96"/>
    </row>
    <row r="698" spans="1:1" x14ac:dyDescent="0.2">
      <c r="A698" s="96"/>
    </row>
    <row r="699" spans="1:1" x14ac:dyDescent="0.2">
      <c r="A699" s="96"/>
    </row>
    <row r="700" spans="1:1" x14ac:dyDescent="0.2">
      <c r="A700" s="96"/>
    </row>
    <row r="701" spans="1:1" x14ac:dyDescent="0.2">
      <c r="A701" s="96"/>
    </row>
    <row r="702" spans="1:1" x14ac:dyDescent="0.2">
      <c r="A702" s="96"/>
    </row>
    <row r="703" spans="1:1" x14ac:dyDescent="0.2">
      <c r="A703" s="96"/>
    </row>
    <row r="704" spans="1:1" x14ac:dyDescent="0.2">
      <c r="A704" s="96"/>
    </row>
    <row r="705" spans="1:1" x14ac:dyDescent="0.2">
      <c r="A705" s="96"/>
    </row>
    <row r="706" spans="1:1" x14ac:dyDescent="0.2">
      <c r="A706" s="96"/>
    </row>
    <row r="707" spans="1:1" x14ac:dyDescent="0.2">
      <c r="A707" s="96"/>
    </row>
    <row r="708" spans="1:1" x14ac:dyDescent="0.2">
      <c r="A708" s="96"/>
    </row>
    <row r="709" spans="1:1" x14ac:dyDescent="0.2">
      <c r="A709" s="96"/>
    </row>
    <row r="710" spans="1:1" x14ac:dyDescent="0.2">
      <c r="A710" s="96"/>
    </row>
    <row r="711" spans="1:1" x14ac:dyDescent="0.2">
      <c r="A711" s="96"/>
    </row>
    <row r="712" spans="1:1" x14ac:dyDescent="0.2">
      <c r="A712" s="96"/>
    </row>
    <row r="713" spans="1:1" x14ac:dyDescent="0.2">
      <c r="A713" s="96"/>
    </row>
    <row r="714" spans="1:1" x14ac:dyDescent="0.2">
      <c r="A714" s="96"/>
    </row>
    <row r="715" spans="1:1" x14ac:dyDescent="0.2">
      <c r="A715" s="96"/>
    </row>
    <row r="716" spans="1:1" x14ac:dyDescent="0.2">
      <c r="A716" s="96"/>
    </row>
    <row r="717" spans="1:1" x14ac:dyDescent="0.2">
      <c r="A717" s="96"/>
    </row>
    <row r="718" spans="1:1" x14ac:dyDescent="0.2">
      <c r="A718" s="96"/>
    </row>
    <row r="719" spans="1:1" x14ac:dyDescent="0.2">
      <c r="A719" s="96"/>
    </row>
    <row r="720" spans="1:1" x14ac:dyDescent="0.2">
      <c r="A720" s="96"/>
    </row>
    <row r="721" spans="1:1" x14ac:dyDescent="0.2">
      <c r="A721" s="96"/>
    </row>
    <row r="722" spans="1:1" x14ac:dyDescent="0.2">
      <c r="A722" s="96"/>
    </row>
    <row r="723" spans="1:1" x14ac:dyDescent="0.2">
      <c r="A723" s="96"/>
    </row>
    <row r="724" spans="1:1" x14ac:dyDescent="0.2">
      <c r="A724" s="96"/>
    </row>
    <row r="725" spans="1:1" x14ac:dyDescent="0.2">
      <c r="A725" s="96"/>
    </row>
    <row r="726" spans="1:1" x14ac:dyDescent="0.2">
      <c r="A726" s="96"/>
    </row>
    <row r="727" spans="1:1" x14ac:dyDescent="0.2">
      <c r="A727" s="96"/>
    </row>
    <row r="728" spans="1:1" x14ac:dyDescent="0.2">
      <c r="A728" s="96"/>
    </row>
    <row r="729" spans="1:1" x14ac:dyDescent="0.2">
      <c r="A729" s="96"/>
    </row>
    <row r="730" spans="1:1" x14ac:dyDescent="0.2">
      <c r="A730" s="96"/>
    </row>
    <row r="731" spans="1:1" x14ac:dyDescent="0.2">
      <c r="A731" s="96"/>
    </row>
    <row r="732" spans="1:1" x14ac:dyDescent="0.2">
      <c r="A732" s="96"/>
    </row>
    <row r="733" spans="1:1" x14ac:dyDescent="0.2">
      <c r="A733" s="96"/>
    </row>
    <row r="734" spans="1:1" x14ac:dyDescent="0.2">
      <c r="A734" s="96"/>
    </row>
    <row r="735" spans="1:1" x14ac:dyDescent="0.2">
      <c r="A735" s="96"/>
    </row>
    <row r="736" spans="1:1" x14ac:dyDescent="0.2">
      <c r="A736" s="96"/>
    </row>
    <row r="737" spans="1:1" x14ac:dyDescent="0.2">
      <c r="A737" s="96"/>
    </row>
    <row r="738" spans="1:1" x14ac:dyDescent="0.2">
      <c r="A738" s="96"/>
    </row>
    <row r="739" spans="1:1" x14ac:dyDescent="0.2">
      <c r="A739" s="96"/>
    </row>
    <row r="740" spans="1:1" x14ac:dyDescent="0.2">
      <c r="A740" s="96"/>
    </row>
    <row r="741" spans="1:1" x14ac:dyDescent="0.2">
      <c r="A741" s="96"/>
    </row>
    <row r="742" spans="1:1" x14ac:dyDescent="0.2">
      <c r="A742" s="96"/>
    </row>
    <row r="743" spans="1:1" x14ac:dyDescent="0.2">
      <c r="A743" s="96"/>
    </row>
    <row r="744" spans="1:1" x14ac:dyDescent="0.2">
      <c r="A744" s="96"/>
    </row>
    <row r="745" spans="1:1" x14ac:dyDescent="0.2">
      <c r="A745" s="96"/>
    </row>
    <row r="746" spans="1:1" x14ac:dyDescent="0.2">
      <c r="A746" s="96"/>
    </row>
    <row r="747" spans="1:1" x14ac:dyDescent="0.2">
      <c r="A747" s="96"/>
    </row>
    <row r="748" spans="1:1" x14ac:dyDescent="0.2">
      <c r="A748" s="96"/>
    </row>
    <row r="749" spans="1:1" x14ac:dyDescent="0.2">
      <c r="A749" s="96"/>
    </row>
    <row r="750" spans="1:1" x14ac:dyDescent="0.2">
      <c r="A750" s="96"/>
    </row>
    <row r="751" spans="1:1" x14ac:dyDescent="0.2">
      <c r="A751" s="96"/>
    </row>
    <row r="752" spans="1:1" x14ac:dyDescent="0.2">
      <c r="A752" s="96"/>
    </row>
    <row r="753" spans="1:1" x14ac:dyDescent="0.2">
      <c r="A753" s="96"/>
    </row>
    <row r="754" spans="1:1" x14ac:dyDescent="0.2">
      <c r="A754" s="96"/>
    </row>
    <row r="755" spans="1:1" x14ac:dyDescent="0.2">
      <c r="A755" s="96"/>
    </row>
    <row r="756" spans="1:1" x14ac:dyDescent="0.2">
      <c r="A756" s="96"/>
    </row>
    <row r="757" spans="1:1" x14ac:dyDescent="0.2">
      <c r="A757" s="96"/>
    </row>
    <row r="758" spans="1:1" x14ac:dyDescent="0.2">
      <c r="A758" s="96"/>
    </row>
    <row r="759" spans="1:1" x14ac:dyDescent="0.2">
      <c r="A759" s="96"/>
    </row>
    <row r="760" spans="1:1" x14ac:dyDescent="0.2">
      <c r="A760" s="96"/>
    </row>
    <row r="761" spans="1:1" x14ac:dyDescent="0.2">
      <c r="A761" s="96"/>
    </row>
    <row r="762" spans="1:1" x14ac:dyDescent="0.2">
      <c r="A762" s="96"/>
    </row>
    <row r="763" spans="1:1" x14ac:dyDescent="0.2">
      <c r="A763" s="96"/>
    </row>
    <row r="764" spans="1:1" x14ac:dyDescent="0.2">
      <c r="A764" s="96"/>
    </row>
    <row r="765" spans="1:1" x14ac:dyDescent="0.2">
      <c r="A765" s="96"/>
    </row>
    <row r="766" spans="1:1" x14ac:dyDescent="0.2">
      <c r="A766" s="96"/>
    </row>
    <row r="767" spans="1:1" x14ac:dyDescent="0.2">
      <c r="A767" s="96"/>
    </row>
    <row r="768" spans="1:1" x14ac:dyDescent="0.2">
      <c r="A768" s="96"/>
    </row>
    <row r="769" spans="1:1" x14ac:dyDescent="0.2">
      <c r="A769" s="96"/>
    </row>
    <row r="770" spans="1:1" x14ac:dyDescent="0.2">
      <c r="A770" s="96"/>
    </row>
    <row r="771" spans="1:1" x14ac:dyDescent="0.2">
      <c r="A771" s="96"/>
    </row>
    <row r="772" spans="1:1" x14ac:dyDescent="0.2">
      <c r="A772" s="96"/>
    </row>
    <row r="773" spans="1:1" x14ac:dyDescent="0.2">
      <c r="A773" s="96"/>
    </row>
    <row r="774" spans="1:1" x14ac:dyDescent="0.2">
      <c r="A774" s="96"/>
    </row>
    <row r="775" spans="1:1" x14ac:dyDescent="0.2">
      <c r="A775" s="96"/>
    </row>
    <row r="776" spans="1:1" x14ac:dyDescent="0.2">
      <c r="A776" s="96"/>
    </row>
    <row r="777" spans="1:1" x14ac:dyDescent="0.2">
      <c r="A777" s="96"/>
    </row>
    <row r="778" spans="1:1" x14ac:dyDescent="0.2">
      <c r="A778" s="96"/>
    </row>
    <row r="779" spans="1:1" x14ac:dyDescent="0.2">
      <c r="A779" s="96"/>
    </row>
    <row r="780" spans="1:1" x14ac:dyDescent="0.2">
      <c r="A780" s="96"/>
    </row>
    <row r="781" spans="1:1" x14ac:dyDescent="0.2">
      <c r="A781" s="96"/>
    </row>
    <row r="782" spans="1:1" x14ac:dyDescent="0.2">
      <c r="A782" s="96"/>
    </row>
    <row r="783" spans="1:1" x14ac:dyDescent="0.2">
      <c r="A783" s="96"/>
    </row>
    <row r="784" spans="1:1" x14ac:dyDescent="0.2">
      <c r="A784" s="96"/>
    </row>
    <row r="785" spans="1:1" x14ac:dyDescent="0.2">
      <c r="A785" s="96"/>
    </row>
    <row r="786" spans="1:1" x14ac:dyDescent="0.2">
      <c r="A786" s="96"/>
    </row>
    <row r="787" spans="1:1" x14ac:dyDescent="0.2">
      <c r="A787" s="96"/>
    </row>
    <row r="788" spans="1:1" x14ac:dyDescent="0.2">
      <c r="A788" s="96"/>
    </row>
    <row r="789" spans="1:1" x14ac:dyDescent="0.2">
      <c r="A789" s="96"/>
    </row>
    <row r="790" spans="1:1" x14ac:dyDescent="0.2">
      <c r="A790" s="96"/>
    </row>
    <row r="791" spans="1:1" x14ac:dyDescent="0.2">
      <c r="A791" s="96"/>
    </row>
    <row r="792" spans="1:1" x14ac:dyDescent="0.2">
      <c r="A792" s="96"/>
    </row>
    <row r="793" spans="1:1" x14ac:dyDescent="0.2">
      <c r="A793" s="96"/>
    </row>
    <row r="794" spans="1:1" x14ac:dyDescent="0.2">
      <c r="A794" s="96"/>
    </row>
    <row r="795" spans="1:1" x14ac:dyDescent="0.2">
      <c r="A795" s="96"/>
    </row>
    <row r="796" spans="1:1" x14ac:dyDescent="0.2">
      <c r="A796" s="96"/>
    </row>
    <row r="797" spans="1:1" x14ac:dyDescent="0.2">
      <c r="A797" s="96"/>
    </row>
    <row r="798" spans="1:1" x14ac:dyDescent="0.2">
      <c r="A798" s="96"/>
    </row>
    <row r="799" spans="1:1" x14ac:dyDescent="0.2">
      <c r="A799" s="96"/>
    </row>
    <row r="800" spans="1:1" x14ac:dyDescent="0.2">
      <c r="A800" s="96"/>
    </row>
    <row r="801" spans="1:1" x14ac:dyDescent="0.2">
      <c r="A801" s="96"/>
    </row>
    <row r="802" spans="1:1" x14ac:dyDescent="0.2">
      <c r="A802" s="96"/>
    </row>
    <row r="803" spans="1:1" x14ac:dyDescent="0.2">
      <c r="A803" s="96"/>
    </row>
    <row r="804" spans="1:1" x14ac:dyDescent="0.2">
      <c r="A804" s="96"/>
    </row>
    <row r="805" spans="1:1" x14ac:dyDescent="0.2">
      <c r="A805" s="96"/>
    </row>
    <row r="806" spans="1:1" x14ac:dyDescent="0.2">
      <c r="A806" s="96"/>
    </row>
    <row r="807" spans="1:1" x14ac:dyDescent="0.2">
      <c r="A807" s="96"/>
    </row>
    <row r="808" spans="1:1" x14ac:dyDescent="0.2">
      <c r="A808" s="96"/>
    </row>
    <row r="809" spans="1:1" x14ac:dyDescent="0.2">
      <c r="A809" s="96"/>
    </row>
    <row r="810" spans="1:1" x14ac:dyDescent="0.2">
      <c r="A810" s="96"/>
    </row>
    <row r="811" spans="1:1" x14ac:dyDescent="0.2">
      <c r="A811" s="96"/>
    </row>
    <row r="812" spans="1:1" x14ac:dyDescent="0.2">
      <c r="A812" s="96"/>
    </row>
    <row r="813" spans="1:1" x14ac:dyDescent="0.2">
      <c r="A813" s="96"/>
    </row>
    <row r="814" spans="1:1" x14ac:dyDescent="0.2">
      <c r="A814" s="96"/>
    </row>
    <row r="815" spans="1:1" x14ac:dyDescent="0.2">
      <c r="A815" s="96"/>
    </row>
    <row r="816" spans="1:1" x14ac:dyDescent="0.2">
      <c r="A816" s="96"/>
    </row>
    <row r="817" spans="1:1" x14ac:dyDescent="0.2">
      <c r="A817" s="96"/>
    </row>
    <row r="818" spans="1:1" x14ac:dyDescent="0.2">
      <c r="A818" s="96"/>
    </row>
    <row r="819" spans="1:1" x14ac:dyDescent="0.2">
      <c r="A819" s="96"/>
    </row>
    <row r="820" spans="1:1" x14ac:dyDescent="0.2">
      <c r="A820" s="96"/>
    </row>
    <row r="821" spans="1:1" x14ac:dyDescent="0.2">
      <c r="A821" s="96"/>
    </row>
    <row r="822" spans="1:1" x14ac:dyDescent="0.2">
      <c r="A822" s="96"/>
    </row>
    <row r="823" spans="1:1" x14ac:dyDescent="0.2">
      <c r="A823" s="96"/>
    </row>
    <row r="824" spans="1:1" x14ac:dyDescent="0.2">
      <c r="A824" s="96"/>
    </row>
    <row r="825" spans="1:1" x14ac:dyDescent="0.2">
      <c r="A825" s="96"/>
    </row>
    <row r="826" spans="1:1" x14ac:dyDescent="0.2">
      <c r="A826" s="96"/>
    </row>
    <row r="827" spans="1:1" x14ac:dyDescent="0.2">
      <c r="A827" s="96"/>
    </row>
    <row r="828" spans="1:1" x14ac:dyDescent="0.2">
      <c r="A828" s="96"/>
    </row>
    <row r="829" spans="1:1" x14ac:dyDescent="0.2">
      <c r="A829" s="96"/>
    </row>
    <row r="830" spans="1:1" x14ac:dyDescent="0.2">
      <c r="A830" s="96"/>
    </row>
    <row r="831" spans="1:1" x14ac:dyDescent="0.2">
      <c r="A831" s="96"/>
    </row>
    <row r="832" spans="1:1" x14ac:dyDescent="0.2">
      <c r="A832" s="96"/>
    </row>
    <row r="833" spans="1:1" x14ac:dyDescent="0.2">
      <c r="A833" s="96"/>
    </row>
    <row r="834" spans="1:1" x14ac:dyDescent="0.2">
      <c r="A834" s="96"/>
    </row>
    <row r="835" spans="1:1" x14ac:dyDescent="0.2">
      <c r="A835" s="96"/>
    </row>
    <row r="836" spans="1:1" x14ac:dyDescent="0.2">
      <c r="A836" s="96"/>
    </row>
    <row r="837" spans="1:1" x14ac:dyDescent="0.2">
      <c r="A837" s="96"/>
    </row>
    <row r="838" spans="1:1" x14ac:dyDescent="0.2">
      <c r="A838" s="96"/>
    </row>
    <row r="839" spans="1:1" x14ac:dyDescent="0.2">
      <c r="A839" s="96"/>
    </row>
    <row r="840" spans="1:1" x14ac:dyDescent="0.2">
      <c r="A840" s="96"/>
    </row>
    <row r="841" spans="1:1" x14ac:dyDescent="0.2">
      <c r="A841" s="96"/>
    </row>
    <row r="842" spans="1:1" x14ac:dyDescent="0.2">
      <c r="A842" s="96"/>
    </row>
    <row r="843" spans="1:1" x14ac:dyDescent="0.2">
      <c r="A843" s="96"/>
    </row>
    <row r="844" spans="1:1" x14ac:dyDescent="0.2">
      <c r="A844" s="96"/>
    </row>
    <row r="845" spans="1:1" x14ac:dyDescent="0.2">
      <c r="A845" s="96"/>
    </row>
    <row r="846" spans="1:1" x14ac:dyDescent="0.2">
      <c r="A846" s="96"/>
    </row>
    <row r="847" spans="1:1" x14ac:dyDescent="0.2">
      <c r="A847" s="96"/>
    </row>
    <row r="848" spans="1:1" x14ac:dyDescent="0.2">
      <c r="A848" s="96"/>
    </row>
    <row r="849" spans="1:1" x14ac:dyDescent="0.2">
      <c r="A849" s="96"/>
    </row>
    <row r="850" spans="1:1" x14ac:dyDescent="0.2">
      <c r="A850" s="96"/>
    </row>
    <row r="851" spans="1:1" x14ac:dyDescent="0.2">
      <c r="A851" s="96"/>
    </row>
    <row r="852" spans="1:1" x14ac:dyDescent="0.2">
      <c r="A852" s="96"/>
    </row>
    <row r="853" spans="1:1" x14ac:dyDescent="0.2">
      <c r="A853" s="96"/>
    </row>
    <row r="854" spans="1:1" x14ac:dyDescent="0.2">
      <c r="A854" s="96"/>
    </row>
    <row r="855" spans="1:1" x14ac:dyDescent="0.2">
      <c r="A855" s="96"/>
    </row>
    <row r="856" spans="1:1" x14ac:dyDescent="0.2">
      <c r="A856" s="96"/>
    </row>
    <row r="857" spans="1:1" x14ac:dyDescent="0.2">
      <c r="A857" s="96"/>
    </row>
    <row r="858" spans="1:1" x14ac:dyDescent="0.2">
      <c r="A858" s="96"/>
    </row>
    <row r="859" spans="1:1" x14ac:dyDescent="0.2">
      <c r="A859" s="96"/>
    </row>
    <row r="860" spans="1:1" x14ac:dyDescent="0.2">
      <c r="A860" s="96"/>
    </row>
    <row r="861" spans="1:1" x14ac:dyDescent="0.2">
      <c r="A861" s="96"/>
    </row>
    <row r="862" spans="1:1" x14ac:dyDescent="0.2">
      <c r="A862" s="96"/>
    </row>
    <row r="863" spans="1:1" x14ac:dyDescent="0.2">
      <c r="A863" s="96"/>
    </row>
    <row r="864" spans="1:1" x14ac:dyDescent="0.2">
      <c r="A864" s="96"/>
    </row>
    <row r="865" spans="1:1" x14ac:dyDescent="0.2">
      <c r="A865" s="96"/>
    </row>
    <row r="866" spans="1:1" x14ac:dyDescent="0.2">
      <c r="A866" s="96"/>
    </row>
    <row r="867" spans="1:1" x14ac:dyDescent="0.2">
      <c r="A867" s="96"/>
    </row>
    <row r="868" spans="1:1" x14ac:dyDescent="0.2">
      <c r="A868" s="96"/>
    </row>
    <row r="875" spans="1:1" x14ac:dyDescent="0.2">
      <c r="A875" s="96"/>
    </row>
    <row r="876" spans="1:1" x14ac:dyDescent="0.2">
      <c r="A876" s="96"/>
    </row>
    <row r="879" spans="1:1" x14ac:dyDescent="0.2">
      <c r="A879" s="96"/>
    </row>
    <row r="880" spans="1:1" x14ac:dyDescent="0.2">
      <c r="A880" s="96"/>
    </row>
    <row r="881" spans="1:1" x14ac:dyDescent="0.2">
      <c r="A881" s="96"/>
    </row>
    <row r="882" spans="1:1" x14ac:dyDescent="0.2">
      <c r="A882" s="96"/>
    </row>
    <row r="883" spans="1:1" x14ac:dyDescent="0.2">
      <c r="A883" s="96"/>
    </row>
    <row r="884" spans="1:1" x14ac:dyDescent="0.2">
      <c r="A884" s="96"/>
    </row>
    <row r="887" spans="1:1" x14ac:dyDescent="0.2">
      <c r="A887" s="96"/>
    </row>
    <row r="888" spans="1:1" x14ac:dyDescent="0.2">
      <c r="A888" s="96"/>
    </row>
    <row r="889" spans="1:1" x14ac:dyDescent="0.2">
      <c r="A889" s="96"/>
    </row>
    <row r="890" spans="1:1" x14ac:dyDescent="0.2">
      <c r="A890" s="96"/>
    </row>
    <row r="891" spans="1:1" x14ac:dyDescent="0.2">
      <c r="A891" s="96"/>
    </row>
    <row r="892" spans="1:1" x14ac:dyDescent="0.2">
      <c r="A892" s="96"/>
    </row>
    <row r="894" spans="1:1" x14ac:dyDescent="0.2">
      <c r="A894" s="96"/>
    </row>
    <row r="895" spans="1:1" x14ac:dyDescent="0.2">
      <c r="A895" s="96"/>
    </row>
    <row r="896" spans="1:1" x14ac:dyDescent="0.2">
      <c r="A896" s="96"/>
    </row>
    <row r="897" spans="1:1" x14ac:dyDescent="0.2">
      <c r="A897" s="96"/>
    </row>
    <row r="898" spans="1:1" x14ac:dyDescent="0.2">
      <c r="A898" s="96"/>
    </row>
    <row r="899" spans="1:1" x14ac:dyDescent="0.2">
      <c r="A899" s="96"/>
    </row>
    <row r="900" spans="1:1" x14ac:dyDescent="0.2">
      <c r="A900" s="96"/>
    </row>
    <row r="901" spans="1:1" x14ac:dyDescent="0.2">
      <c r="A901" s="96"/>
    </row>
    <row r="902" spans="1:1" x14ac:dyDescent="0.2">
      <c r="A902" s="96"/>
    </row>
    <row r="903" spans="1:1" x14ac:dyDescent="0.2">
      <c r="A903" s="96"/>
    </row>
    <row r="904" spans="1:1" x14ac:dyDescent="0.2">
      <c r="A904" s="96"/>
    </row>
    <row r="905" spans="1:1" x14ac:dyDescent="0.2">
      <c r="A905" s="96"/>
    </row>
    <row r="906" spans="1:1" x14ac:dyDescent="0.2">
      <c r="A906" s="96"/>
    </row>
    <row r="907" spans="1:1" x14ac:dyDescent="0.2">
      <c r="A907" s="96"/>
    </row>
    <row r="908" spans="1:1" x14ac:dyDescent="0.2">
      <c r="A908" s="96"/>
    </row>
    <row r="909" spans="1:1" x14ac:dyDescent="0.2">
      <c r="A909" s="96"/>
    </row>
    <row r="910" spans="1:1" x14ac:dyDescent="0.2">
      <c r="A910" s="96"/>
    </row>
    <row r="911" spans="1:1" x14ac:dyDescent="0.2">
      <c r="A911" s="96"/>
    </row>
    <row r="912" spans="1:1" x14ac:dyDescent="0.2">
      <c r="A912" s="96"/>
    </row>
    <row r="913" spans="1:1" x14ac:dyDescent="0.2">
      <c r="A913" s="96"/>
    </row>
    <row r="914" spans="1:1" x14ac:dyDescent="0.2">
      <c r="A914" s="96"/>
    </row>
    <row r="915" spans="1:1" x14ac:dyDescent="0.2">
      <c r="A915" s="96"/>
    </row>
    <row r="916" spans="1:1" x14ac:dyDescent="0.2">
      <c r="A916" s="96"/>
    </row>
    <row r="917" spans="1:1" x14ac:dyDescent="0.2">
      <c r="A917" s="96"/>
    </row>
    <row r="918" spans="1:1" x14ac:dyDescent="0.2">
      <c r="A918" s="96"/>
    </row>
    <row r="919" spans="1:1" x14ac:dyDescent="0.2">
      <c r="A919" s="96"/>
    </row>
    <row r="920" spans="1:1" x14ac:dyDescent="0.2">
      <c r="A920" s="96"/>
    </row>
    <row r="921" spans="1:1" x14ac:dyDescent="0.2">
      <c r="A921" s="96"/>
    </row>
    <row r="922" spans="1:1" x14ac:dyDescent="0.2">
      <c r="A922" s="96"/>
    </row>
    <row r="923" spans="1:1" x14ac:dyDescent="0.2">
      <c r="A923" s="96"/>
    </row>
    <row r="924" spans="1:1" x14ac:dyDescent="0.2">
      <c r="A924" s="96"/>
    </row>
    <row r="925" spans="1:1" x14ac:dyDescent="0.2">
      <c r="A925" s="96"/>
    </row>
    <row r="926" spans="1:1" x14ac:dyDescent="0.2">
      <c r="A926" s="96"/>
    </row>
    <row r="927" spans="1:1" x14ac:dyDescent="0.2">
      <c r="A927" s="96"/>
    </row>
    <row r="928" spans="1:1" x14ac:dyDescent="0.2">
      <c r="A928" s="96"/>
    </row>
    <row r="929" spans="1:1" x14ac:dyDescent="0.2">
      <c r="A929" s="96"/>
    </row>
    <row r="930" spans="1:1" x14ac:dyDescent="0.2">
      <c r="A930" s="96"/>
    </row>
    <row r="931" spans="1:1" x14ac:dyDescent="0.2">
      <c r="A931" s="96"/>
    </row>
    <row r="932" spans="1:1" x14ac:dyDescent="0.2">
      <c r="A932" s="96"/>
    </row>
    <row r="933" spans="1:1" x14ac:dyDescent="0.2">
      <c r="A933" s="96"/>
    </row>
    <row r="939" spans="1:1" x14ac:dyDescent="0.2">
      <c r="A939" s="96"/>
    </row>
    <row r="940" spans="1:1" x14ac:dyDescent="0.2">
      <c r="A940" s="96"/>
    </row>
    <row r="955" spans="1:1" x14ac:dyDescent="0.2">
      <c r="A955" s="96"/>
    </row>
    <row r="956" spans="1:1" x14ac:dyDescent="0.2">
      <c r="A956" s="96"/>
    </row>
    <row r="1048073" spans="1:1" x14ac:dyDescent="0.2">
      <c r="A1048073" s="96"/>
    </row>
    <row r="1048232" spans="1:1" x14ac:dyDescent="0.2">
      <c r="A1048232" s="96"/>
    </row>
    <row r="1048236" spans="1:1" x14ac:dyDescent="0.2">
      <c r="A1048236" s="96"/>
    </row>
    <row r="1048248" spans="1:1" x14ac:dyDescent="0.2">
      <c r="A1048248" s="96"/>
    </row>
    <row r="1048252" spans="1:1" x14ac:dyDescent="0.2">
      <c r="A1048252" s="96"/>
    </row>
    <row r="1048255" spans="1:1" x14ac:dyDescent="0.2">
      <c r="A1048255" s="96"/>
    </row>
    <row r="1048268" spans="1:1" x14ac:dyDescent="0.2">
      <c r="A1048268" s="96"/>
    </row>
    <row r="1048272" spans="1:1" x14ac:dyDescent="0.2">
      <c r="A1048272" s="96"/>
    </row>
    <row r="1048274" spans="1:1" x14ac:dyDescent="0.2">
      <c r="A1048274" s="96"/>
    </row>
    <row r="1048307" spans="1:5" x14ac:dyDescent="0.2">
      <c r="A1048307" s="96"/>
      <c r="E1048307" s="107"/>
    </row>
    <row r="1048427" spans="1:1" x14ac:dyDescent="0.2">
      <c r="A1048427" s="96"/>
    </row>
    <row r="1048443" spans="1:1" x14ac:dyDescent="0.2">
      <c r="A1048443" s="96"/>
    </row>
    <row r="1048453" spans="1:1" x14ac:dyDescent="0.2">
      <c r="A1048453" s="96"/>
    </row>
    <row r="1048466" spans="1:1" x14ac:dyDescent="0.2">
      <c r="A1048466" s="96"/>
    </row>
    <row r="1048469" spans="1:1" x14ac:dyDescent="0.2">
      <c r="A1048469" s="96"/>
    </row>
    <row r="1048470" spans="1:1" x14ac:dyDescent="0.2">
      <c r="A1048470" s="96"/>
    </row>
    <row r="1048482" spans="1:1" x14ac:dyDescent="0.2">
      <c r="A1048482" s="96"/>
    </row>
    <row r="1048486" spans="1:1" x14ac:dyDescent="0.2">
      <c r="A1048486" s="96"/>
    </row>
  </sheetData>
  <sheetProtection algorithmName="SHA-512" hashValue="CN9hE3ik8GIFdDESGwiwU0mAzvr3sJRWXaeYc7uUnkeYkQgdBe+6ouCkyv8TrrTet3h2nbizjPBDvtiqPuE/Sg==" saltValue="/0zurZxa/AnEkWNYtUn+Qw==" spinCount="100000" sheet="1" objects="1" scenarios="1"/>
  <mergeCells count="3">
    <mergeCell ref="A2:C2"/>
    <mergeCell ref="D1:H1"/>
    <mergeCell ref="D31:G31"/>
  </mergeCells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31:B31" unlockedFormula="1"/>
  </ignoredError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103"/>
  <dimension ref="A1:J1048464"/>
  <sheetViews>
    <sheetView view="pageBreakPreview" zoomScale="115" zoomScaleNormal="100" zoomScaleSheetLayoutView="115" workbookViewId="0">
      <selection activeCell="G41" sqref="G41:G42"/>
    </sheetView>
  </sheetViews>
  <sheetFormatPr defaultRowHeight="12.75" x14ac:dyDescent="0.2"/>
  <cols>
    <col min="1" max="1" width="10.42578125" style="95" customWidth="1"/>
    <col min="2" max="2" width="8.7109375" style="96" customWidth="1"/>
    <col min="3" max="3" width="6.42578125" style="97" customWidth="1"/>
    <col min="4" max="4" width="42.7109375" style="96" customWidth="1"/>
    <col min="5" max="5" width="10.28515625" style="96" customWidth="1"/>
    <col min="6" max="6" width="19" style="96" customWidth="1"/>
    <col min="7" max="8" width="20.7109375" style="96" customWidth="1"/>
    <col min="9" max="9" width="9.28515625" style="96"/>
    <col min="10" max="10" width="9.28515625" style="115"/>
    <col min="11" max="256" width="9.28515625" style="96"/>
    <col min="257" max="257" width="9.28515625" style="96" customWidth="1"/>
    <col min="258" max="258" width="6.7109375" style="96" customWidth="1"/>
    <col min="259" max="259" width="40.7109375" style="96" customWidth="1"/>
    <col min="260" max="263" width="9.28515625" style="96" customWidth="1"/>
    <col min="264" max="512" width="9.28515625" style="96"/>
    <col min="513" max="513" width="9.28515625" style="96" customWidth="1"/>
    <col min="514" max="514" width="6.7109375" style="96" customWidth="1"/>
    <col min="515" max="515" width="40.7109375" style="96" customWidth="1"/>
    <col min="516" max="519" width="9.28515625" style="96" customWidth="1"/>
    <col min="520" max="768" width="9.28515625" style="96"/>
    <col min="769" max="769" width="9.28515625" style="96" customWidth="1"/>
    <col min="770" max="770" width="6.7109375" style="96" customWidth="1"/>
    <col min="771" max="771" width="40.7109375" style="96" customWidth="1"/>
    <col min="772" max="775" width="9.28515625" style="96" customWidth="1"/>
    <col min="776" max="1024" width="9.28515625" style="96"/>
    <col min="1025" max="1025" width="9.28515625" style="96" customWidth="1"/>
    <col min="1026" max="1026" width="6.7109375" style="96" customWidth="1"/>
    <col min="1027" max="1027" width="40.7109375" style="96" customWidth="1"/>
    <col min="1028" max="1031" width="9.28515625" style="96" customWidth="1"/>
    <col min="1032" max="1280" width="9.28515625" style="96"/>
    <col min="1281" max="1281" width="9.28515625" style="96" customWidth="1"/>
    <col min="1282" max="1282" width="6.7109375" style="96" customWidth="1"/>
    <col min="1283" max="1283" width="40.7109375" style="96" customWidth="1"/>
    <col min="1284" max="1287" width="9.28515625" style="96" customWidth="1"/>
    <col min="1288" max="1536" width="9.28515625" style="96"/>
    <col min="1537" max="1537" width="9.28515625" style="96" customWidth="1"/>
    <col min="1538" max="1538" width="6.7109375" style="96" customWidth="1"/>
    <col min="1539" max="1539" width="40.7109375" style="96" customWidth="1"/>
    <col min="1540" max="1543" width="9.28515625" style="96" customWidth="1"/>
    <col min="1544" max="1792" width="9.28515625" style="96"/>
    <col min="1793" max="1793" width="9.28515625" style="96" customWidth="1"/>
    <col min="1794" max="1794" width="6.7109375" style="96" customWidth="1"/>
    <col min="1795" max="1795" width="40.7109375" style="96" customWidth="1"/>
    <col min="1796" max="1799" width="9.28515625" style="96" customWidth="1"/>
    <col min="1800" max="2048" width="9.28515625" style="96"/>
    <col min="2049" max="2049" width="9.28515625" style="96" customWidth="1"/>
    <col min="2050" max="2050" width="6.7109375" style="96" customWidth="1"/>
    <col min="2051" max="2051" width="40.7109375" style="96" customWidth="1"/>
    <col min="2052" max="2055" width="9.28515625" style="96" customWidth="1"/>
    <col min="2056" max="2304" width="9.28515625" style="96"/>
    <col min="2305" max="2305" width="9.28515625" style="96" customWidth="1"/>
    <col min="2306" max="2306" width="6.7109375" style="96" customWidth="1"/>
    <col min="2307" max="2307" width="40.7109375" style="96" customWidth="1"/>
    <col min="2308" max="2311" width="9.28515625" style="96" customWidth="1"/>
    <col min="2312" max="2560" width="9.28515625" style="96"/>
    <col min="2561" max="2561" width="9.28515625" style="96" customWidth="1"/>
    <col min="2562" max="2562" width="6.7109375" style="96" customWidth="1"/>
    <col min="2563" max="2563" width="40.7109375" style="96" customWidth="1"/>
    <col min="2564" max="2567" width="9.28515625" style="96" customWidth="1"/>
    <col min="2568" max="2816" width="9.28515625" style="96"/>
    <col min="2817" max="2817" width="9.28515625" style="96" customWidth="1"/>
    <col min="2818" max="2818" width="6.7109375" style="96" customWidth="1"/>
    <col min="2819" max="2819" width="40.7109375" style="96" customWidth="1"/>
    <col min="2820" max="2823" width="9.28515625" style="96" customWidth="1"/>
    <col min="2824" max="3072" width="9.28515625" style="96"/>
    <col min="3073" max="3073" width="9.28515625" style="96" customWidth="1"/>
    <col min="3074" max="3074" width="6.7109375" style="96" customWidth="1"/>
    <col min="3075" max="3075" width="40.7109375" style="96" customWidth="1"/>
    <col min="3076" max="3079" width="9.28515625" style="96" customWidth="1"/>
    <col min="3080" max="3328" width="9.28515625" style="96"/>
    <col min="3329" max="3329" width="9.28515625" style="96" customWidth="1"/>
    <col min="3330" max="3330" width="6.7109375" style="96" customWidth="1"/>
    <col min="3331" max="3331" width="40.7109375" style="96" customWidth="1"/>
    <col min="3332" max="3335" width="9.28515625" style="96" customWidth="1"/>
    <col min="3336" max="3584" width="9.28515625" style="96"/>
    <col min="3585" max="3585" width="9.28515625" style="96" customWidth="1"/>
    <col min="3586" max="3586" width="6.7109375" style="96" customWidth="1"/>
    <col min="3587" max="3587" width="40.7109375" style="96" customWidth="1"/>
    <col min="3588" max="3591" width="9.28515625" style="96" customWidth="1"/>
    <col min="3592" max="3840" width="9.28515625" style="96"/>
    <col min="3841" max="3841" width="9.28515625" style="96" customWidth="1"/>
    <col min="3842" max="3842" width="6.7109375" style="96" customWidth="1"/>
    <col min="3843" max="3843" width="40.7109375" style="96" customWidth="1"/>
    <col min="3844" max="3847" width="9.28515625" style="96" customWidth="1"/>
    <col min="3848" max="4096" width="9.28515625" style="96"/>
    <col min="4097" max="4097" width="9.28515625" style="96" customWidth="1"/>
    <col min="4098" max="4098" width="6.7109375" style="96" customWidth="1"/>
    <col min="4099" max="4099" width="40.7109375" style="96" customWidth="1"/>
    <col min="4100" max="4103" width="9.28515625" style="96" customWidth="1"/>
    <col min="4104" max="4352" width="9.28515625" style="96"/>
    <col min="4353" max="4353" width="9.28515625" style="96" customWidth="1"/>
    <col min="4354" max="4354" width="6.7109375" style="96" customWidth="1"/>
    <col min="4355" max="4355" width="40.7109375" style="96" customWidth="1"/>
    <col min="4356" max="4359" width="9.28515625" style="96" customWidth="1"/>
    <col min="4360" max="4608" width="9.28515625" style="96"/>
    <col min="4609" max="4609" width="9.28515625" style="96" customWidth="1"/>
    <col min="4610" max="4610" width="6.7109375" style="96" customWidth="1"/>
    <col min="4611" max="4611" width="40.7109375" style="96" customWidth="1"/>
    <col min="4612" max="4615" width="9.28515625" style="96" customWidth="1"/>
    <col min="4616" max="4864" width="9.28515625" style="96"/>
    <col min="4865" max="4865" width="9.28515625" style="96" customWidth="1"/>
    <col min="4866" max="4866" width="6.7109375" style="96" customWidth="1"/>
    <col min="4867" max="4867" width="40.7109375" style="96" customWidth="1"/>
    <col min="4868" max="4871" width="9.28515625" style="96" customWidth="1"/>
    <col min="4872" max="5120" width="9.28515625" style="96"/>
    <col min="5121" max="5121" width="9.28515625" style="96" customWidth="1"/>
    <col min="5122" max="5122" width="6.7109375" style="96" customWidth="1"/>
    <col min="5123" max="5123" width="40.7109375" style="96" customWidth="1"/>
    <col min="5124" max="5127" width="9.28515625" style="96" customWidth="1"/>
    <col min="5128" max="5376" width="9.28515625" style="96"/>
    <col min="5377" max="5377" width="9.28515625" style="96" customWidth="1"/>
    <col min="5378" max="5378" width="6.7109375" style="96" customWidth="1"/>
    <col min="5379" max="5379" width="40.7109375" style="96" customWidth="1"/>
    <col min="5380" max="5383" width="9.28515625" style="96" customWidth="1"/>
    <col min="5384" max="5632" width="9.28515625" style="96"/>
    <col min="5633" max="5633" width="9.28515625" style="96" customWidth="1"/>
    <col min="5634" max="5634" width="6.7109375" style="96" customWidth="1"/>
    <col min="5635" max="5635" width="40.7109375" style="96" customWidth="1"/>
    <col min="5636" max="5639" width="9.28515625" style="96" customWidth="1"/>
    <col min="5640" max="5888" width="9.28515625" style="96"/>
    <col min="5889" max="5889" width="9.28515625" style="96" customWidth="1"/>
    <col min="5890" max="5890" width="6.7109375" style="96" customWidth="1"/>
    <col min="5891" max="5891" width="40.7109375" style="96" customWidth="1"/>
    <col min="5892" max="5895" width="9.28515625" style="96" customWidth="1"/>
    <col min="5896" max="6144" width="9.28515625" style="96"/>
    <col min="6145" max="6145" width="9.28515625" style="96" customWidth="1"/>
    <col min="6146" max="6146" width="6.7109375" style="96" customWidth="1"/>
    <col min="6147" max="6147" width="40.7109375" style="96" customWidth="1"/>
    <col min="6148" max="6151" width="9.28515625" style="96" customWidth="1"/>
    <col min="6152" max="6400" width="9.28515625" style="96"/>
    <col min="6401" max="6401" width="9.28515625" style="96" customWidth="1"/>
    <col min="6402" max="6402" width="6.7109375" style="96" customWidth="1"/>
    <col min="6403" max="6403" width="40.7109375" style="96" customWidth="1"/>
    <col min="6404" max="6407" width="9.28515625" style="96" customWidth="1"/>
    <col min="6408" max="6656" width="9.28515625" style="96"/>
    <col min="6657" max="6657" width="9.28515625" style="96" customWidth="1"/>
    <col min="6658" max="6658" width="6.7109375" style="96" customWidth="1"/>
    <col min="6659" max="6659" width="40.7109375" style="96" customWidth="1"/>
    <col min="6660" max="6663" width="9.28515625" style="96" customWidth="1"/>
    <col min="6664" max="6912" width="9.28515625" style="96"/>
    <col min="6913" max="6913" width="9.28515625" style="96" customWidth="1"/>
    <col min="6914" max="6914" width="6.7109375" style="96" customWidth="1"/>
    <col min="6915" max="6915" width="40.7109375" style="96" customWidth="1"/>
    <col min="6916" max="6919" width="9.28515625" style="96" customWidth="1"/>
    <col min="6920" max="7168" width="9.28515625" style="96"/>
    <col min="7169" max="7169" width="9.28515625" style="96" customWidth="1"/>
    <col min="7170" max="7170" width="6.7109375" style="96" customWidth="1"/>
    <col min="7171" max="7171" width="40.7109375" style="96" customWidth="1"/>
    <col min="7172" max="7175" width="9.28515625" style="96" customWidth="1"/>
    <col min="7176" max="7424" width="9.28515625" style="96"/>
    <col min="7425" max="7425" width="9.28515625" style="96" customWidth="1"/>
    <col min="7426" max="7426" width="6.7109375" style="96" customWidth="1"/>
    <col min="7427" max="7427" width="40.7109375" style="96" customWidth="1"/>
    <col min="7428" max="7431" width="9.28515625" style="96" customWidth="1"/>
    <col min="7432" max="7680" width="9.28515625" style="96"/>
    <col min="7681" max="7681" width="9.28515625" style="96" customWidth="1"/>
    <col min="7682" max="7682" width="6.7109375" style="96" customWidth="1"/>
    <col min="7683" max="7683" width="40.7109375" style="96" customWidth="1"/>
    <col min="7684" max="7687" width="9.28515625" style="96" customWidth="1"/>
    <col min="7688" max="7936" width="9.28515625" style="96"/>
    <col min="7937" max="7937" width="9.28515625" style="96" customWidth="1"/>
    <col min="7938" max="7938" width="6.7109375" style="96" customWidth="1"/>
    <col min="7939" max="7939" width="40.7109375" style="96" customWidth="1"/>
    <col min="7940" max="7943" width="9.28515625" style="96" customWidth="1"/>
    <col min="7944" max="8192" width="9.28515625" style="96"/>
    <col min="8193" max="8193" width="9.28515625" style="96" customWidth="1"/>
    <col min="8194" max="8194" width="6.7109375" style="96" customWidth="1"/>
    <col min="8195" max="8195" width="40.7109375" style="96" customWidth="1"/>
    <col min="8196" max="8199" width="9.28515625" style="96" customWidth="1"/>
    <col min="8200" max="8448" width="9.28515625" style="96"/>
    <col min="8449" max="8449" width="9.28515625" style="96" customWidth="1"/>
    <col min="8450" max="8450" width="6.7109375" style="96" customWidth="1"/>
    <col min="8451" max="8451" width="40.7109375" style="96" customWidth="1"/>
    <col min="8452" max="8455" width="9.28515625" style="96" customWidth="1"/>
    <col min="8456" max="8704" width="9.28515625" style="96"/>
    <col min="8705" max="8705" width="9.28515625" style="96" customWidth="1"/>
    <col min="8706" max="8706" width="6.7109375" style="96" customWidth="1"/>
    <col min="8707" max="8707" width="40.7109375" style="96" customWidth="1"/>
    <col min="8708" max="8711" width="9.28515625" style="96" customWidth="1"/>
    <col min="8712" max="8960" width="9.28515625" style="96"/>
    <col min="8961" max="8961" width="9.28515625" style="96" customWidth="1"/>
    <col min="8962" max="8962" width="6.7109375" style="96" customWidth="1"/>
    <col min="8963" max="8963" width="40.7109375" style="96" customWidth="1"/>
    <col min="8964" max="8967" width="9.28515625" style="96" customWidth="1"/>
    <col min="8968" max="9216" width="9.28515625" style="96"/>
    <col min="9217" max="9217" width="9.28515625" style="96" customWidth="1"/>
    <col min="9218" max="9218" width="6.7109375" style="96" customWidth="1"/>
    <col min="9219" max="9219" width="40.7109375" style="96" customWidth="1"/>
    <col min="9220" max="9223" width="9.28515625" style="96" customWidth="1"/>
    <col min="9224" max="9472" width="9.28515625" style="96"/>
    <col min="9473" max="9473" width="9.28515625" style="96" customWidth="1"/>
    <col min="9474" max="9474" width="6.7109375" style="96" customWidth="1"/>
    <col min="9475" max="9475" width="40.7109375" style="96" customWidth="1"/>
    <col min="9476" max="9479" width="9.28515625" style="96" customWidth="1"/>
    <col min="9480" max="9728" width="9.28515625" style="96"/>
    <col min="9729" max="9729" width="9.28515625" style="96" customWidth="1"/>
    <col min="9730" max="9730" width="6.7109375" style="96" customWidth="1"/>
    <col min="9731" max="9731" width="40.7109375" style="96" customWidth="1"/>
    <col min="9732" max="9735" width="9.28515625" style="96" customWidth="1"/>
    <col min="9736" max="9984" width="9.28515625" style="96"/>
    <col min="9985" max="9985" width="9.28515625" style="96" customWidth="1"/>
    <col min="9986" max="9986" width="6.7109375" style="96" customWidth="1"/>
    <col min="9987" max="9987" width="40.7109375" style="96" customWidth="1"/>
    <col min="9988" max="9991" width="9.28515625" style="96" customWidth="1"/>
    <col min="9992" max="10240" width="9.28515625" style="96"/>
    <col min="10241" max="10241" width="9.28515625" style="96" customWidth="1"/>
    <col min="10242" max="10242" width="6.7109375" style="96" customWidth="1"/>
    <col min="10243" max="10243" width="40.7109375" style="96" customWidth="1"/>
    <col min="10244" max="10247" width="9.28515625" style="96" customWidth="1"/>
    <col min="10248" max="10496" width="9.28515625" style="96"/>
    <col min="10497" max="10497" width="9.28515625" style="96" customWidth="1"/>
    <col min="10498" max="10498" width="6.7109375" style="96" customWidth="1"/>
    <col min="10499" max="10499" width="40.7109375" style="96" customWidth="1"/>
    <col min="10500" max="10503" width="9.28515625" style="96" customWidth="1"/>
    <col min="10504" max="10752" width="9.28515625" style="96"/>
    <col min="10753" max="10753" width="9.28515625" style="96" customWidth="1"/>
    <col min="10754" max="10754" width="6.7109375" style="96" customWidth="1"/>
    <col min="10755" max="10755" width="40.7109375" style="96" customWidth="1"/>
    <col min="10756" max="10759" width="9.28515625" style="96" customWidth="1"/>
    <col min="10760" max="11008" width="9.28515625" style="96"/>
    <col min="11009" max="11009" width="9.28515625" style="96" customWidth="1"/>
    <col min="11010" max="11010" width="6.7109375" style="96" customWidth="1"/>
    <col min="11011" max="11011" width="40.7109375" style="96" customWidth="1"/>
    <col min="11012" max="11015" width="9.28515625" style="96" customWidth="1"/>
    <col min="11016" max="11264" width="9.28515625" style="96"/>
    <col min="11265" max="11265" width="9.28515625" style="96" customWidth="1"/>
    <col min="11266" max="11266" width="6.7109375" style="96" customWidth="1"/>
    <col min="11267" max="11267" width="40.7109375" style="96" customWidth="1"/>
    <col min="11268" max="11271" width="9.28515625" style="96" customWidth="1"/>
    <col min="11272" max="11520" width="9.28515625" style="96"/>
    <col min="11521" max="11521" width="9.28515625" style="96" customWidth="1"/>
    <col min="11522" max="11522" width="6.7109375" style="96" customWidth="1"/>
    <col min="11523" max="11523" width="40.7109375" style="96" customWidth="1"/>
    <col min="11524" max="11527" width="9.28515625" style="96" customWidth="1"/>
    <col min="11528" max="11776" width="9.28515625" style="96"/>
    <col min="11777" max="11777" width="9.28515625" style="96" customWidth="1"/>
    <col min="11778" max="11778" width="6.7109375" style="96" customWidth="1"/>
    <col min="11779" max="11779" width="40.7109375" style="96" customWidth="1"/>
    <col min="11780" max="11783" width="9.28515625" style="96" customWidth="1"/>
    <col min="11784" max="12032" width="9.28515625" style="96"/>
    <col min="12033" max="12033" width="9.28515625" style="96" customWidth="1"/>
    <col min="12034" max="12034" width="6.7109375" style="96" customWidth="1"/>
    <col min="12035" max="12035" width="40.7109375" style="96" customWidth="1"/>
    <col min="12036" max="12039" width="9.28515625" style="96" customWidth="1"/>
    <col min="12040" max="12288" width="9.28515625" style="96"/>
    <col min="12289" max="12289" width="9.28515625" style="96" customWidth="1"/>
    <col min="12290" max="12290" width="6.7109375" style="96" customWidth="1"/>
    <col min="12291" max="12291" width="40.7109375" style="96" customWidth="1"/>
    <col min="12292" max="12295" width="9.28515625" style="96" customWidth="1"/>
    <col min="12296" max="12544" width="9.28515625" style="96"/>
    <col min="12545" max="12545" width="9.28515625" style="96" customWidth="1"/>
    <col min="12546" max="12546" width="6.7109375" style="96" customWidth="1"/>
    <col min="12547" max="12547" width="40.7109375" style="96" customWidth="1"/>
    <col min="12548" max="12551" width="9.28515625" style="96" customWidth="1"/>
    <col min="12552" max="12800" width="9.28515625" style="96"/>
    <col min="12801" max="12801" width="9.28515625" style="96" customWidth="1"/>
    <col min="12802" max="12802" width="6.7109375" style="96" customWidth="1"/>
    <col min="12803" max="12803" width="40.7109375" style="96" customWidth="1"/>
    <col min="12804" max="12807" width="9.28515625" style="96" customWidth="1"/>
    <col min="12808" max="13056" width="9.28515625" style="96"/>
    <col min="13057" max="13057" width="9.28515625" style="96" customWidth="1"/>
    <col min="13058" max="13058" width="6.7109375" style="96" customWidth="1"/>
    <col min="13059" max="13059" width="40.7109375" style="96" customWidth="1"/>
    <col min="13060" max="13063" width="9.28515625" style="96" customWidth="1"/>
    <col min="13064" max="13312" width="9.28515625" style="96"/>
    <col min="13313" max="13313" width="9.28515625" style="96" customWidth="1"/>
    <col min="13314" max="13314" width="6.7109375" style="96" customWidth="1"/>
    <col min="13315" max="13315" width="40.7109375" style="96" customWidth="1"/>
    <col min="13316" max="13319" width="9.28515625" style="96" customWidth="1"/>
    <col min="13320" max="13568" width="9.28515625" style="96"/>
    <col min="13569" max="13569" width="9.28515625" style="96" customWidth="1"/>
    <col min="13570" max="13570" width="6.7109375" style="96" customWidth="1"/>
    <col min="13571" max="13571" width="40.7109375" style="96" customWidth="1"/>
    <col min="13572" max="13575" width="9.28515625" style="96" customWidth="1"/>
    <col min="13576" max="13824" width="9.28515625" style="96"/>
    <col min="13825" max="13825" width="9.28515625" style="96" customWidth="1"/>
    <col min="13826" max="13826" width="6.7109375" style="96" customWidth="1"/>
    <col min="13827" max="13827" width="40.7109375" style="96" customWidth="1"/>
    <col min="13828" max="13831" width="9.28515625" style="96" customWidth="1"/>
    <col min="13832" max="14080" width="9.28515625" style="96"/>
    <col min="14081" max="14081" width="9.28515625" style="96" customWidth="1"/>
    <col min="14082" max="14082" width="6.7109375" style="96" customWidth="1"/>
    <col min="14083" max="14083" width="40.7109375" style="96" customWidth="1"/>
    <col min="14084" max="14087" width="9.28515625" style="96" customWidth="1"/>
    <col min="14088" max="14336" width="9.28515625" style="96"/>
    <col min="14337" max="14337" width="9.28515625" style="96" customWidth="1"/>
    <col min="14338" max="14338" width="6.7109375" style="96" customWidth="1"/>
    <col min="14339" max="14339" width="40.7109375" style="96" customWidth="1"/>
    <col min="14340" max="14343" width="9.28515625" style="96" customWidth="1"/>
    <col min="14344" max="14592" width="9.28515625" style="96"/>
    <col min="14593" max="14593" width="9.28515625" style="96" customWidth="1"/>
    <col min="14594" max="14594" width="6.7109375" style="96" customWidth="1"/>
    <col min="14595" max="14595" width="40.7109375" style="96" customWidth="1"/>
    <col min="14596" max="14599" width="9.28515625" style="96" customWidth="1"/>
    <col min="14600" max="14848" width="9.28515625" style="96"/>
    <col min="14849" max="14849" width="9.28515625" style="96" customWidth="1"/>
    <col min="14850" max="14850" width="6.7109375" style="96" customWidth="1"/>
    <col min="14851" max="14851" width="40.7109375" style="96" customWidth="1"/>
    <col min="14852" max="14855" width="9.28515625" style="96" customWidth="1"/>
    <col min="14856" max="15104" width="9.28515625" style="96"/>
    <col min="15105" max="15105" width="9.28515625" style="96" customWidth="1"/>
    <col min="15106" max="15106" width="6.7109375" style="96" customWidth="1"/>
    <col min="15107" max="15107" width="40.7109375" style="96" customWidth="1"/>
    <col min="15108" max="15111" width="9.28515625" style="96" customWidth="1"/>
    <col min="15112" max="15360" width="9.28515625" style="96"/>
    <col min="15361" max="15361" width="9.28515625" style="96" customWidth="1"/>
    <col min="15362" max="15362" width="6.7109375" style="96" customWidth="1"/>
    <col min="15363" max="15363" width="40.7109375" style="96" customWidth="1"/>
    <col min="15364" max="15367" width="9.28515625" style="96" customWidth="1"/>
    <col min="15368" max="15616" width="9.28515625" style="96"/>
    <col min="15617" max="15617" width="9.28515625" style="96" customWidth="1"/>
    <col min="15618" max="15618" width="6.7109375" style="96" customWidth="1"/>
    <col min="15619" max="15619" width="40.7109375" style="96" customWidth="1"/>
    <col min="15620" max="15623" width="9.28515625" style="96" customWidth="1"/>
    <col min="15624" max="15872" width="9.28515625" style="96"/>
    <col min="15873" max="15873" width="9.28515625" style="96" customWidth="1"/>
    <col min="15874" max="15874" width="6.7109375" style="96" customWidth="1"/>
    <col min="15875" max="15875" width="40.7109375" style="96" customWidth="1"/>
    <col min="15876" max="15879" width="9.28515625" style="96" customWidth="1"/>
    <col min="15880" max="16128" width="9.28515625" style="96"/>
    <col min="16129" max="16129" width="9.28515625" style="96" customWidth="1"/>
    <col min="16130" max="16130" width="6.7109375" style="96" customWidth="1"/>
    <col min="16131" max="16131" width="40.7109375" style="96" customWidth="1"/>
    <col min="16132" max="16135" width="9.28515625" style="96" customWidth="1"/>
    <col min="16136" max="16383" width="9.28515625" style="96"/>
    <col min="16384" max="16384" width="9.28515625" style="96" customWidth="1"/>
  </cols>
  <sheetData>
    <row r="1" spans="1:8" ht="12.75" customHeight="1" x14ac:dyDescent="0.2">
      <c r="A1" s="267" t="s">
        <v>229</v>
      </c>
      <c r="B1" s="267" t="s">
        <v>1063</v>
      </c>
      <c r="C1" s="396"/>
      <c r="D1" s="746" t="s">
        <v>1064</v>
      </c>
      <c r="E1" s="746"/>
      <c r="F1" s="746"/>
      <c r="G1" s="746"/>
      <c r="H1" s="746"/>
    </row>
    <row r="2" spans="1:8" ht="24.75" customHeight="1" x14ac:dyDescent="0.2">
      <c r="A2" s="750" t="s">
        <v>2</v>
      </c>
      <c r="B2" s="751"/>
      <c r="C2" s="752"/>
      <c r="D2" s="272" t="s">
        <v>3</v>
      </c>
      <c r="E2" s="272" t="s">
        <v>4</v>
      </c>
      <c r="F2" s="272" t="s">
        <v>5</v>
      </c>
      <c r="G2" s="272" t="s">
        <v>6</v>
      </c>
      <c r="H2" s="272" t="s">
        <v>7</v>
      </c>
    </row>
    <row r="3" spans="1:8" x14ac:dyDescent="0.2">
      <c r="A3" s="425" t="s">
        <v>1065</v>
      </c>
      <c r="B3" s="426"/>
      <c r="C3" s="427"/>
      <c r="D3" s="308" t="s">
        <v>1066</v>
      </c>
      <c r="E3" s="309"/>
      <c r="F3" s="309"/>
      <c r="G3" s="309"/>
      <c r="H3" s="618"/>
    </row>
    <row r="4" spans="1:8" x14ac:dyDescent="0.2">
      <c r="A4" s="428"/>
      <c r="B4" s="429" t="s">
        <v>1067</v>
      </c>
      <c r="C4" s="384"/>
      <c r="D4" s="314" t="s">
        <v>1068</v>
      </c>
      <c r="E4" s="294"/>
      <c r="F4" s="294"/>
      <c r="G4" s="294"/>
      <c r="H4" s="602"/>
    </row>
    <row r="5" spans="1:8" ht="25.5" x14ac:dyDescent="0.2">
      <c r="A5" s="428"/>
      <c r="B5" s="429"/>
      <c r="C5" s="557" t="s">
        <v>10</v>
      </c>
      <c r="D5" s="313" t="s">
        <v>1636</v>
      </c>
      <c r="E5" s="293" t="s">
        <v>125</v>
      </c>
      <c r="F5" s="293" t="s">
        <v>126</v>
      </c>
      <c r="G5" s="293" t="s">
        <v>16</v>
      </c>
      <c r="H5" s="102"/>
    </row>
    <row r="6" spans="1:8" x14ac:dyDescent="0.2">
      <c r="A6" s="428"/>
      <c r="B6" s="429" t="s">
        <v>1628</v>
      </c>
      <c r="C6" s="556"/>
      <c r="D6" s="314" t="s">
        <v>1629</v>
      </c>
      <c r="E6" s="294"/>
      <c r="F6" s="294"/>
      <c r="G6" s="294"/>
      <c r="H6" s="602"/>
    </row>
    <row r="7" spans="1:8" ht="25.5" x14ac:dyDescent="0.2">
      <c r="A7" s="428"/>
      <c r="B7" s="665"/>
      <c r="C7" s="557" t="s">
        <v>1630</v>
      </c>
      <c r="D7" s="313" t="s">
        <v>1642</v>
      </c>
      <c r="E7" s="293" t="s">
        <v>125</v>
      </c>
      <c r="F7" s="293" t="s">
        <v>126</v>
      </c>
      <c r="G7" s="293" t="s">
        <v>16</v>
      </c>
      <c r="H7" s="102"/>
    </row>
    <row r="8" spans="1:8" x14ac:dyDescent="0.2">
      <c r="A8" s="425" t="s">
        <v>1069</v>
      </c>
      <c r="B8" s="593"/>
      <c r="C8" s="427"/>
      <c r="D8" s="308" t="s">
        <v>1070</v>
      </c>
      <c r="E8" s="309"/>
      <c r="F8" s="309"/>
      <c r="G8" s="55"/>
      <c r="H8" s="618"/>
    </row>
    <row r="9" spans="1:8" ht="27" x14ac:dyDescent="0.2">
      <c r="A9" s="428"/>
      <c r="B9" s="431" t="s">
        <v>1071</v>
      </c>
      <c r="C9" s="562" t="s">
        <v>1631</v>
      </c>
      <c r="D9" s="296" t="s">
        <v>1635</v>
      </c>
      <c r="E9" s="293" t="s">
        <v>253</v>
      </c>
      <c r="F9" s="293">
        <v>200</v>
      </c>
      <c r="G9" s="119"/>
      <c r="H9" s="83" t="str">
        <f>IF(G9=0," ",F9*G9)</f>
        <v xml:space="preserve"> </v>
      </c>
    </row>
    <row r="10" spans="1:8" ht="27" x14ac:dyDescent="0.2">
      <c r="A10" s="428"/>
      <c r="B10" s="431"/>
      <c r="C10" s="562" t="s">
        <v>1632</v>
      </c>
      <c r="D10" s="296" t="s">
        <v>1643</v>
      </c>
      <c r="E10" s="293" t="s">
        <v>253</v>
      </c>
      <c r="F10" s="293">
        <v>200</v>
      </c>
      <c r="G10" s="119"/>
      <c r="H10" s="83" t="str">
        <f>IF(G10=0," ",F10*G10)</f>
        <v xml:space="preserve"> </v>
      </c>
    </row>
    <row r="11" spans="1:8" ht="27" x14ac:dyDescent="0.2">
      <c r="A11" s="428"/>
      <c r="B11" s="431" t="s">
        <v>1072</v>
      </c>
      <c r="C11" s="562" t="s">
        <v>1631</v>
      </c>
      <c r="D11" s="313" t="s">
        <v>1633</v>
      </c>
      <c r="E11" s="293" t="s">
        <v>253</v>
      </c>
      <c r="F11" s="293">
        <v>200</v>
      </c>
      <c r="G11" s="119"/>
      <c r="H11" s="83" t="str">
        <f>IF(G11=0," ",F11*G11)</f>
        <v xml:space="preserve"> </v>
      </c>
    </row>
    <row r="12" spans="1:8" ht="27" x14ac:dyDescent="0.2">
      <c r="A12" s="428"/>
      <c r="B12" s="429"/>
      <c r="C12" s="562" t="s">
        <v>1632</v>
      </c>
      <c r="D12" s="313" t="s">
        <v>1634</v>
      </c>
      <c r="E12" s="293" t="s">
        <v>253</v>
      </c>
      <c r="F12" s="293">
        <v>200</v>
      </c>
      <c r="G12" s="119"/>
      <c r="H12" s="83" t="str">
        <f>IF(G12=0," ",F12*G12)</f>
        <v xml:space="preserve"> </v>
      </c>
    </row>
    <row r="13" spans="1:8" x14ac:dyDescent="0.2">
      <c r="A13" s="425" t="s">
        <v>1073</v>
      </c>
      <c r="B13" s="426"/>
      <c r="C13" s="427"/>
      <c r="D13" s="308" t="s">
        <v>1074</v>
      </c>
      <c r="E13" s="309"/>
      <c r="F13" s="309"/>
      <c r="G13" s="55"/>
      <c r="H13" s="618"/>
    </row>
    <row r="14" spans="1:8" ht="25.5" x14ac:dyDescent="0.2">
      <c r="A14" s="428"/>
      <c r="B14" s="429" t="s">
        <v>1075</v>
      </c>
      <c r="C14" s="430"/>
      <c r="D14" s="314" t="s">
        <v>1076</v>
      </c>
      <c r="E14" s="294"/>
      <c r="F14" s="294"/>
      <c r="G14" s="30"/>
      <c r="H14" s="80" t="str">
        <f>IF(G14=0," ",F14*G14)</f>
        <v xml:space="preserve"> </v>
      </c>
    </row>
    <row r="15" spans="1:8" x14ac:dyDescent="0.2">
      <c r="A15" s="428"/>
      <c r="B15" s="429"/>
      <c r="C15" s="557" t="s">
        <v>10</v>
      </c>
      <c r="D15" s="313" t="s">
        <v>1077</v>
      </c>
      <c r="E15" s="293" t="s">
        <v>929</v>
      </c>
      <c r="F15" s="293">
        <v>16000</v>
      </c>
      <c r="G15" s="119"/>
      <c r="H15" s="83" t="str">
        <f>IF(G15=0," ",F15*G15)</f>
        <v xml:space="preserve"> </v>
      </c>
    </row>
    <row r="16" spans="1:8" ht="25.5" x14ac:dyDescent="0.2">
      <c r="A16" s="428"/>
      <c r="B16" s="429" t="s">
        <v>1078</v>
      </c>
      <c r="C16" s="557" t="s">
        <v>33</v>
      </c>
      <c r="D16" s="313" t="s">
        <v>1079</v>
      </c>
      <c r="E16" s="293" t="s">
        <v>929</v>
      </c>
      <c r="F16" s="293">
        <v>200</v>
      </c>
      <c r="G16" s="119"/>
      <c r="H16" s="83" t="str">
        <f>IF(G16=0," ",F16*G16)</f>
        <v xml:space="preserve"> </v>
      </c>
    </row>
    <row r="17" spans="1:8" x14ac:dyDescent="0.2">
      <c r="A17" s="425" t="s">
        <v>1590</v>
      </c>
      <c r="B17" s="426"/>
      <c r="C17" s="561"/>
      <c r="D17" s="308" t="s">
        <v>1589</v>
      </c>
      <c r="E17" s="309"/>
      <c r="F17" s="309"/>
      <c r="G17" s="55"/>
      <c r="H17" s="618"/>
    </row>
    <row r="18" spans="1:8" x14ac:dyDescent="0.2">
      <c r="A18" s="428"/>
      <c r="B18" s="429" t="s">
        <v>1591</v>
      </c>
      <c r="C18" s="556"/>
      <c r="D18" s="314" t="s">
        <v>1083</v>
      </c>
      <c r="E18" s="294"/>
      <c r="F18" s="294"/>
      <c r="G18" s="30"/>
      <c r="H18" s="602"/>
    </row>
    <row r="19" spans="1:8" ht="24" customHeight="1" x14ac:dyDescent="0.2">
      <c r="A19" s="428"/>
      <c r="B19" s="429"/>
      <c r="C19" s="557" t="s">
        <v>10</v>
      </c>
      <c r="D19" s="313" t="s">
        <v>1637</v>
      </c>
      <c r="E19" s="293" t="s">
        <v>253</v>
      </c>
      <c r="F19" s="293">
        <v>9000</v>
      </c>
      <c r="G19" s="119"/>
      <c r="H19" s="83" t="str">
        <f>IF(G19=0," ",F19*G19)</f>
        <v xml:space="preserve"> </v>
      </c>
    </row>
    <row r="20" spans="1:8" x14ac:dyDescent="0.2">
      <c r="A20" s="425" t="s">
        <v>1080</v>
      </c>
      <c r="B20" s="426"/>
      <c r="C20" s="561"/>
      <c r="D20" s="308" t="s">
        <v>1081</v>
      </c>
      <c r="E20" s="309"/>
      <c r="F20" s="309"/>
      <c r="G20" s="55"/>
      <c r="H20" s="618"/>
    </row>
    <row r="21" spans="1:8" x14ac:dyDescent="0.2">
      <c r="A21" s="428"/>
      <c r="B21" s="429" t="s">
        <v>1082</v>
      </c>
      <c r="C21" s="556"/>
      <c r="D21" s="314" t="s">
        <v>1083</v>
      </c>
      <c r="E21" s="294"/>
      <c r="F21" s="294"/>
      <c r="G21" s="30"/>
      <c r="H21" s="602"/>
    </row>
    <row r="22" spans="1:8" ht="24" customHeight="1" x14ac:dyDescent="0.2">
      <c r="A22" s="428"/>
      <c r="B22" s="429"/>
      <c r="C22" s="557" t="s">
        <v>10</v>
      </c>
      <c r="D22" s="313" t="s">
        <v>1644</v>
      </c>
      <c r="E22" s="293" t="s">
        <v>253</v>
      </c>
      <c r="F22" s="293">
        <v>12000</v>
      </c>
      <c r="G22" s="119"/>
      <c r="H22" s="83" t="str">
        <f>IF(G22=0," ",F22*G22)</f>
        <v xml:space="preserve"> </v>
      </c>
    </row>
    <row r="23" spans="1:8" ht="24" customHeight="1" x14ac:dyDescent="0.2">
      <c r="A23" s="428"/>
      <c r="B23" s="429" t="s">
        <v>1082</v>
      </c>
      <c r="C23" s="556"/>
      <c r="D23" s="314" t="s">
        <v>1638</v>
      </c>
      <c r="E23" s="294"/>
      <c r="F23" s="294"/>
      <c r="G23" s="30"/>
      <c r="H23" s="80"/>
    </row>
    <row r="24" spans="1:8" ht="24" customHeight="1" x14ac:dyDescent="0.2">
      <c r="A24" s="428"/>
      <c r="B24" s="429"/>
      <c r="C24" s="557" t="s">
        <v>10</v>
      </c>
      <c r="D24" s="313" t="s">
        <v>1644</v>
      </c>
      <c r="E24" s="294" t="s">
        <v>138</v>
      </c>
      <c r="F24" s="294">
        <v>4800</v>
      </c>
      <c r="G24" s="119"/>
      <c r="H24" s="83" t="str">
        <f>IF(G24=0," ",F24*G24)</f>
        <v xml:space="preserve"> </v>
      </c>
    </row>
    <row r="25" spans="1:8" ht="24" customHeight="1" x14ac:dyDescent="0.2">
      <c r="A25" s="425" t="s">
        <v>1639</v>
      </c>
      <c r="B25" s="426"/>
      <c r="C25" s="427"/>
      <c r="D25" s="386" t="s">
        <v>1640</v>
      </c>
      <c r="E25" s="309"/>
      <c r="F25" s="309"/>
      <c r="G25" s="55"/>
      <c r="H25" s="618"/>
    </row>
    <row r="26" spans="1:8" ht="24" customHeight="1" x14ac:dyDescent="0.2">
      <c r="A26" s="428"/>
      <c r="B26" s="429" t="s">
        <v>1641</v>
      </c>
      <c r="C26" s="430"/>
      <c r="D26" s="314" t="s">
        <v>1649</v>
      </c>
      <c r="E26" s="293" t="s">
        <v>253</v>
      </c>
      <c r="F26" s="294">
        <v>8000</v>
      </c>
      <c r="G26" s="119"/>
      <c r="H26" s="83" t="str">
        <f>IF(G26=0," ",F26*G26)</f>
        <v xml:space="preserve"> </v>
      </c>
    </row>
    <row r="27" spans="1:8" ht="25.5" x14ac:dyDescent="0.2">
      <c r="A27" s="425" t="s">
        <v>1084</v>
      </c>
      <c r="B27" s="426"/>
      <c r="C27" s="427"/>
      <c r="D27" s="386" t="s">
        <v>1645</v>
      </c>
      <c r="E27" s="309"/>
      <c r="F27" s="309"/>
      <c r="G27" s="55"/>
      <c r="H27" s="618"/>
    </row>
    <row r="28" spans="1:8" ht="27" x14ac:dyDescent="0.2">
      <c r="A28" s="428"/>
      <c r="B28" s="431" t="s">
        <v>1085</v>
      </c>
      <c r="C28" s="432"/>
      <c r="D28" s="313" t="s">
        <v>1086</v>
      </c>
      <c r="E28" s="293" t="s">
        <v>253</v>
      </c>
      <c r="F28" s="293">
        <v>9000</v>
      </c>
      <c r="G28" s="119"/>
      <c r="H28" s="83" t="str">
        <f>IF(G28=0," ",F28*G28)</f>
        <v xml:space="preserve"> </v>
      </c>
    </row>
    <row r="29" spans="1:8" ht="27" x14ac:dyDescent="0.2">
      <c r="A29" s="428"/>
      <c r="B29" s="431" t="s">
        <v>1087</v>
      </c>
      <c r="C29" s="432"/>
      <c r="D29" s="313" t="s">
        <v>1088</v>
      </c>
      <c r="E29" s="293" t="s">
        <v>253</v>
      </c>
      <c r="F29" s="293">
        <v>4500</v>
      </c>
      <c r="G29" s="119"/>
      <c r="H29" s="83" t="str">
        <f>IF(G29=0," ",F29*G29)</f>
        <v xml:space="preserve"> </v>
      </c>
    </row>
    <row r="30" spans="1:8" x14ac:dyDescent="0.2">
      <c r="A30" s="425" t="s">
        <v>1089</v>
      </c>
      <c r="B30" s="426"/>
      <c r="C30" s="427"/>
      <c r="D30" s="308" t="s">
        <v>1090</v>
      </c>
      <c r="E30" s="309"/>
      <c r="F30" s="309"/>
      <c r="G30" s="55"/>
      <c r="H30" s="618"/>
    </row>
    <row r="31" spans="1:8" ht="12.75" customHeight="1" x14ac:dyDescent="0.2">
      <c r="A31" s="428"/>
      <c r="B31" s="431" t="s">
        <v>1091</v>
      </c>
      <c r="C31" s="562" t="s">
        <v>1631</v>
      </c>
      <c r="D31" s="313" t="s">
        <v>1646</v>
      </c>
      <c r="E31" s="293" t="s">
        <v>138</v>
      </c>
      <c r="F31" s="293"/>
      <c r="G31" s="119"/>
      <c r="H31" s="86" t="s">
        <v>1092</v>
      </c>
    </row>
    <row r="32" spans="1:8" ht="12.75" customHeight="1" x14ac:dyDescent="0.2">
      <c r="A32" s="428"/>
      <c r="B32" s="431"/>
      <c r="C32" s="562" t="s">
        <v>1632</v>
      </c>
      <c r="D32" s="313" t="s">
        <v>1647</v>
      </c>
      <c r="E32" s="293" t="s">
        <v>138</v>
      </c>
      <c r="F32" s="293"/>
      <c r="G32" s="119"/>
      <c r="H32" s="86" t="s">
        <v>1092</v>
      </c>
    </row>
    <row r="33" spans="1:8" ht="12.75" customHeight="1" x14ac:dyDescent="0.2">
      <c r="A33" s="428"/>
      <c r="B33" s="431" t="s">
        <v>1093</v>
      </c>
      <c r="C33" s="432"/>
      <c r="D33" s="313" t="s">
        <v>1094</v>
      </c>
      <c r="E33" s="293" t="s">
        <v>138</v>
      </c>
      <c r="F33" s="293"/>
      <c r="G33" s="119"/>
      <c r="H33" s="86" t="s">
        <v>1092</v>
      </c>
    </row>
    <row r="34" spans="1:8" ht="12" customHeight="1" x14ac:dyDescent="0.2">
      <c r="A34" s="428"/>
      <c r="B34" s="431" t="s">
        <v>1095</v>
      </c>
      <c r="C34" s="432"/>
      <c r="D34" s="313" t="s">
        <v>1096</v>
      </c>
      <c r="E34" s="293" t="s">
        <v>138</v>
      </c>
      <c r="F34" s="293"/>
      <c r="G34" s="119"/>
      <c r="H34" s="86" t="s">
        <v>1092</v>
      </c>
    </row>
    <row r="35" spans="1:8" ht="12.75" customHeight="1" x14ac:dyDescent="0.2">
      <c r="A35" s="428"/>
      <c r="B35" s="431" t="s">
        <v>1097</v>
      </c>
      <c r="C35" s="432"/>
      <c r="D35" s="313" t="s">
        <v>1098</v>
      </c>
      <c r="E35" s="293" t="s">
        <v>138</v>
      </c>
      <c r="F35" s="293"/>
      <c r="G35" s="119"/>
      <c r="H35" s="86" t="s">
        <v>1092</v>
      </c>
    </row>
    <row r="36" spans="1:8" ht="25.5" x14ac:dyDescent="0.2">
      <c r="A36" s="428"/>
      <c r="B36" s="431" t="s">
        <v>1099</v>
      </c>
      <c r="C36" s="432"/>
      <c r="D36" s="313" t="s">
        <v>1648</v>
      </c>
      <c r="E36" s="293" t="s">
        <v>138</v>
      </c>
      <c r="F36" s="293"/>
      <c r="G36" s="119"/>
      <c r="H36" s="86" t="s">
        <v>1092</v>
      </c>
    </row>
    <row r="37" spans="1:8" x14ac:dyDescent="0.2">
      <c r="A37" s="425" t="s">
        <v>1100</v>
      </c>
      <c r="B37" s="356"/>
      <c r="C37" s="427"/>
      <c r="D37" s="308" t="s">
        <v>1101</v>
      </c>
      <c r="E37" s="309"/>
      <c r="F37" s="309"/>
      <c r="G37" s="55"/>
      <c r="H37" s="618"/>
    </row>
    <row r="38" spans="1:8" ht="25.5" x14ac:dyDescent="0.2">
      <c r="A38" s="428"/>
      <c r="B38" s="431" t="s">
        <v>1102</v>
      </c>
      <c r="C38" s="432"/>
      <c r="D38" s="313" t="s">
        <v>1103</v>
      </c>
      <c r="E38" s="293" t="s">
        <v>157</v>
      </c>
      <c r="F38" s="293">
        <v>150</v>
      </c>
      <c r="G38" s="119"/>
      <c r="H38" s="83" t="str">
        <f>IF(G38=0," ",F38*G38)</f>
        <v xml:space="preserve"> </v>
      </c>
    </row>
    <row r="39" spans="1:8" ht="25.5" x14ac:dyDescent="0.2">
      <c r="A39" s="428"/>
      <c r="B39" s="431" t="s">
        <v>1104</v>
      </c>
      <c r="C39" s="432"/>
      <c r="D39" s="313" t="s">
        <v>1105</v>
      </c>
      <c r="E39" s="293" t="s">
        <v>157</v>
      </c>
      <c r="F39" s="293">
        <v>100</v>
      </c>
      <c r="G39" s="119"/>
      <c r="H39" s="83" t="str">
        <f>IF(G39=0," ",F39*G39)</f>
        <v xml:space="preserve"> </v>
      </c>
    </row>
    <row r="40" spans="1:8" ht="24" customHeight="1" x14ac:dyDescent="0.2">
      <c r="A40" s="425" t="s">
        <v>1106</v>
      </c>
      <c r="B40" s="426"/>
      <c r="C40" s="427"/>
      <c r="D40" s="308" t="s">
        <v>1107</v>
      </c>
      <c r="E40" s="309"/>
      <c r="F40" s="309"/>
      <c r="G40" s="55"/>
      <c r="H40" s="618"/>
    </row>
    <row r="41" spans="1:8" ht="24" customHeight="1" x14ac:dyDescent="0.2">
      <c r="A41" s="428"/>
      <c r="B41" s="431" t="s">
        <v>1108</v>
      </c>
      <c r="C41" s="432"/>
      <c r="D41" s="313" t="s">
        <v>1109</v>
      </c>
      <c r="E41" s="293" t="s">
        <v>157</v>
      </c>
      <c r="F41" s="293">
        <v>11</v>
      </c>
      <c r="G41" s="119"/>
      <c r="H41" s="83" t="str">
        <f>IF(G41=0," ",F41*G41)</f>
        <v xml:space="preserve"> </v>
      </c>
    </row>
    <row r="42" spans="1:8" ht="38.25" x14ac:dyDescent="0.2">
      <c r="A42" s="428"/>
      <c r="B42" s="431" t="s">
        <v>1110</v>
      </c>
      <c r="C42" s="432"/>
      <c r="D42" s="313" t="s">
        <v>1111</v>
      </c>
      <c r="E42" s="293" t="s">
        <v>1112</v>
      </c>
      <c r="F42" s="293">
        <v>9</v>
      </c>
      <c r="G42" s="119"/>
      <c r="H42" s="83" t="str">
        <f>IF(G42=0," ",F42*G42)</f>
        <v xml:space="preserve"> </v>
      </c>
    </row>
    <row r="43" spans="1:8" x14ac:dyDescent="0.2">
      <c r="A43" s="304" t="str">
        <f>A1</f>
        <v>SECTION</v>
      </c>
      <c r="B43" s="305" t="str">
        <f>B1</f>
        <v>C9.1</v>
      </c>
      <c r="C43" s="616"/>
      <c r="D43" s="747" t="s">
        <v>108</v>
      </c>
      <c r="E43" s="748"/>
      <c r="F43" s="748"/>
      <c r="G43" s="749"/>
      <c r="H43" s="49">
        <f>SUM(H3:H42)</f>
        <v>0</v>
      </c>
    </row>
    <row r="151" spans="1:1" x14ac:dyDescent="0.2">
      <c r="A151" s="96"/>
    </row>
    <row r="155" spans="1:1" x14ac:dyDescent="0.2">
      <c r="A155" s="96"/>
    </row>
    <row r="156" spans="1:1" x14ac:dyDescent="0.2">
      <c r="A156" s="96"/>
    </row>
    <row r="157" spans="1:1" x14ac:dyDescent="0.2">
      <c r="A157" s="96"/>
    </row>
    <row r="166" spans="1:1" x14ac:dyDescent="0.2">
      <c r="A166" s="96"/>
    </row>
    <row r="167" spans="1:1" x14ac:dyDescent="0.2">
      <c r="A167" s="96"/>
    </row>
    <row r="168" spans="1:1" x14ac:dyDescent="0.2">
      <c r="A168" s="96"/>
    </row>
    <row r="169" spans="1:1" x14ac:dyDescent="0.2">
      <c r="A169" s="96"/>
    </row>
    <row r="170" spans="1:1" x14ac:dyDescent="0.2">
      <c r="A170" s="96"/>
    </row>
    <row r="171" spans="1:1" x14ac:dyDescent="0.2">
      <c r="A171" s="96"/>
    </row>
    <row r="172" spans="1:1" x14ac:dyDescent="0.2">
      <c r="A172" s="96"/>
    </row>
    <row r="173" spans="1:1" x14ac:dyDescent="0.2">
      <c r="A173" s="96"/>
    </row>
    <row r="174" spans="1:1" x14ac:dyDescent="0.2">
      <c r="A174" s="96"/>
    </row>
    <row r="175" spans="1:1" x14ac:dyDescent="0.2">
      <c r="A175" s="96"/>
    </row>
    <row r="176" spans="1:1" x14ac:dyDescent="0.2">
      <c r="A176" s="96"/>
    </row>
    <row r="177" spans="1:1" x14ac:dyDescent="0.2">
      <c r="A177" s="96"/>
    </row>
    <row r="178" spans="1:1" x14ac:dyDescent="0.2">
      <c r="A178" s="96"/>
    </row>
    <row r="179" spans="1:1" x14ac:dyDescent="0.2">
      <c r="A179" s="96"/>
    </row>
    <row r="180" spans="1:1" x14ac:dyDescent="0.2">
      <c r="A180" s="96"/>
    </row>
    <row r="181" spans="1:1" x14ac:dyDescent="0.2">
      <c r="A181" s="96"/>
    </row>
    <row r="182" spans="1:1" x14ac:dyDescent="0.2">
      <c r="A182" s="96"/>
    </row>
    <row r="183" spans="1:1" x14ac:dyDescent="0.2">
      <c r="A183" s="96"/>
    </row>
    <row r="184" spans="1:1" x14ac:dyDescent="0.2">
      <c r="A184" s="96"/>
    </row>
    <row r="185" spans="1:1" x14ac:dyDescent="0.2">
      <c r="A185" s="96"/>
    </row>
    <row r="186" spans="1:1" x14ac:dyDescent="0.2">
      <c r="A186" s="96"/>
    </row>
    <row r="187" spans="1:1" x14ac:dyDescent="0.2">
      <c r="A187" s="96"/>
    </row>
    <row r="188" spans="1:1" x14ac:dyDescent="0.2">
      <c r="A188" s="96"/>
    </row>
    <row r="189" spans="1:1" x14ac:dyDescent="0.2">
      <c r="A189" s="96"/>
    </row>
    <row r="190" spans="1:1" x14ac:dyDescent="0.2">
      <c r="A190" s="96"/>
    </row>
    <row r="191" spans="1:1" x14ac:dyDescent="0.2">
      <c r="A191" s="96"/>
    </row>
    <row r="192" spans="1:1" x14ac:dyDescent="0.2">
      <c r="A192" s="96"/>
    </row>
    <row r="193" spans="1:1" x14ac:dyDescent="0.2">
      <c r="A193" s="96"/>
    </row>
    <row r="194" spans="1:1" x14ac:dyDescent="0.2">
      <c r="A194" s="96"/>
    </row>
    <row r="195" spans="1:1" x14ac:dyDescent="0.2">
      <c r="A195" s="96"/>
    </row>
    <row r="196" spans="1:1" x14ac:dyDescent="0.2">
      <c r="A196" s="96"/>
    </row>
    <row r="197" spans="1:1" x14ac:dyDescent="0.2">
      <c r="A197" s="96"/>
    </row>
    <row r="198" spans="1:1" x14ac:dyDescent="0.2">
      <c r="A198" s="96"/>
    </row>
    <row r="199" spans="1:1" x14ac:dyDescent="0.2">
      <c r="A199" s="96"/>
    </row>
    <row r="200" spans="1:1" x14ac:dyDescent="0.2">
      <c r="A200" s="96"/>
    </row>
    <row r="201" spans="1:1" x14ac:dyDescent="0.2">
      <c r="A201" s="96"/>
    </row>
    <row r="202" spans="1:1" x14ac:dyDescent="0.2">
      <c r="A202" s="96"/>
    </row>
    <row r="203" spans="1:1" x14ac:dyDescent="0.2">
      <c r="A203" s="96"/>
    </row>
    <row r="204" spans="1:1" x14ac:dyDescent="0.2">
      <c r="A204" s="96"/>
    </row>
    <row r="205" spans="1:1" x14ac:dyDescent="0.2">
      <c r="A205" s="96"/>
    </row>
    <row r="206" spans="1:1" x14ac:dyDescent="0.2">
      <c r="A206" s="96"/>
    </row>
    <row r="207" spans="1:1" x14ac:dyDescent="0.2">
      <c r="A207" s="96"/>
    </row>
    <row r="208" spans="1:1" x14ac:dyDescent="0.2">
      <c r="A208" s="96"/>
    </row>
    <row r="209" spans="1:1" x14ac:dyDescent="0.2">
      <c r="A209" s="96"/>
    </row>
    <row r="210" spans="1:1" x14ac:dyDescent="0.2">
      <c r="A210" s="96"/>
    </row>
    <row r="211" spans="1:1" x14ac:dyDescent="0.2">
      <c r="A211" s="96"/>
    </row>
    <row r="212" spans="1:1" x14ac:dyDescent="0.2">
      <c r="A212" s="96"/>
    </row>
    <row r="213" spans="1:1" x14ac:dyDescent="0.2">
      <c r="A213" s="96"/>
    </row>
    <row r="214" spans="1:1" x14ac:dyDescent="0.2">
      <c r="A214" s="96"/>
    </row>
    <row r="215" spans="1:1" x14ac:dyDescent="0.2">
      <c r="A215" s="96"/>
    </row>
    <row r="216" spans="1:1" x14ac:dyDescent="0.2">
      <c r="A216" s="96"/>
    </row>
    <row r="217" spans="1:1" x14ac:dyDescent="0.2">
      <c r="A217" s="96"/>
    </row>
    <row r="218" spans="1:1" x14ac:dyDescent="0.2">
      <c r="A218" s="96"/>
    </row>
    <row r="219" spans="1:1" x14ac:dyDescent="0.2">
      <c r="A219" s="96"/>
    </row>
    <row r="220" spans="1:1" x14ac:dyDescent="0.2">
      <c r="A220" s="96"/>
    </row>
    <row r="221" spans="1:1" x14ac:dyDescent="0.2">
      <c r="A221" s="96"/>
    </row>
    <row r="222" spans="1:1" x14ac:dyDescent="0.2">
      <c r="A222" s="96"/>
    </row>
    <row r="223" spans="1:1" x14ac:dyDescent="0.2">
      <c r="A223" s="96"/>
    </row>
    <row r="224" spans="1:1" x14ac:dyDescent="0.2">
      <c r="A224" s="96"/>
    </row>
    <row r="225" spans="1:1" x14ac:dyDescent="0.2">
      <c r="A225" s="96"/>
    </row>
    <row r="226" spans="1:1" x14ac:dyDescent="0.2">
      <c r="A226" s="96"/>
    </row>
    <row r="227" spans="1:1" x14ac:dyDescent="0.2">
      <c r="A227" s="96"/>
    </row>
    <row r="228" spans="1:1" x14ac:dyDescent="0.2">
      <c r="A228" s="96"/>
    </row>
    <row r="229" spans="1:1" x14ac:dyDescent="0.2">
      <c r="A229" s="96"/>
    </row>
    <row r="230" spans="1:1" x14ac:dyDescent="0.2">
      <c r="A230" s="96"/>
    </row>
    <row r="231" spans="1:1" x14ac:dyDescent="0.2">
      <c r="A231" s="96"/>
    </row>
    <row r="232" spans="1:1" x14ac:dyDescent="0.2">
      <c r="A232" s="96"/>
    </row>
    <row r="233" spans="1:1" x14ac:dyDescent="0.2">
      <c r="A233" s="96"/>
    </row>
    <row r="234" spans="1:1" x14ac:dyDescent="0.2">
      <c r="A234" s="96"/>
    </row>
    <row r="235" spans="1:1" x14ac:dyDescent="0.2">
      <c r="A235" s="96"/>
    </row>
    <row r="236" spans="1:1" x14ac:dyDescent="0.2">
      <c r="A236" s="96"/>
    </row>
    <row r="237" spans="1:1" x14ac:dyDescent="0.2">
      <c r="A237" s="96"/>
    </row>
    <row r="238" spans="1:1" x14ac:dyDescent="0.2">
      <c r="A238" s="96"/>
    </row>
    <row r="239" spans="1:1" x14ac:dyDescent="0.2">
      <c r="A239" s="96"/>
    </row>
    <row r="240" spans="1:1" x14ac:dyDescent="0.2">
      <c r="A240" s="96"/>
    </row>
    <row r="241" spans="1:1" x14ac:dyDescent="0.2">
      <c r="A241" s="96"/>
    </row>
    <row r="242" spans="1:1" x14ac:dyDescent="0.2">
      <c r="A242" s="96"/>
    </row>
    <row r="243" spans="1:1" x14ac:dyDescent="0.2">
      <c r="A243" s="96"/>
    </row>
    <row r="244" spans="1:1" x14ac:dyDescent="0.2">
      <c r="A244" s="96"/>
    </row>
    <row r="245" spans="1:1" x14ac:dyDescent="0.2">
      <c r="A245" s="96"/>
    </row>
    <row r="246" spans="1:1" x14ac:dyDescent="0.2">
      <c r="A246" s="96"/>
    </row>
    <row r="247" spans="1:1" x14ac:dyDescent="0.2">
      <c r="A247" s="96"/>
    </row>
    <row r="248" spans="1:1" x14ac:dyDescent="0.2">
      <c r="A248" s="96"/>
    </row>
    <row r="249" spans="1:1" x14ac:dyDescent="0.2">
      <c r="A249" s="96"/>
    </row>
    <row r="250" spans="1:1" x14ac:dyDescent="0.2">
      <c r="A250" s="96"/>
    </row>
    <row r="251" spans="1:1" x14ac:dyDescent="0.2">
      <c r="A251" s="96"/>
    </row>
    <row r="252" spans="1:1" x14ac:dyDescent="0.2">
      <c r="A252" s="96"/>
    </row>
    <row r="253" spans="1:1" x14ac:dyDescent="0.2">
      <c r="A253" s="96"/>
    </row>
    <row r="254" spans="1:1" x14ac:dyDescent="0.2">
      <c r="A254" s="96"/>
    </row>
    <row r="255" spans="1:1" x14ac:dyDescent="0.2">
      <c r="A255" s="96"/>
    </row>
    <row r="256" spans="1:1" x14ac:dyDescent="0.2">
      <c r="A256" s="96"/>
    </row>
    <row r="257" spans="1:1" x14ac:dyDescent="0.2">
      <c r="A257" s="96"/>
    </row>
    <row r="258" spans="1:1" x14ac:dyDescent="0.2">
      <c r="A258" s="96"/>
    </row>
    <row r="259" spans="1:1" x14ac:dyDescent="0.2">
      <c r="A259" s="96"/>
    </row>
    <row r="260" spans="1:1" x14ac:dyDescent="0.2">
      <c r="A260" s="96"/>
    </row>
    <row r="261" spans="1:1" x14ac:dyDescent="0.2">
      <c r="A261" s="96"/>
    </row>
    <row r="262" spans="1:1" x14ac:dyDescent="0.2">
      <c r="A262" s="96"/>
    </row>
    <row r="263" spans="1:1" x14ac:dyDescent="0.2">
      <c r="A263" s="96"/>
    </row>
    <row r="264" spans="1:1" x14ac:dyDescent="0.2">
      <c r="A264" s="96"/>
    </row>
    <row r="265" spans="1:1" x14ac:dyDescent="0.2">
      <c r="A265" s="96"/>
    </row>
    <row r="266" spans="1:1" x14ac:dyDescent="0.2">
      <c r="A266" s="96"/>
    </row>
    <row r="267" spans="1:1" x14ac:dyDescent="0.2">
      <c r="A267" s="96"/>
    </row>
    <row r="268" spans="1:1" x14ac:dyDescent="0.2">
      <c r="A268" s="96"/>
    </row>
    <row r="269" spans="1:1" x14ac:dyDescent="0.2">
      <c r="A269" s="96"/>
    </row>
    <row r="270" spans="1:1" x14ac:dyDescent="0.2">
      <c r="A270" s="96"/>
    </row>
    <row r="271" spans="1:1" x14ac:dyDescent="0.2">
      <c r="A271" s="96"/>
    </row>
    <row r="272" spans="1:1" x14ac:dyDescent="0.2">
      <c r="A272" s="96"/>
    </row>
    <row r="273" spans="1:1" x14ac:dyDescent="0.2">
      <c r="A273" s="96"/>
    </row>
    <row r="274" spans="1:1" x14ac:dyDescent="0.2">
      <c r="A274" s="96"/>
    </row>
    <row r="275" spans="1:1" x14ac:dyDescent="0.2">
      <c r="A275" s="96"/>
    </row>
    <row r="276" spans="1:1" x14ac:dyDescent="0.2">
      <c r="A276" s="96"/>
    </row>
    <row r="277" spans="1:1" x14ac:dyDescent="0.2">
      <c r="A277" s="96"/>
    </row>
    <row r="278" spans="1:1" x14ac:dyDescent="0.2">
      <c r="A278" s="96"/>
    </row>
    <row r="279" spans="1:1" x14ac:dyDescent="0.2">
      <c r="A279" s="96"/>
    </row>
    <row r="280" spans="1:1" x14ac:dyDescent="0.2">
      <c r="A280" s="96"/>
    </row>
    <row r="281" spans="1:1" x14ac:dyDescent="0.2">
      <c r="A281" s="96"/>
    </row>
    <row r="282" spans="1:1" x14ac:dyDescent="0.2">
      <c r="A282" s="96"/>
    </row>
    <row r="283" spans="1:1" x14ac:dyDescent="0.2">
      <c r="A283" s="96"/>
    </row>
    <row r="284" spans="1:1" x14ac:dyDescent="0.2">
      <c r="A284" s="96"/>
    </row>
    <row r="285" spans="1:1" x14ac:dyDescent="0.2">
      <c r="A285" s="96"/>
    </row>
    <row r="286" spans="1:1" x14ac:dyDescent="0.2">
      <c r="A286" s="96"/>
    </row>
    <row r="287" spans="1:1" x14ac:dyDescent="0.2">
      <c r="A287" s="96"/>
    </row>
    <row r="288" spans="1:1" x14ac:dyDescent="0.2">
      <c r="A288" s="96"/>
    </row>
    <row r="294" spans="1:1" x14ac:dyDescent="0.2">
      <c r="A294" s="96"/>
    </row>
    <row r="295" spans="1:1" x14ac:dyDescent="0.2">
      <c r="A295" s="96"/>
    </row>
    <row r="296" spans="1:1" x14ac:dyDescent="0.2">
      <c r="A296" s="96"/>
    </row>
    <row r="297" spans="1:1" x14ac:dyDescent="0.2">
      <c r="A297" s="96"/>
    </row>
    <row r="298" spans="1:1" x14ac:dyDescent="0.2">
      <c r="A298" s="96"/>
    </row>
    <row r="299" spans="1:1" x14ac:dyDescent="0.2">
      <c r="A299" s="96"/>
    </row>
    <row r="300" spans="1:1" x14ac:dyDescent="0.2">
      <c r="A300" s="96"/>
    </row>
    <row r="301" spans="1:1" x14ac:dyDescent="0.2">
      <c r="A301" s="96"/>
    </row>
    <row r="302" spans="1:1" x14ac:dyDescent="0.2">
      <c r="A302" s="96"/>
    </row>
    <row r="303" spans="1:1" x14ac:dyDescent="0.2">
      <c r="A303" s="96"/>
    </row>
    <row r="304" spans="1:1" x14ac:dyDescent="0.2">
      <c r="A304" s="96"/>
    </row>
    <row r="305" spans="1:1" x14ac:dyDescent="0.2">
      <c r="A305" s="96"/>
    </row>
    <row r="306" spans="1:1" x14ac:dyDescent="0.2">
      <c r="A306" s="96"/>
    </row>
    <row r="307" spans="1:1" x14ac:dyDescent="0.2">
      <c r="A307" s="96"/>
    </row>
    <row r="308" spans="1:1" x14ac:dyDescent="0.2">
      <c r="A308" s="96"/>
    </row>
    <row r="309" spans="1:1" x14ac:dyDescent="0.2">
      <c r="A309" s="96"/>
    </row>
    <row r="310" spans="1:1" x14ac:dyDescent="0.2">
      <c r="A310" s="96"/>
    </row>
    <row r="311" spans="1:1" x14ac:dyDescent="0.2">
      <c r="A311" s="96"/>
    </row>
    <row r="312" spans="1:1" x14ac:dyDescent="0.2">
      <c r="A312" s="96"/>
    </row>
    <row r="313" spans="1:1" x14ac:dyDescent="0.2">
      <c r="A313" s="96"/>
    </row>
    <row r="314" spans="1:1" x14ac:dyDescent="0.2">
      <c r="A314" s="96"/>
    </row>
    <row r="315" spans="1:1" x14ac:dyDescent="0.2">
      <c r="A315" s="96"/>
    </row>
    <row r="316" spans="1:1" x14ac:dyDescent="0.2">
      <c r="A316" s="96"/>
    </row>
    <row r="317" spans="1:1" x14ac:dyDescent="0.2">
      <c r="A317" s="96"/>
    </row>
    <row r="318" spans="1:1" x14ac:dyDescent="0.2">
      <c r="A318" s="96"/>
    </row>
    <row r="319" spans="1:1" x14ac:dyDescent="0.2">
      <c r="A319" s="96"/>
    </row>
    <row r="320" spans="1:1" x14ac:dyDescent="0.2">
      <c r="A320" s="96"/>
    </row>
    <row r="321" spans="1:1" x14ac:dyDescent="0.2">
      <c r="A321" s="96"/>
    </row>
    <row r="322" spans="1:1" x14ac:dyDescent="0.2">
      <c r="A322" s="96"/>
    </row>
    <row r="323" spans="1:1" x14ac:dyDescent="0.2">
      <c r="A323" s="96"/>
    </row>
    <row r="324" spans="1:1" x14ac:dyDescent="0.2">
      <c r="A324" s="96"/>
    </row>
    <row r="325" spans="1:1" x14ac:dyDescent="0.2">
      <c r="A325" s="96"/>
    </row>
    <row r="326" spans="1:1" x14ac:dyDescent="0.2">
      <c r="A326" s="96"/>
    </row>
    <row r="327" spans="1:1" x14ac:dyDescent="0.2">
      <c r="A327" s="96"/>
    </row>
    <row r="328" spans="1:1" x14ac:dyDescent="0.2">
      <c r="A328" s="96"/>
    </row>
    <row r="329" spans="1:1" x14ac:dyDescent="0.2">
      <c r="A329" s="96"/>
    </row>
    <row r="330" spans="1:1" x14ac:dyDescent="0.2">
      <c r="A330" s="96"/>
    </row>
    <row r="331" spans="1:1" x14ac:dyDescent="0.2">
      <c r="A331" s="96"/>
    </row>
    <row r="332" spans="1:1" x14ac:dyDescent="0.2">
      <c r="A332" s="96"/>
    </row>
    <row r="333" spans="1:1" x14ac:dyDescent="0.2">
      <c r="A333" s="96"/>
    </row>
    <row r="334" spans="1:1" x14ac:dyDescent="0.2">
      <c r="A334" s="96"/>
    </row>
    <row r="335" spans="1:1" x14ac:dyDescent="0.2">
      <c r="A335" s="96"/>
    </row>
    <row r="336" spans="1:1" x14ac:dyDescent="0.2">
      <c r="A336" s="96"/>
    </row>
    <row r="337" spans="1:1" x14ac:dyDescent="0.2">
      <c r="A337" s="96"/>
    </row>
    <row r="338" spans="1:1" x14ac:dyDescent="0.2">
      <c r="A338" s="96"/>
    </row>
    <row r="339" spans="1:1" x14ac:dyDescent="0.2">
      <c r="A339" s="96"/>
    </row>
    <row r="340" spans="1:1" x14ac:dyDescent="0.2">
      <c r="A340" s="96"/>
    </row>
    <row r="341" spans="1:1" x14ac:dyDescent="0.2">
      <c r="A341" s="96"/>
    </row>
    <row r="342" spans="1:1" x14ac:dyDescent="0.2">
      <c r="A342" s="96"/>
    </row>
    <row r="343" spans="1:1" x14ac:dyDescent="0.2">
      <c r="A343" s="96"/>
    </row>
    <row r="344" spans="1:1" x14ac:dyDescent="0.2">
      <c r="A344" s="96"/>
    </row>
    <row r="345" spans="1:1" x14ac:dyDescent="0.2">
      <c r="A345" s="96"/>
    </row>
    <row r="346" spans="1:1" x14ac:dyDescent="0.2">
      <c r="A346" s="96"/>
    </row>
    <row r="347" spans="1:1" x14ac:dyDescent="0.2">
      <c r="A347" s="96"/>
    </row>
    <row r="348" spans="1:1" x14ac:dyDescent="0.2">
      <c r="A348" s="96"/>
    </row>
    <row r="349" spans="1:1" x14ac:dyDescent="0.2">
      <c r="A349" s="96"/>
    </row>
    <row r="350" spans="1:1" x14ac:dyDescent="0.2">
      <c r="A350" s="96"/>
    </row>
    <row r="351" spans="1:1" x14ac:dyDescent="0.2">
      <c r="A351" s="96"/>
    </row>
    <row r="352" spans="1:1" x14ac:dyDescent="0.2">
      <c r="A352" s="96"/>
    </row>
    <row r="353" spans="1:1" x14ac:dyDescent="0.2">
      <c r="A353" s="96"/>
    </row>
    <row r="354" spans="1:1" x14ac:dyDescent="0.2">
      <c r="A354" s="96"/>
    </row>
    <row r="355" spans="1:1" x14ac:dyDescent="0.2">
      <c r="A355" s="96"/>
    </row>
    <row r="356" spans="1:1" x14ac:dyDescent="0.2">
      <c r="A356" s="96"/>
    </row>
    <row r="357" spans="1:1" x14ac:dyDescent="0.2">
      <c r="A357" s="96"/>
    </row>
    <row r="358" spans="1:1" x14ac:dyDescent="0.2">
      <c r="A358" s="96"/>
    </row>
    <row r="359" spans="1:1" x14ac:dyDescent="0.2">
      <c r="A359" s="96"/>
    </row>
    <row r="360" spans="1:1" x14ac:dyDescent="0.2">
      <c r="A360" s="96"/>
    </row>
    <row r="361" spans="1:1" x14ac:dyDescent="0.2">
      <c r="A361" s="96"/>
    </row>
    <row r="362" spans="1:1" x14ac:dyDescent="0.2">
      <c r="A362" s="96"/>
    </row>
    <row r="363" spans="1:1" x14ac:dyDescent="0.2">
      <c r="A363" s="96"/>
    </row>
    <row r="364" spans="1:1" x14ac:dyDescent="0.2">
      <c r="A364" s="96"/>
    </row>
    <row r="365" spans="1:1" x14ac:dyDescent="0.2">
      <c r="A365" s="96"/>
    </row>
    <row r="366" spans="1:1" x14ac:dyDescent="0.2">
      <c r="A366" s="96"/>
    </row>
    <row r="367" spans="1:1" x14ac:dyDescent="0.2">
      <c r="A367" s="96"/>
    </row>
    <row r="368" spans="1:1" x14ac:dyDescent="0.2">
      <c r="A368" s="96"/>
    </row>
    <row r="369" spans="1:1" x14ac:dyDescent="0.2">
      <c r="A369" s="96"/>
    </row>
    <row r="370" spans="1:1" x14ac:dyDescent="0.2">
      <c r="A370" s="96"/>
    </row>
    <row r="371" spans="1:1" x14ac:dyDescent="0.2">
      <c r="A371" s="96"/>
    </row>
    <row r="372" spans="1:1" x14ac:dyDescent="0.2">
      <c r="A372" s="96"/>
    </row>
    <row r="373" spans="1:1" x14ac:dyDescent="0.2">
      <c r="A373" s="96"/>
    </row>
    <row r="374" spans="1:1" x14ac:dyDescent="0.2">
      <c r="A374" s="96"/>
    </row>
    <row r="375" spans="1:1" x14ac:dyDescent="0.2">
      <c r="A375" s="96"/>
    </row>
    <row r="376" spans="1:1" x14ac:dyDescent="0.2">
      <c r="A376" s="96"/>
    </row>
    <row r="377" spans="1:1" x14ac:dyDescent="0.2">
      <c r="A377" s="96"/>
    </row>
    <row r="378" spans="1:1" x14ac:dyDescent="0.2">
      <c r="A378" s="96"/>
    </row>
    <row r="379" spans="1:1" x14ac:dyDescent="0.2">
      <c r="A379" s="96"/>
    </row>
    <row r="380" spans="1:1" x14ac:dyDescent="0.2">
      <c r="A380" s="96"/>
    </row>
    <row r="381" spans="1:1" x14ac:dyDescent="0.2">
      <c r="A381" s="96"/>
    </row>
    <row r="382" spans="1:1" x14ac:dyDescent="0.2">
      <c r="A382" s="96"/>
    </row>
    <row r="383" spans="1:1" x14ac:dyDescent="0.2">
      <c r="A383" s="96"/>
    </row>
    <row r="384" spans="1:1" x14ac:dyDescent="0.2">
      <c r="A384" s="96"/>
    </row>
    <row r="385" spans="1:1" x14ac:dyDescent="0.2">
      <c r="A385" s="96"/>
    </row>
    <row r="386" spans="1:1" x14ac:dyDescent="0.2">
      <c r="A386" s="96"/>
    </row>
    <row r="387" spans="1:1" x14ac:dyDescent="0.2">
      <c r="A387" s="96"/>
    </row>
    <row r="388" spans="1:1" x14ac:dyDescent="0.2">
      <c r="A388" s="96"/>
    </row>
    <row r="389" spans="1:1" x14ac:dyDescent="0.2">
      <c r="A389" s="96"/>
    </row>
    <row r="390" spans="1:1" x14ac:dyDescent="0.2">
      <c r="A390" s="96"/>
    </row>
    <row r="391" spans="1:1" x14ac:dyDescent="0.2">
      <c r="A391" s="96"/>
    </row>
    <row r="392" spans="1:1" x14ac:dyDescent="0.2">
      <c r="A392" s="96"/>
    </row>
    <row r="393" spans="1:1" x14ac:dyDescent="0.2">
      <c r="A393" s="96"/>
    </row>
    <row r="394" spans="1:1" x14ac:dyDescent="0.2">
      <c r="A394" s="96"/>
    </row>
    <row r="395" spans="1:1" x14ac:dyDescent="0.2">
      <c r="A395" s="96"/>
    </row>
    <row r="396" spans="1:1" x14ac:dyDescent="0.2">
      <c r="A396" s="96"/>
    </row>
    <row r="397" spans="1:1" x14ac:dyDescent="0.2">
      <c r="A397" s="96"/>
    </row>
    <row r="398" spans="1:1" x14ac:dyDescent="0.2">
      <c r="A398" s="96"/>
    </row>
    <row r="399" spans="1:1" x14ac:dyDescent="0.2">
      <c r="A399" s="96"/>
    </row>
    <row r="400" spans="1:1" x14ac:dyDescent="0.2">
      <c r="A400" s="96"/>
    </row>
    <row r="401" spans="1:1" x14ac:dyDescent="0.2">
      <c r="A401" s="96"/>
    </row>
    <row r="402" spans="1:1" x14ac:dyDescent="0.2">
      <c r="A402" s="96"/>
    </row>
    <row r="403" spans="1:1" x14ac:dyDescent="0.2">
      <c r="A403" s="96"/>
    </row>
    <row r="406" spans="1:1" x14ac:dyDescent="0.2">
      <c r="A406" s="96"/>
    </row>
    <row r="407" spans="1:1" x14ac:dyDescent="0.2">
      <c r="A407" s="96"/>
    </row>
    <row r="408" spans="1:1" x14ac:dyDescent="0.2">
      <c r="A408" s="96"/>
    </row>
    <row r="409" spans="1:1" x14ac:dyDescent="0.2">
      <c r="A409" s="96"/>
    </row>
    <row r="410" spans="1:1" x14ac:dyDescent="0.2">
      <c r="A410" s="96"/>
    </row>
    <row r="411" spans="1:1" x14ac:dyDescent="0.2">
      <c r="A411" s="96"/>
    </row>
    <row r="412" spans="1:1" x14ac:dyDescent="0.2">
      <c r="A412" s="96"/>
    </row>
    <row r="413" spans="1:1" x14ac:dyDescent="0.2">
      <c r="A413" s="96"/>
    </row>
    <row r="414" spans="1:1" x14ac:dyDescent="0.2">
      <c r="A414" s="96"/>
    </row>
    <row r="415" spans="1:1" x14ac:dyDescent="0.2">
      <c r="A415" s="96"/>
    </row>
    <row r="416" spans="1:1" x14ac:dyDescent="0.2">
      <c r="A416" s="96"/>
    </row>
    <row r="417" spans="1:1" x14ac:dyDescent="0.2">
      <c r="A417" s="96"/>
    </row>
    <row r="418" spans="1:1" x14ac:dyDescent="0.2">
      <c r="A418" s="96"/>
    </row>
    <row r="419" spans="1:1" x14ac:dyDescent="0.2">
      <c r="A419" s="96"/>
    </row>
    <row r="420" spans="1:1" x14ac:dyDescent="0.2">
      <c r="A420" s="96"/>
    </row>
    <row r="421" spans="1:1" x14ac:dyDescent="0.2">
      <c r="A421" s="96"/>
    </row>
    <row r="422" spans="1:1" x14ac:dyDescent="0.2">
      <c r="A422" s="96"/>
    </row>
    <row r="423" spans="1:1" x14ac:dyDescent="0.2">
      <c r="A423" s="96"/>
    </row>
    <row r="424" spans="1:1" x14ac:dyDescent="0.2">
      <c r="A424" s="96"/>
    </row>
    <row r="425" spans="1:1" x14ac:dyDescent="0.2">
      <c r="A425" s="96"/>
    </row>
    <row r="426" spans="1:1" x14ac:dyDescent="0.2">
      <c r="A426" s="96"/>
    </row>
    <row r="427" spans="1:1" x14ac:dyDescent="0.2">
      <c r="A427" s="96"/>
    </row>
    <row r="428" spans="1:1" x14ac:dyDescent="0.2">
      <c r="A428" s="96"/>
    </row>
    <row r="429" spans="1:1" x14ac:dyDescent="0.2">
      <c r="A429" s="96"/>
    </row>
    <row r="434" spans="1:1" x14ac:dyDescent="0.2">
      <c r="A434" s="96"/>
    </row>
    <row r="435" spans="1:1" x14ac:dyDescent="0.2">
      <c r="A435" s="96"/>
    </row>
    <row r="436" spans="1:1" x14ac:dyDescent="0.2">
      <c r="A436" s="96"/>
    </row>
    <row r="437" spans="1:1" x14ac:dyDescent="0.2">
      <c r="A437" s="96"/>
    </row>
    <row r="438" spans="1:1" x14ac:dyDescent="0.2">
      <c r="A438" s="96"/>
    </row>
    <row r="439" spans="1:1" x14ac:dyDescent="0.2">
      <c r="A439" s="96"/>
    </row>
    <row r="440" spans="1:1" x14ac:dyDescent="0.2">
      <c r="A440" s="96"/>
    </row>
    <row r="441" spans="1:1" x14ac:dyDescent="0.2">
      <c r="A441" s="96"/>
    </row>
    <row r="442" spans="1:1" x14ac:dyDescent="0.2">
      <c r="A442" s="96"/>
    </row>
    <row r="443" spans="1:1" x14ac:dyDescent="0.2">
      <c r="A443" s="96"/>
    </row>
    <row r="444" spans="1:1" x14ac:dyDescent="0.2">
      <c r="A444" s="96"/>
    </row>
    <row r="445" spans="1:1" x14ac:dyDescent="0.2">
      <c r="A445" s="96"/>
    </row>
    <row r="446" spans="1:1" x14ac:dyDescent="0.2">
      <c r="A446" s="96"/>
    </row>
    <row r="447" spans="1:1" x14ac:dyDescent="0.2">
      <c r="A447" s="96"/>
    </row>
    <row r="448" spans="1:1" x14ac:dyDescent="0.2">
      <c r="A448" s="96"/>
    </row>
    <row r="449" spans="1:1" x14ac:dyDescent="0.2">
      <c r="A449" s="96"/>
    </row>
    <row r="450" spans="1:1" x14ac:dyDescent="0.2">
      <c r="A450" s="96"/>
    </row>
    <row r="451" spans="1:1" x14ac:dyDescent="0.2">
      <c r="A451" s="96"/>
    </row>
    <row r="452" spans="1:1" x14ac:dyDescent="0.2">
      <c r="A452" s="96"/>
    </row>
    <row r="453" spans="1:1" x14ac:dyDescent="0.2">
      <c r="A453" s="96"/>
    </row>
    <row r="454" spans="1:1" x14ac:dyDescent="0.2">
      <c r="A454" s="96"/>
    </row>
    <row r="455" spans="1:1" x14ac:dyDescent="0.2">
      <c r="A455" s="96"/>
    </row>
    <row r="456" spans="1:1" x14ac:dyDescent="0.2">
      <c r="A456" s="96"/>
    </row>
    <row r="457" spans="1:1" x14ac:dyDescent="0.2">
      <c r="A457" s="96"/>
    </row>
    <row r="458" spans="1:1" x14ac:dyDescent="0.2">
      <c r="A458" s="96"/>
    </row>
    <row r="459" spans="1:1" x14ac:dyDescent="0.2">
      <c r="A459" s="96"/>
    </row>
    <row r="460" spans="1:1" x14ac:dyDescent="0.2">
      <c r="A460" s="96"/>
    </row>
    <row r="461" spans="1:1" x14ac:dyDescent="0.2">
      <c r="A461" s="96"/>
    </row>
    <row r="462" spans="1:1" x14ac:dyDescent="0.2">
      <c r="A462" s="96"/>
    </row>
    <row r="463" spans="1:1" x14ac:dyDescent="0.2">
      <c r="A463" s="96"/>
    </row>
    <row r="464" spans="1:1" x14ac:dyDescent="0.2">
      <c r="A464" s="96"/>
    </row>
    <row r="465" spans="1:1" x14ac:dyDescent="0.2">
      <c r="A465" s="96"/>
    </row>
    <row r="466" spans="1:1" x14ac:dyDescent="0.2">
      <c r="A466" s="96"/>
    </row>
    <row r="467" spans="1:1" x14ac:dyDescent="0.2">
      <c r="A467" s="96"/>
    </row>
    <row r="468" spans="1:1" x14ac:dyDescent="0.2">
      <c r="A468" s="96"/>
    </row>
    <row r="469" spans="1:1" x14ac:dyDescent="0.2">
      <c r="A469" s="96"/>
    </row>
    <row r="470" spans="1:1" x14ac:dyDescent="0.2">
      <c r="A470" s="96"/>
    </row>
    <row r="471" spans="1:1" x14ac:dyDescent="0.2">
      <c r="A471" s="96"/>
    </row>
    <row r="472" spans="1:1" x14ac:dyDescent="0.2">
      <c r="A472" s="96"/>
    </row>
    <row r="473" spans="1:1" x14ac:dyDescent="0.2">
      <c r="A473" s="96"/>
    </row>
    <row r="474" spans="1:1" x14ac:dyDescent="0.2">
      <c r="A474" s="96"/>
    </row>
    <row r="475" spans="1:1" x14ac:dyDescent="0.2">
      <c r="A475" s="96"/>
    </row>
    <row r="476" spans="1:1" x14ac:dyDescent="0.2">
      <c r="A476" s="96"/>
    </row>
    <row r="477" spans="1:1" x14ac:dyDescent="0.2">
      <c r="A477" s="96"/>
    </row>
    <row r="478" spans="1:1" x14ac:dyDescent="0.2">
      <c r="A478" s="96"/>
    </row>
    <row r="479" spans="1:1" x14ac:dyDescent="0.2">
      <c r="A479" s="96"/>
    </row>
    <row r="480" spans="1:1" x14ac:dyDescent="0.2">
      <c r="A480" s="96"/>
    </row>
    <row r="481" spans="1:1" x14ac:dyDescent="0.2">
      <c r="A481" s="96"/>
    </row>
    <row r="482" spans="1:1" x14ac:dyDescent="0.2">
      <c r="A482" s="96"/>
    </row>
    <row r="483" spans="1:1" x14ac:dyDescent="0.2">
      <c r="A483" s="96"/>
    </row>
    <row r="484" spans="1:1" x14ac:dyDescent="0.2">
      <c r="A484" s="96"/>
    </row>
    <row r="485" spans="1:1" x14ac:dyDescent="0.2">
      <c r="A485" s="96"/>
    </row>
    <row r="486" spans="1:1" x14ac:dyDescent="0.2">
      <c r="A486" s="96"/>
    </row>
    <row r="487" spans="1:1" x14ac:dyDescent="0.2">
      <c r="A487" s="96"/>
    </row>
    <row r="488" spans="1:1" x14ac:dyDescent="0.2">
      <c r="A488" s="96"/>
    </row>
    <row r="489" spans="1:1" x14ac:dyDescent="0.2">
      <c r="A489" s="96"/>
    </row>
    <row r="490" spans="1:1" x14ac:dyDescent="0.2">
      <c r="A490" s="96"/>
    </row>
    <row r="491" spans="1:1" x14ac:dyDescent="0.2">
      <c r="A491" s="96"/>
    </row>
    <row r="492" spans="1:1" x14ac:dyDescent="0.2">
      <c r="A492" s="96"/>
    </row>
    <row r="493" spans="1:1" x14ac:dyDescent="0.2">
      <c r="A493" s="96"/>
    </row>
    <row r="494" spans="1:1" x14ac:dyDescent="0.2">
      <c r="A494" s="96"/>
    </row>
    <row r="495" spans="1:1" x14ac:dyDescent="0.2">
      <c r="A495" s="96"/>
    </row>
    <row r="496" spans="1:1" x14ac:dyDescent="0.2">
      <c r="A496" s="96"/>
    </row>
    <row r="497" spans="1:1" x14ac:dyDescent="0.2">
      <c r="A497" s="96"/>
    </row>
    <row r="498" spans="1:1" x14ac:dyDescent="0.2">
      <c r="A498" s="96"/>
    </row>
    <row r="499" spans="1:1" x14ac:dyDescent="0.2">
      <c r="A499" s="96"/>
    </row>
    <row r="500" spans="1:1" x14ac:dyDescent="0.2">
      <c r="A500" s="96"/>
    </row>
    <row r="501" spans="1:1" x14ac:dyDescent="0.2">
      <c r="A501" s="96"/>
    </row>
    <row r="502" spans="1:1" x14ac:dyDescent="0.2">
      <c r="A502" s="96"/>
    </row>
    <row r="503" spans="1:1" x14ac:dyDescent="0.2">
      <c r="A503" s="96"/>
    </row>
    <row r="504" spans="1:1" x14ac:dyDescent="0.2">
      <c r="A504" s="96"/>
    </row>
    <row r="505" spans="1:1" x14ac:dyDescent="0.2">
      <c r="A505" s="96"/>
    </row>
    <row r="506" spans="1:1" x14ac:dyDescent="0.2">
      <c r="A506" s="96"/>
    </row>
    <row r="507" spans="1:1" x14ac:dyDescent="0.2">
      <c r="A507" s="96"/>
    </row>
    <row r="508" spans="1:1" x14ac:dyDescent="0.2">
      <c r="A508" s="96"/>
    </row>
    <row r="509" spans="1:1" x14ac:dyDescent="0.2">
      <c r="A509" s="96"/>
    </row>
    <row r="510" spans="1:1" x14ac:dyDescent="0.2">
      <c r="A510" s="96"/>
    </row>
    <row r="511" spans="1:1" x14ac:dyDescent="0.2">
      <c r="A511" s="96"/>
    </row>
    <row r="512" spans="1:1" x14ac:dyDescent="0.2">
      <c r="A512" s="96"/>
    </row>
    <row r="513" spans="1:1" x14ac:dyDescent="0.2">
      <c r="A513" s="96"/>
    </row>
    <row r="514" spans="1:1" x14ac:dyDescent="0.2">
      <c r="A514" s="96"/>
    </row>
    <row r="515" spans="1:1" x14ac:dyDescent="0.2">
      <c r="A515" s="96"/>
    </row>
    <row r="516" spans="1:1" x14ac:dyDescent="0.2">
      <c r="A516" s="96"/>
    </row>
    <row r="517" spans="1:1" x14ac:dyDescent="0.2">
      <c r="A517" s="96"/>
    </row>
    <row r="518" spans="1:1" x14ac:dyDescent="0.2">
      <c r="A518" s="96"/>
    </row>
    <row r="519" spans="1:1" x14ac:dyDescent="0.2">
      <c r="A519" s="96"/>
    </row>
    <row r="520" spans="1:1" x14ac:dyDescent="0.2">
      <c r="A520" s="96"/>
    </row>
    <row r="521" spans="1:1" x14ac:dyDescent="0.2">
      <c r="A521" s="96"/>
    </row>
    <row r="522" spans="1:1" x14ac:dyDescent="0.2">
      <c r="A522" s="96"/>
    </row>
    <row r="523" spans="1:1" x14ac:dyDescent="0.2">
      <c r="A523" s="96"/>
    </row>
    <row r="524" spans="1:1" x14ac:dyDescent="0.2">
      <c r="A524" s="96"/>
    </row>
    <row r="525" spans="1:1" x14ac:dyDescent="0.2">
      <c r="A525" s="96"/>
    </row>
    <row r="526" spans="1:1" x14ac:dyDescent="0.2">
      <c r="A526" s="96"/>
    </row>
    <row r="527" spans="1:1" x14ac:dyDescent="0.2">
      <c r="A527" s="96"/>
    </row>
    <row r="528" spans="1:1" x14ac:dyDescent="0.2">
      <c r="A528" s="96"/>
    </row>
    <row r="529" spans="1:1" x14ac:dyDescent="0.2">
      <c r="A529" s="96"/>
    </row>
    <row r="530" spans="1:1" x14ac:dyDescent="0.2">
      <c r="A530" s="96"/>
    </row>
    <row r="531" spans="1:1" x14ac:dyDescent="0.2">
      <c r="A531" s="96"/>
    </row>
    <row r="532" spans="1:1" x14ac:dyDescent="0.2">
      <c r="A532" s="96"/>
    </row>
    <row r="533" spans="1:1" x14ac:dyDescent="0.2">
      <c r="A533" s="96"/>
    </row>
    <row r="534" spans="1:1" x14ac:dyDescent="0.2">
      <c r="A534" s="96"/>
    </row>
    <row r="535" spans="1:1" x14ac:dyDescent="0.2">
      <c r="A535" s="96"/>
    </row>
    <row r="536" spans="1:1" x14ac:dyDescent="0.2">
      <c r="A536" s="96"/>
    </row>
    <row r="537" spans="1:1" x14ac:dyDescent="0.2">
      <c r="A537" s="96"/>
    </row>
    <row r="538" spans="1:1" x14ac:dyDescent="0.2">
      <c r="A538" s="96"/>
    </row>
    <row r="539" spans="1:1" x14ac:dyDescent="0.2">
      <c r="A539" s="96"/>
    </row>
    <row r="540" spans="1:1" x14ac:dyDescent="0.2">
      <c r="A540" s="96"/>
    </row>
    <row r="541" spans="1:1" x14ac:dyDescent="0.2">
      <c r="A541" s="96"/>
    </row>
    <row r="542" spans="1:1" x14ac:dyDescent="0.2">
      <c r="A542" s="96"/>
    </row>
    <row r="543" spans="1:1" x14ac:dyDescent="0.2">
      <c r="A543" s="96"/>
    </row>
    <row r="544" spans="1:1" x14ac:dyDescent="0.2">
      <c r="A544" s="96"/>
    </row>
    <row r="545" spans="1:1" x14ac:dyDescent="0.2">
      <c r="A545" s="96"/>
    </row>
    <row r="546" spans="1:1" x14ac:dyDescent="0.2">
      <c r="A546" s="96"/>
    </row>
    <row r="547" spans="1:1" x14ac:dyDescent="0.2">
      <c r="A547" s="96"/>
    </row>
    <row r="548" spans="1:1" x14ac:dyDescent="0.2">
      <c r="A548" s="96"/>
    </row>
    <row r="549" spans="1:1" x14ac:dyDescent="0.2">
      <c r="A549" s="96"/>
    </row>
    <row r="550" spans="1:1" x14ac:dyDescent="0.2">
      <c r="A550" s="96"/>
    </row>
    <row r="551" spans="1:1" x14ac:dyDescent="0.2">
      <c r="A551" s="96"/>
    </row>
    <row r="552" spans="1:1" x14ac:dyDescent="0.2">
      <c r="A552" s="96"/>
    </row>
    <row r="553" spans="1:1" x14ac:dyDescent="0.2">
      <c r="A553" s="96"/>
    </row>
    <row r="554" spans="1:1" x14ac:dyDescent="0.2">
      <c r="A554" s="96"/>
    </row>
    <row r="555" spans="1:1" x14ac:dyDescent="0.2">
      <c r="A555" s="96"/>
    </row>
    <row r="556" spans="1:1" x14ac:dyDescent="0.2">
      <c r="A556" s="96"/>
    </row>
    <row r="557" spans="1:1" x14ac:dyDescent="0.2">
      <c r="A557" s="96"/>
    </row>
    <row r="558" spans="1:1" x14ac:dyDescent="0.2">
      <c r="A558" s="96"/>
    </row>
    <row r="559" spans="1:1" x14ac:dyDescent="0.2">
      <c r="A559" s="96"/>
    </row>
    <row r="560" spans="1:1" x14ac:dyDescent="0.2">
      <c r="A560" s="96"/>
    </row>
    <row r="561" spans="1:1" x14ac:dyDescent="0.2">
      <c r="A561" s="96"/>
    </row>
    <row r="562" spans="1:1" x14ac:dyDescent="0.2">
      <c r="A562" s="96"/>
    </row>
    <row r="563" spans="1:1" x14ac:dyDescent="0.2">
      <c r="A563" s="96"/>
    </row>
    <row r="564" spans="1:1" x14ac:dyDescent="0.2">
      <c r="A564" s="96"/>
    </row>
    <row r="565" spans="1:1" x14ac:dyDescent="0.2">
      <c r="A565" s="96"/>
    </row>
    <row r="566" spans="1:1" x14ac:dyDescent="0.2">
      <c r="A566" s="96"/>
    </row>
    <row r="567" spans="1:1" x14ac:dyDescent="0.2">
      <c r="A567" s="96"/>
    </row>
    <row r="568" spans="1:1" x14ac:dyDescent="0.2">
      <c r="A568" s="96"/>
    </row>
    <row r="569" spans="1:1" x14ac:dyDescent="0.2">
      <c r="A569" s="96"/>
    </row>
    <row r="570" spans="1:1" x14ac:dyDescent="0.2">
      <c r="A570" s="96"/>
    </row>
    <row r="571" spans="1:1" x14ac:dyDescent="0.2">
      <c r="A571" s="96"/>
    </row>
    <row r="572" spans="1:1" x14ac:dyDescent="0.2">
      <c r="A572" s="96"/>
    </row>
    <row r="573" spans="1:1" x14ac:dyDescent="0.2">
      <c r="A573" s="96"/>
    </row>
    <row r="574" spans="1:1" x14ac:dyDescent="0.2">
      <c r="A574" s="96"/>
    </row>
    <row r="575" spans="1:1" x14ac:dyDescent="0.2">
      <c r="A575" s="96"/>
    </row>
    <row r="576" spans="1:1" x14ac:dyDescent="0.2">
      <c r="A576" s="96"/>
    </row>
    <row r="577" spans="1:1" x14ac:dyDescent="0.2">
      <c r="A577" s="96"/>
    </row>
    <row r="578" spans="1:1" x14ac:dyDescent="0.2">
      <c r="A578" s="96"/>
    </row>
    <row r="579" spans="1:1" x14ac:dyDescent="0.2">
      <c r="A579" s="96"/>
    </row>
    <row r="580" spans="1:1" x14ac:dyDescent="0.2">
      <c r="A580" s="96"/>
    </row>
    <row r="581" spans="1:1" x14ac:dyDescent="0.2">
      <c r="A581" s="96"/>
    </row>
    <row r="582" spans="1:1" x14ac:dyDescent="0.2">
      <c r="A582" s="96"/>
    </row>
    <row r="583" spans="1:1" x14ac:dyDescent="0.2">
      <c r="A583" s="96"/>
    </row>
    <row r="584" spans="1:1" x14ac:dyDescent="0.2">
      <c r="A584" s="96"/>
    </row>
    <row r="585" spans="1:1" x14ac:dyDescent="0.2">
      <c r="A585" s="96"/>
    </row>
    <row r="586" spans="1:1" x14ac:dyDescent="0.2">
      <c r="A586" s="96"/>
    </row>
    <row r="587" spans="1:1" x14ac:dyDescent="0.2">
      <c r="A587" s="96"/>
    </row>
    <row r="588" spans="1:1" x14ac:dyDescent="0.2">
      <c r="A588" s="96"/>
    </row>
    <row r="589" spans="1:1" x14ac:dyDescent="0.2">
      <c r="A589" s="96"/>
    </row>
    <row r="590" spans="1:1" x14ac:dyDescent="0.2">
      <c r="A590" s="96"/>
    </row>
    <row r="591" spans="1:1" x14ac:dyDescent="0.2">
      <c r="A591" s="96"/>
    </row>
    <row r="592" spans="1:1" x14ac:dyDescent="0.2">
      <c r="A592" s="96"/>
    </row>
    <row r="593" spans="1:1" x14ac:dyDescent="0.2">
      <c r="A593" s="96"/>
    </row>
    <row r="594" spans="1:1" x14ac:dyDescent="0.2">
      <c r="A594" s="96"/>
    </row>
    <row r="595" spans="1:1" x14ac:dyDescent="0.2">
      <c r="A595" s="96"/>
    </row>
    <row r="596" spans="1:1" x14ac:dyDescent="0.2">
      <c r="A596" s="96"/>
    </row>
    <row r="597" spans="1:1" x14ac:dyDescent="0.2">
      <c r="A597" s="96"/>
    </row>
    <row r="598" spans="1:1" x14ac:dyDescent="0.2">
      <c r="A598" s="96"/>
    </row>
    <row r="599" spans="1:1" x14ac:dyDescent="0.2">
      <c r="A599" s="96"/>
    </row>
    <row r="600" spans="1:1" x14ac:dyDescent="0.2">
      <c r="A600" s="96"/>
    </row>
    <row r="601" spans="1:1" x14ac:dyDescent="0.2">
      <c r="A601" s="96"/>
    </row>
    <row r="602" spans="1:1" x14ac:dyDescent="0.2">
      <c r="A602" s="96"/>
    </row>
    <row r="603" spans="1:1" x14ac:dyDescent="0.2">
      <c r="A603" s="96"/>
    </row>
    <row r="604" spans="1:1" x14ac:dyDescent="0.2">
      <c r="A604" s="96"/>
    </row>
    <row r="605" spans="1:1" x14ac:dyDescent="0.2">
      <c r="A605" s="96"/>
    </row>
    <row r="606" spans="1:1" x14ac:dyDescent="0.2">
      <c r="A606" s="96"/>
    </row>
    <row r="607" spans="1:1" x14ac:dyDescent="0.2">
      <c r="A607" s="96"/>
    </row>
    <row r="608" spans="1:1" x14ac:dyDescent="0.2">
      <c r="A608" s="96"/>
    </row>
    <row r="609" spans="1:1" x14ac:dyDescent="0.2">
      <c r="A609" s="96"/>
    </row>
    <row r="610" spans="1:1" x14ac:dyDescent="0.2">
      <c r="A610" s="96"/>
    </row>
    <row r="611" spans="1:1" x14ac:dyDescent="0.2">
      <c r="A611" s="96"/>
    </row>
    <row r="612" spans="1:1" x14ac:dyDescent="0.2">
      <c r="A612" s="96"/>
    </row>
    <row r="613" spans="1:1" x14ac:dyDescent="0.2">
      <c r="A613" s="96"/>
    </row>
    <row r="614" spans="1:1" x14ac:dyDescent="0.2">
      <c r="A614" s="96"/>
    </row>
    <row r="615" spans="1:1" x14ac:dyDescent="0.2">
      <c r="A615" s="96"/>
    </row>
    <row r="616" spans="1:1" x14ac:dyDescent="0.2">
      <c r="A616" s="96"/>
    </row>
    <row r="617" spans="1:1" x14ac:dyDescent="0.2">
      <c r="A617" s="96"/>
    </row>
    <row r="618" spans="1:1" x14ac:dyDescent="0.2">
      <c r="A618" s="96"/>
    </row>
    <row r="619" spans="1:1" x14ac:dyDescent="0.2">
      <c r="A619" s="96"/>
    </row>
    <row r="620" spans="1:1" x14ac:dyDescent="0.2">
      <c r="A620" s="96"/>
    </row>
    <row r="621" spans="1:1" x14ac:dyDescent="0.2">
      <c r="A621" s="96"/>
    </row>
    <row r="622" spans="1:1" x14ac:dyDescent="0.2">
      <c r="A622" s="96"/>
    </row>
    <row r="623" spans="1:1" x14ac:dyDescent="0.2">
      <c r="A623" s="96"/>
    </row>
    <row r="624" spans="1:1" x14ac:dyDescent="0.2">
      <c r="A624" s="96"/>
    </row>
    <row r="625" spans="1:1" x14ac:dyDescent="0.2">
      <c r="A625" s="96"/>
    </row>
    <row r="626" spans="1:1" x14ac:dyDescent="0.2">
      <c r="A626" s="96"/>
    </row>
    <row r="627" spans="1:1" x14ac:dyDescent="0.2">
      <c r="A627" s="96"/>
    </row>
    <row r="628" spans="1:1" x14ac:dyDescent="0.2">
      <c r="A628" s="96"/>
    </row>
    <row r="629" spans="1:1" x14ac:dyDescent="0.2">
      <c r="A629" s="96"/>
    </row>
    <row r="630" spans="1:1" x14ac:dyDescent="0.2">
      <c r="A630" s="96"/>
    </row>
    <row r="631" spans="1:1" x14ac:dyDescent="0.2">
      <c r="A631" s="96"/>
    </row>
    <row r="632" spans="1:1" x14ac:dyDescent="0.2">
      <c r="A632" s="96"/>
    </row>
    <row r="633" spans="1:1" x14ac:dyDescent="0.2">
      <c r="A633" s="96"/>
    </row>
    <row r="634" spans="1:1" x14ac:dyDescent="0.2">
      <c r="A634" s="96"/>
    </row>
    <row r="635" spans="1:1" x14ac:dyDescent="0.2">
      <c r="A635" s="96"/>
    </row>
    <row r="636" spans="1:1" x14ac:dyDescent="0.2">
      <c r="A636" s="96"/>
    </row>
    <row r="637" spans="1:1" x14ac:dyDescent="0.2">
      <c r="A637" s="96"/>
    </row>
    <row r="638" spans="1:1" x14ac:dyDescent="0.2">
      <c r="A638" s="96"/>
    </row>
    <row r="639" spans="1:1" x14ac:dyDescent="0.2">
      <c r="A639" s="96"/>
    </row>
    <row r="640" spans="1:1" x14ac:dyDescent="0.2">
      <c r="A640" s="96"/>
    </row>
    <row r="641" spans="1:1" x14ac:dyDescent="0.2">
      <c r="A641" s="96"/>
    </row>
    <row r="642" spans="1:1" x14ac:dyDescent="0.2">
      <c r="A642" s="96"/>
    </row>
    <row r="643" spans="1:1" x14ac:dyDescent="0.2">
      <c r="A643" s="96"/>
    </row>
    <row r="644" spans="1:1" x14ac:dyDescent="0.2">
      <c r="A644" s="96"/>
    </row>
    <row r="645" spans="1:1" x14ac:dyDescent="0.2">
      <c r="A645" s="96"/>
    </row>
    <row r="646" spans="1:1" x14ac:dyDescent="0.2">
      <c r="A646" s="96"/>
    </row>
    <row r="647" spans="1:1" x14ac:dyDescent="0.2">
      <c r="A647" s="96"/>
    </row>
    <row r="648" spans="1:1" x14ac:dyDescent="0.2">
      <c r="A648" s="96"/>
    </row>
    <row r="649" spans="1:1" x14ac:dyDescent="0.2">
      <c r="A649" s="96"/>
    </row>
    <row r="650" spans="1:1" x14ac:dyDescent="0.2">
      <c r="A650" s="96"/>
    </row>
    <row r="651" spans="1:1" x14ac:dyDescent="0.2">
      <c r="A651" s="96"/>
    </row>
    <row r="652" spans="1:1" x14ac:dyDescent="0.2">
      <c r="A652" s="96"/>
    </row>
    <row r="653" spans="1:1" x14ac:dyDescent="0.2">
      <c r="A653" s="96"/>
    </row>
    <row r="654" spans="1:1" x14ac:dyDescent="0.2">
      <c r="A654" s="96"/>
    </row>
    <row r="655" spans="1:1" x14ac:dyDescent="0.2">
      <c r="A655" s="96"/>
    </row>
    <row r="656" spans="1:1" x14ac:dyDescent="0.2">
      <c r="A656" s="96"/>
    </row>
    <row r="657" spans="1:1" x14ac:dyDescent="0.2">
      <c r="A657" s="96"/>
    </row>
    <row r="658" spans="1:1" x14ac:dyDescent="0.2">
      <c r="A658" s="96"/>
    </row>
    <row r="659" spans="1:1" x14ac:dyDescent="0.2">
      <c r="A659" s="96"/>
    </row>
    <row r="660" spans="1:1" x14ac:dyDescent="0.2">
      <c r="A660" s="96"/>
    </row>
    <row r="661" spans="1:1" x14ac:dyDescent="0.2">
      <c r="A661" s="96"/>
    </row>
    <row r="662" spans="1:1" x14ac:dyDescent="0.2">
      <c r="A662" s="96"/>
    </row>
    <row r="663" spans="1:1" x14ac:dyDescent="0.2">
      <c r="A663" s="96"/>
    </row>
    <row r="664" spans="1:1" x14ac:dyDescent="0.2">
      <c r="A664" s="96"/>
    </row>
    <row r="665" spans="1:1" x14ac:dyDescent="0.2">
      <c r="A665" s="96"/>
    </row>
    <row r="666" spans="1:1" x14ac:dyDescent="0.2">
      <c r="A666" s="96"/>
    </row>
    <row r="667" spans="1:1" x14ac:dyDescent="0.2">
      <c r="A667" s="96"/>
    </row>
    <row r="668" spans="1:1" x14ac:dyDescent="0.2">
      <c r="A668" s="96"/>
    </row>
    <row r="669" spans="1:1" x14ac:dyDescent="0.2">
      <c r="A669" s="96"/>
    </row>
    <row r="670" spans="1:1" x14ac:dyDescent="0.2">
      <c r="A670" s="96"/>
    </row>
    <row r="671" spans="1:1" x14ac:dyDescent="0.2">
      <c r="A671" s="96"/>
    </row>
    <row r="672" spans="1:1" x14ac:dyDescent="0.2">
      <c r="A672" s="96"/>
    </row>
    <row r="673" spans="1:1" x14ac:dyDescent="0.2">
      <c r="A673" s="96"/>
    </row>
    <row r="674" spans="1:1" x14ac:dyDescent="0.2">
      <c r="A674" s="96"/>
    </row>
    <row r="675" spans="1:1" x14ac:dyDescent="0.2">
      <c r="A675" s="96"/>
    </row>
    <row r="676" spans="1:1" x14ac:dyDescent="0.2">
      <c r="A676" s="96"/>
    </row>
    <row r="677" spans="1:1" x14ac:dyDescent="0.2">
      <c r="A677" s="96"/>
    </row>
    <row r="678" spans="1:1" x14ac:dyDescent="0.2">
      <c r="A678" s="96"/>
    </row>
    <row r="679" spans="1:1" x14ac:dyDescent="0.2">
      <c r="A679" s="96"/>
    </row>
    <row r="680" spans="1:1" x14ac:dyDescent="0.2">
      <c r="A680" s="96"/>
    </row>
    <row r="681" spans="1:1" x14ac:dyDescent="0.2">
      <c r="A681" s="96"/>
    </row>
    <row r="682" spans="1:1" x14ac:dyDescent="0.2">
      <c r="A682" s="96"/>
    </row>
    <row r="683" spans="1:1" x14ac:dyDescent="0.2">
      <c r="A683" s="96"/>
    </row>
    <row r="684" spans="1:1" x14ac:dyDescent="0.2">
      <c r="A684" s="96"/>
    </row>
    <row r="685" spans="1:1" x14ac:dyDescent="0.2">
      <c r="A685" s="96"/>
    </row>
    <row r="686" spans="1:1" x14ac:dyDescent="0.2">
      <c r="A686" s="96"/>
    </row>
    <row r="687" spans="1:1" x14ac:dyDescent="0.2">
      <c r="A687" s="96"/>
    </row>
    <row r="688" spans="1:1" x14ac:dyDescent="0.2">
      <c r="A688" s="96"/>
    </row>
    <row r="689" spans="1:1" x14ac:dyDescent="0.2">
      <c r="A689" s="96"/>
    </row>
    <row r="690" spans="1:1" x14ac:dyDescent="0.2">
      <c r="A690" s="96"/>
    </row>
    <row r="691" spans="1:1" x14ac:dyDescent="0.2">
      <c r="A691" s="96"/>
    </row>
    <row r="692" spans="1:1" x14ac:dyDescent="0.2">
      <c r="A692" s="96"/>
    </row>
    <row r="693" spans="1:1" x14ac:dyDescent="0.2">
      <c r="A693" s="96"/>
    </row>
    <row r="694" spans="1:1" x14ac:dyDescent="0.2">
      <c r="A694" s="96"/>
    </row>
    <row r="695" spans="1:1" x14ac:dyDescent="0.2">
      <c r="A695" s="96"/>
    </row>
    <row r="696" spans="1:1" x14ac:dyDescent="0.2">
      <c r="A696" s="96"/>
    </row>
    <row r="697" spans="1:1" x14ac:dyDescent="0.2">
      <c r="A697" s="96"/>
    </row>
    <row r="698" spans="1:1" x14ac:dyDescent="0.2">
      <c r="A698" s="96"/>
    </row>
    <row r="699" spans="1:1" x14ac:dyDescent="0.2">
      <c r="A699" s="96"/>
    </row>
    <row r="700" spans="1:1" x14ac:dyDescent="0.2">
      <c r="A700" s="96"/>
    </row>
    <row r="701" spans="1:1" x14ac:dyDescent="0.2">
      <c r="A701" s="96"/>
    </row>
    <row r="702" spans="1:1" x14ac:dyDescent="0.2">
      <c r="A702" s="96"/>
    </row>
    <row r="703" spans="1:1" x14ac:dyDescent="0.2">
      <c r="A703" s="96"/>
    </row>
    <row r="704" spans="1:1" x14ac:dyDescent="0.2">
      <c r="A704" s="96"/>
    </row>
    <row r="705" spans="1:1" x14ac:dyDescent="0.2">
      <c r="A705" s="96"/>
    </row>
    <row r="706" spans="1:1" x14ac:dyDescent="0.2">
      <c r="A706" s="96"/>
    </row>
    <row r="707" spans="1:1" x14ac:dyDescent="0.2">
      <c r="A707" s="96"/>
    </row>
    <row r="708" spans="1:1" x14ac:dyDescent="0.2">
      <c r="A708" s="96"/>
    </row>
    <row r="709" spans="1:1" x14ac:dyDescent="0.2">
      <c r="A709" s="96"/>
    </row>
    <row r="710" spans="1:1" x14ac:dyDescent="0.2">
      <c r="A710" s="96"/>
    </row>
    <row r="711" spans="1:1" x14ac:dyDescent="0.2">
      <c r="A711" s="96"/>
    </row>
    <row r="712" spans="1:1" x14ac:dyDescent="0.2">
      <c r="A712" s="96"/>
    </row>
    <row r="713" spans="1:1" x14ac:dyDescent="0.2">
      <c r="A713" s="96"/>
    </row>
    <row r="714" spans="1:1" x14ac:dyDescent="0.2">
      <c r="A714" s="96"/>
    </row>
    <row r="715" spans="1:1" x14ac:dyDescent="0.2">
      <c r="A715" s="96"/>
    </row>
    <row r="716" spans="1:1" x14ac:dyDescent="0.2">
      <c r="A716" s="96"/>
    </row>
    <row r="717" spans="1:1" x14ac:dyDescent="0.2">
      <c r="A717" s="96"/>
    </row>
    <row r="718" spans="1:1" x14ac:dyDescent="0.2">
      <c r="A718" s="96"/>
    </row>
    <row r="719" spans="1:1" x14ac:dyDescent="0.2">
      <c r="A719" s="96"/>
    </row>
    <row r="720" spans="1:1" x14ac:dyDescent="0.2">
      <c r="A720" s="96"/>
    </row>
    <row r="721" spans="1:1" x14ac:dyDescent="0.2">
      <c r="A721" s="96"/>
    </row>
    <row r="722" spans="1:1" x14ac:dyDescent="0.2">
      <c r="A722" s="96"/>
    </row>
    <row r="723" spans="1:1" x14ac:dyDescent="0.2">
      <c r="A723" s="96"/>
    </row>
    <row r="724" spans="1:1" x14ac:dyDescent="0.2">
      <c r="A724" s="96"/>
    </row>
    <row r="725" spans="1:1" x14ac:dyDescent="0.2">
      <c r="A725" s="96"/>
    </row>
    <row r="726" spans="1:1" x14ac:dyDescent="0.2">
      <c r="A726" s="96"/>
    </row>
    <row r="727" spans="1:1" x14ac:dyDescent="0.2">
      <c r="A727" s="96"/>
    </row>
    <row r="728" spans="1:1" x14ac:dyDescent="0.2">
      <c r="A728" s="96"/>
    </row>
    <row r="729" spans="1:1" x14ac:dyDescent="0.2">
      <c r="A729" s="96"/>
    </row>
    <row r="730" spans="1:1" x14ac:dyDescent="0.2">
      <c r="A730" s="96"/>
    </row>
    <row r="731" spans="1:1" x14ac:dyDescent="0.2">
      <c r="A731" s="96"/>
    </row>
    <row r="732" spans="1:1" x14ac:dyDescent="0.2">
      <c r="A732" s="96"/>
    </row>
    <row r="733" spans="1:1" x14ac:dyDescent="0.2">
      <c r="A733" s="96"/>
    </row>
    <row r="734" spans="1:1" x14ac:dyDescent="0.2">
      <c r="A734" s="96"/>
    </row>
    <row r="735" spans="1:1" x14ac:dyDescent="0.2">
      <c r="A735" s="96"/>
    </row>
    <row r="736" spans="1:1" x14ac:dyDescent="0.2">
      <c r="A736" s="96"/>
    </row>
    <row r="737" spans="1:1" x14ac:dyDescent="0.2">
      <c r="A737" s="96"/>
    </row>
    <row r="738" spans="1:1" x14ac:dyDescent="0.2">
      <c r="A738" s="96"/>
    </row>
    <row r="739" spans="1:1" x14ac:dyDescent="0.2">
      <c r="A739" s="96"/>
    </row>
    <row r="740" spans="1:1" x14ac:dyDescent="0.2">
      <c r="A740" s="96"/>
    </row>
    <row r="741" spans="1:1" x14ac:dyDescent="0.2">
      <c r="A741" s="96"/>
    </row>
    <row r="742" spans="1:1" x14ac:dyDescent="0.2">
      <c r="A742" s="96"/>
    </row>
    <row r="743" spans="1:1" x14ac:dyDescent="0.2">
      <c r="A743" s="96"/>
    </row>
    <row r="744" spans="1:1" x14ac:dyDescent="0.2">
      <c r="A744" s="96"/>
    </row>
    <row r="745" spans="1:1" x14ac:dyDescent="0.2">
      <c r="A745" s="96"/>
    </row>
    <row r="746" spans="1:1" x14ac:dyDescent="0.2">
      <c r="A746" s="96"/>
    </row>
    <row r="747" spans="1:1" x14ac:dyDescent="0.2">
      <c r="A747" s="96"/>
    </row>
    <row r="748" spans="1:1" x14ac:dyDescent="0.2">
      <c r="A748" s="96"/>
    </row>
    <row r="749" spans="1:1" x14ac:dyDescent="0.2">
      <c r="A749" s="96"/>
    </row>
    <row r="750" spans="1:1" x14ac:dyDescent="0.2">
      <c r="A750" s="96"/>
    </row>
    <row r="751" spans="1:1" x14ac:dyDescent="0.2">
      <c r="A751" s="96"/>
    </row>
    <row r="752" spans="1:1" x14ac:dyDescent="0.2">
      <c r="A752" s="96"/>
    </row>
    <row r="753" spans="1:1" x14ac:dyDescent="0.2">
      <c r="A753" s="96"/>
    </row>
    <row r="754" spans="1:1" x14ac:dyDescent="0.2">
      <c r="A754" s="96"/>
    </row>
    <row r="755" spans="1:1" x14ac:dyDescent="0.2">
      <c r="A755" s="96"/>
    </row>
    <row r="756" spans="1:1" x14ac:dyDescent="0.2">
      <c r="A756" s="96"/>
    </row>
    <row r="757" spans="1:1" x14ac:dyDescent="0.2">
      <c r="A757" s="96"/>
    </row>
    <row r="758" spans="1:1" x14ac:dyDescent="0.2">
      <c r="A758" s="96"/>
    </row>
    <row r="759" spans="1:1" x14ac:dyDescent="0.2">
      <c r="A759" s="96"/>
    </row>
    <row r="760" spans="1:1" x14ac:dyDescent="0.2">
      <c r="A760" s="96"/>
    </row>
    <row r="761" spans="1:1" x14ac:dyDescent="0.2">
      <c r="A761" s="96"/>
    </row>
    <row r="762" spans="1:1" x14ac:dyDescent="0.2">
      <c r="A762" s="96"/>
    </row>
    <row r="763" spans="1:1" x14ac:dyDescent="0.2">
      <c r="A763" s="96"/>
    </row>
    <row r="764" spans="1:1" x14ac:dyDescent="0.2">
      <c r="A764" s="96"/>
    </row>
    <row r="765" spans="1:1" x14ac:dyDescent="0.2">
      <c r="A765" s="96"/>
    </row>
    <row r="766" spans="1:1" x14ac:dyDescent="0.2">
      <c r="A766" s="96"/>
    </row>
    <row r="767" spans="1:1" x14ac:dyDescent="0.2">
      <c r="A767" s="96"/>
    </row>
    <row r="768" spans="1:1" x14ac:dyDescent="0.2">
      <c r="A768" s="96"/>
    </row>
    <row r="769" spans="1:1" x14ac:dyDescent="0.2">
      <c r="A769" s="96"/>
    </row>
    <row r="770" spans="1:1" x14ac:dyDescent="0.2">
      <c r="A770" s="96"/>
    </row>
    <row r="771" spans="1:1" x14ac:dyDescent="0.2">
      <c r="A771" s="96"/>
    </row>
    <row r="772" spans="1:1" x14ac:dyDescent="0.2">
      <c r="A772" s="96"/>
    </row>
    <row r="773" spans="1:1" x14ac:dyDescent="0.2">
      <c r="A773" s="96"/>
    </row>
    <row r="774" spans="1:1" x14ac:dyDescent="0.2">
      <c r="A774" s="96"/>
    </row>
    <row r="775" spans="1:1" x14ac:dyDescent="0.2">
      <c r="A775" s="96"/>
    </row>
    <row r="776" spans="1:1" x14ac:dyDescent="0.2">
      <c r="A776" s="96"/>
    </row>
    <row r="777" spans="1:1" x14ac:dyDescent="0.2">
      <c r="A777" s="96"/>
    </row>
    <row r="778" spans="1:1" x14ac:dyDescent="0.2">
      <c r="A778" s="96"/>
    </row>
    <row r="779" spans="1:1" x14ac:dyDescent="0.2">
      <c r="A779" s="96"/>
    </row>
    <row r="780" spans="1:1" x14ac:dyDescent="0.2">
      <c r="A780" s="96"/>
    </row>
    <row r="781" spans="1:1" x14ac:dyDescent="0.2">
      <c r="A781" s="96"/>
    </row>
    <row r="782" spans="1:1" x14ac:dyDescent="0.2">
      <c r="A782" s="96"/>
    </row>
    <row r="783" spans="1:1" x14ac:dyDescent="0.2">
      <c r="A783" s="96"/>
    </row>
    <row r="784" spans="1:1" x14ac:dyDescent="0.2">
      <c r="A784" s="96"/>
    </row>
    <row r="785" spans="1:1" x14ac:dyDescent="0.2">
      <c r="A785" s="96"/>
    </row>
    <row r="786" spans="1:1" x14ac:dyDescent="0.2">
      <c r="A786" s="96"/>
    </row>
    <row r="787" spans="1:1" x14ac:dyDescent="0.2">
      <c r="A787" s="96"/>
    </row>
    <row r="788" spans="1:1" x14ac:dyDescent="0.2">
      <c r="A788" s="96"/>
    </row>
    <row r="789" spans="1:1" x14ac:dyDescent="0.2">
      <c r="A789" s="96"/>
    </row>
    <row r="790" spans="1:1" x14ac:dyDescent="0.2">
      <c r="A790" s="96"/>
    </row>
    <row r="791" spans="1:1" x14ac:dyDescent="0.2">
      <c r="A791" s="96"/>
    </row>
    <row r="792" spans="1:1" x14ac:dyDescent="0.2">
      <c r="A792" s="96"/>
    </row>
    <row r="793" spans="1:1" x14ac:dyDescent="0.2">
      <c r="A793" s="96"/>
    </row>
    <row r="794" spans="1:1" x14ac:dyDescent="0.2">
      <c r="A794" s="96"/>
    </row>
    <row r="795" spans="1:1" x14ac:dyDescent="0.2">
      <c r="A795" s="96"/>
    </row>
    <row r="796" spans="1:1" x14ac:dyDescent="0.2">
      <c r="A796" s="96"/>
    </row>
    <row r="797" spans="1:1" x14ac:dyDescent="0.2">
      <c r="A797" s="96"/>
    </row>
    <row r="798" spans="1:1" x14ac:dyDescent="0.2">
      <c r="A798" s="96"/>
    </row>
    <row r="799" spans="1:1" x14ac:dyDescent="0.2">
      <c r="A799" s="96"/>
    </row>
    <row r="800" spans="1:1" x14ac:dyDescent="0.2">
      <c r="A800" s="96"/>
    </row>
    <row r="801" spans="1:1" x14ac:dyDescent="0.2">
      <c r="A801" s="96"/>
    </row>
    <row r="802" spans="1:1" x14ac:dyDescent="0.2">
      <c r="A802" s="96"/>
    </row>
    <row r="803" spans="1:1" x14ac:dyDescent="0.2">
      <c r="A803" s="96"/>
    </row>
    <row r="804" spans="1:1" x14ac:dyDescent="0.2">
      <c r="A804" s="96"/>
    </row>
    <row r="805" spans="1:1" x14ac:dyDescent="0.2">
      <c r="A805" s="96"/>
    </row>
    <row r="806" spans="1:1" x14ac:dyDescent="0.2">
      <c r="A806" s="96"/>
    </row>
    <row r="807" spans="1:1" x14ac:dyDescent="0.2">
      <c r="A807" s="96"/>
    </row>
    <row r="808" spans="1:1" x14ac:dyDescent="0.2">
      <c r="A808" s="96"/>
    </row>
    <row r="809" spans="1:1" x14ac:dyDescent="0.2">
      <c r="A809" s="96"/>
    </row>
    <row r="810" spans="1:1" x14ac:dyDescent="0.2">
      <c r="A810" s="96"/>
    </row>
    <row r="811" spans="1:1" x14ac:dyDescent="0.2">
      <c r="A811" s="96"/>
    </row>
    <row r="812" spans="1:1" x14ac:dyDescent="0.2">
      <c r="A812" s="96"/>
    </row>
    <row r="813" spans="1:1" x14ac:dyDescent="0.2">
      <c r="A813" s="96"/>
    </row>
    <row r="814" spans="1:1" x14ac:dyDescent="0.2">
      <c r="A814" s="96"/>
    </row>
    <row r="815" spans="1:1" x14ac:dyDescent="0.2">
      <c r="A815" s="96"/>
    </row>
    <row r="816" spans="1:1" x14ac:dyDescent="0.2">
      <c r="A816" s="96"/>
    </row>
    <row r="817" spans="1:1" x14ac:dyDescent="0.2">
      <c r="A817" s="96"/>
    </row>
    <row r="818" spans="1:1" x14ac:dyDescent="0.2">
      <c r="A818" s="96"/>
    </row>
    <row r="819" spans="1:1" x14ac:dyDescent="0.2">
      <c r="A819" s="96"/>
    </row>
    <row r="820" spans="1:1" x14ac:dyDescent="0.2">
      <c r="A820" s="96"/>
    </row>
    <row r="821" spans="1:1" x14ac:dyDescent="0.2">
      <c r="A821" s="96"/>
    </row>
    <row r="822" spans="1:1" x14ac:dyDescent="0.2">
      <c r="A822" s="96"/>
    </row>
    <row r="823" spans="1:1" x14ac:dyDescent="0.2">
      <c r="A823" s="96"/>
    </row>
    <row r="824" spans="1:1" x14ac:dyDescent="0.2">
      <c r="A824" s="96"/>
    </row>
    <row r="825" spans="1:1" x14ac:dyDescent="0.2">
      <c r="A825" s="96"/>
    </row>
    <row r="826" spans="1:1" x14ac:dyDescent="0.2">
      <c r="A826" s="96"/>
    </row>
    <row r="827" spans="1:1" x14ac:dyDescent="0.2">
      <c r="A827" s="96"/>
    </row>
    <row r="828" spans="1:1" x14ac:dyDescent="0.2">
      <c r="A828" s="96"/>
    </row>
    <row r="829" spans="1:1" x14ac:dyDescent="0.2">
      <c r="A829" s="96"/>
    </row>
    <row r="830" spans="1:1" x14ac:dyDescent="0.2">
      <c r="A830" s="96"/>
    </row>
    <row r="831" spans="1:1" x14ac:dyDescent="0.2">
      <c r="A831" s="96"/>
    </row>
    <row r="832" spans="1:1" x14ac:dyDescent="0.2">
      <c r="A832" s="96"/>
    </row>
    <row r="833" spans="1:1" x14ac:dyDescent="0.2">
      <c r="A833" s="96"/>
    </row>
    <row r="834" spans="1:1" x14ac:dyDescent="0.2">
      <c r="A834" s="96"/>
    </row>
    <row r="835" spans="1:1" x14ac:dyDescent="0.2">
      <c r="A835" s="96"/>
    </row>
    <row r="836" spans="1:1" x14ac:dyDescent="0.2">
      <c r="A836" s="96"/>
    </row>
    <row r="837" spans="1:1" x14ac:dyDescent="0.2">
      <c r="A837" s="96"/>
    </row>
    <row r="838" spans="1:1" x14ac:dyDescent="0.2">
      <c r="A838" s="96"/>
    </row>
    <row r="839" spans="1:1" x14ac:dyDescent="0.2">
      <c r="A839" s="96"/>
    </row>
    <row r="840" spans="1:1" x14ac:dyDescent="0.2">
      <c r="A840" s="96"/>
    </row>
    <row r="841" spans="1:1" x14ac:dyDescent="0.2">
      <c r="A841" s="96"/>
    </row>
    <row r="842" spans="1:1" x14ac:dyDescent="0.2">
      <c r="A842" s="96"/>
    </row>
    <row r="843" spans="1:1" x14ac:dyDescent="0.2">
      <c r="A843" s="96"/>
    </row>
    <row r="844" spans="1:1" x14ac:dyDescent="0.2">
      <c r="A844" s="96"/>
    </row>
    <row r="845" spans="1:1" x14ac:dyDescent="0.2">
      <c r="A845" s="96"/>
    </row>
    <row r="846" spans="1:1" x14ac:dyDescent="0.2">
      <c r="A846" s="96"/>
    </row>
    <row r="847" spans="1:1" x14ac:dyDescent="0.2">
      <c r="A847" s="96"/>
    </row>
    <row r="848" spans="1:1" x14ac:dyDescent="0.2">
      <c r="A848" s="96"/>
    </row>
    <row r="849" spans="1:1" x14ac:dyDescent="0.2">
      <c r="A849" s="96"/>
    </row>
    <row r="850" spans="1:1" x14ac:dyDescent="0.2">
      <c r="A850" s="96"/>
    </row>
    <row r="851" spans="1:1" x14ac:dyDescent="0.2">
      <c r="A851" s="96"/>
    </row>
    <row r="852" spans="1:1" x14ac:dyDescent="0.2">
      <c r="A852" s="96"/>
    </row>
    <row r="853" spans="1:1" x14ac:dyDescent="0.2">
      <c r="A853" s="96"/>
    </row>
    <row r="854" spans="1:1" x14ac:dyDescent="0.2">
      <c r="A854" s="96"/>
    </row>
    <row r="855" spans="1:1" x14ac:dyDescent="0.2">
      <c r="A855" s="96"/>
    </row>
    <row r="856" spans="1:1" x14ac:dyDescent="0.2">
      <c r="A856" s="96"/>
    </row>
    <row r="857" spans="1:1" x14ac:dyDescent="0.2">
      <c r="A857" s="96"/>
    </row>
    <row r="858" spans="1:1" x14ac:dyDescent="0.2">
      <c r="A858" s="96"/>
    </row>
    <row r="859" spans="1:1" x14ac:dyDescent="0.2">
      <c r="A859" s="96"/>
    </row>
    <row r="860" spans="1:1" x14ac:dyDescent="0.2">
      <c r="A860" s="96"/>
    </row>
    <row r="861" spans="1:1" x14ac:dyDescent="0.2">
      <c r="A861" s="96"/>
    </row>
    <row r="862" spans="1:1" x14ac:dyDescent="0.2">
      <c r="A862" s="96"/>
    </row>
    <row r="863" spans="1:1" x14ac:dyDescent="0.2">
      <c r="A863" s="96"/>
    </row>
    <row r="864" spans="1:1" x14ac:dyDescent="0.2">
      <c r="A864" s="96"/>
    </row>
    <row r="865" spans="1:1" x14ac:dyDescent="0.2">
      <c r="A865" s="96"/>
    </row>
    <row r="866" spans="1:1" x14ac:dyDescent="0.2">
      <c r="A866" s="96"/>
    </row>
    <row r="867" spans="1:1" x14ac:dyDescent="0.2">
      <c r="A867" s="96"/>
    </row>
    <row r="868" spans="1:1" x14ac:dyDescent="0.2">
      <c r="A868" s="96"/>
    </row>
    <row r="869" spans="1:1" x14ac:dyDescent="0.2">
      <c r="A869" s="96"/>
    </row>
    <row r="870" spans="1:1" x14ac:dyDescent="0.2">
      <c r="A870" s="96"/>
    </row>
    <row r="871" spans="1:1" x14ac:dyDescent="0.2">
      <c r="A871" s="96"/>
    </row>
    <row r="872" spans="1:1" x14ac:dyDescent="0.2">
      <c r="A872" s="96"/>
    </row>
    <row r="873" spans="1:1" x14ac:dyDescent="0.2">
      <c r="A873" s="96"/>
    </row>
    <row r="874" spans="1:1" x14ac:dyDescent="0.2">
      <c r="A874" s="96"/>
    </row>
    <row r="875" spans="1:1" x14ac:dyDescent="0.2">
      <c r="A875" s="96"/>
    </row>
    <row r="876" spans="1:1" x14ac:dyDescent="0.2">
      <c r="A876" s="96"/>
    </row>
    <row r="877" spans="1:1" x14ac:dyDescent="0.2">
      <c r="A877" s="96"/>
    </row>
    <row r="878" spans="1:1" x14ac:dyDescent="0.2">
      <c r="A878" s="96"/>
    </row>
    <row r="879" spans="1:1" x14ac:dyDescent="0.2">
      <c r="A879" s="96"/>
    </row>
    <row r="886" spans="1:1" x14ac:dyDescent="0.2">
      <c r="A886" s="96"/>
    </row>
    <row r="887" spans="1:1" x14ac:dyDescent="0.2">
      <c r="A887" s="96"/>
    </row>
    <row r="889" spans="1:1" x14ac:dyDescent="0.2">
      <c r="A889" s="96"/>
    </row>
    <row r="890" spans="1:1" x14ac:dyDescent="0.2">
      <c r="A890" s="96"/>
    </row>
    <row r="891" spans="1:1" x14ac:dyDescent="0.2">
      <c r="A891" s="96"/>
    </row>
    <row r="892" spans="1:1" x14ac:dyDescent="0.2">
      <c r="A892" s="96"/>
    </row>
    <row r="893" spans="1:1" x14ac:dyDescent="0.2">
      <c r="A893" s="96"/>
    </row>
    <row r="894" spans="1:1" x14ac:dyDescent="0.2">
      <c r="A894" s="96"/>
    </row>
    <row r="895" spans="1:1" x14ac:dyDescent="0.2">
      <c r="A895" s="96"/>
    </row>
    <row r="898" spans="1:1" x14ac:dyDescent="0.2">
      <c r="A898" s="96"/>
    </row>
    <row r="899" spans="1:1" x14ac:dyDescent="0.2">
      <c r="A899" s="96"/>
    </row>
    <row r="900" spans="1:1" x14ac:dyDescent="0.2">
      <c r="A900" s="96"/>
    </row>
    <row r="901" spans="1:1" x14ac:dyDescent="0.2">
      <c r="A901" s="96"/>
    </row>
    <row r="902" spans="1:1" x14ac:dyDescent="0.2">
      <c r="A902" s="96"/>
    </row>
    <row r="903" spans="1:1" x14ac:dyDescent="0.2">
      <c r="A903" s="96"/>
    </row>
    <row r="904" spans="1:1" x14ac:dyDescent="0.2">
      <c r="A904" s="96"/>
    </row>
    <row r="905" spans="1:1" x14ac:dyDescent="0.2">
      <c r="A905" s="96"/>
    </row>
    <row r="906" spans="1:1" x14ac:dyDescent="0.2">
      <c r="A906" s="96"/>
    </row>
    <row r="907" spans="1:1" x14ac:dyDescent="0.2">
      <c r="A907" s="96"/>
    </row>
    <row r="908" spans="1:1" x14ac:dyDescent="0.2">
      <c r="A908" s="96"/>
    </row>
    <row r="909" spans="1:1" x14ac:dyDescent="0.2">
      <c r="A909" s="96"/>
    </row>
    <row r="910" spans="1:1" x14ac:dyDescent="0.2">
      <c r="A910" s="96"/>
    </row>
    <row r="911" spans="1:1" x14ac:dyDescent="0.2">
      <c r="A911" s="96"/>
    </row>
    <row r="912" spans="1:1" x14ac:dyDescent="0.2">
      <c r="A912" s="96"/>
    </row>
    <row r="913" spans="1:1" x14ac:dyDescent="0.2">
      <c r="A913" s="96"/>
    </row>
    <row r="914" spans="1:1" x14ac:dyDescent="0.2">
      <c r="A914" s="96"/>
    </row>
    <row r="915" spans="1:1" x14ac:dyDescent="0.2">
      <c r="A915" s="96"/>
    </row>
    <row r="916" spans="1:1" x14ac:dyDescent="0.2">
      <c r="A916" s="96"/>
    </row>
    <row r="917" spans="1:1" x14ac:dyDescent="0.2">
      <c r="A917" s="96"/>
    </row>
    <row r="918" spans="1:1" x14ac:dyDescent="0.2">
      <c r="A918" s="96"/>
    </row>
    <row r="919" spans="1:1" x14ac:dyDescent="0.2">
      <c r="A919" s="96"/>
    </row>
    <row r="920" spans="1:1" x14ac:dyDescent="0.2">
      <c r="A920" s="96"/>
    </row>
    <row r="921" spans="1:1" x14ac:dyDescent="0.2">
      <c r="A921" s="96"/>
    </row>
    <row r="922" spans="1:1" x14ac:dyDescent="0.2">
      <c r="A922" s="96"/>
    </row>
    <row r="923" spans="1:1" x14ac:dyDescent="0.2">
      <c r="A923" s="96"/>
    </row>
    <row r="924" spans="1:1" x14ac:dyDescent="0.2">
      <c r="A924" s="96"/>
    </row>
    <row r="925" spans="1:1" x14ac:dyDescent="0.2">
      <c r="A925" s="96"/>
    </row>
    <row r="926" spans="1:1" x14ac:dyDescent="0.2">
      <c r="A926" s="96"/>
    </row>
    <row r="927" spans="1:1" x14ac:dyDescent="0.2">
      <c r="A927" s="96"/>
    </row>
    <row r="928" spans="1:1" x14ac:dyDescent="0.2">
      <c r="A928" s="96"/>
    </row>
    <row r="929" spans="1:1" x14ac:dyDescent="0.2">
      <c r="A929" s="96"/>
    </row>
    <row r="930" spans="1:1" x14ac:dyDescent="0.2">
      <c r="A930" s="96"/>
    </row>
    <row r="931" spans="1:1" x14ac:dyDescent="0.2">
      <c r="A931" s="96"/>
    </row>
    <row r="932" spans="1:1" x14ac:dyDescent="0.2">
      <c r="A932" s="96"/>
    </row>
    <row r="933" spans="1:1" x14ac:dyDescent="0.2">
      <c r="A933" s="96"/>
    </row>
    <row r="934" spans="1:1" x14ac:dyDescent="0.2">
      <c r="A934" s="96"/>
    </row>
    <row r="935" spans="1:1" x14ac:dyDescent="0.2">
      <c r="A935" s="96"/>
    </row>
    <row r="936" spans="1:1" x14ac:dyDescent="0.2">
      <c r="A936" s="96"/>
    </row>
    <row r="937" spans="1:1" x14ac:dyDescent="0.2">
      <c r="A937" s="96"/>
    </row>
    <row r="938" spans="1:1" x14ac:dyDescent="0.2">
      <c r="A938" s="96"/>
    </row>
    <row r="939" spans="1:1" x14ac:dyDescent="0.2">
      <c r="A939" s="96"/>
    </row>
    <row r="940" spans="1:1" x14ac:dyDescent="0.2">
      <c r="A940" s="96"/>
    </row>
    <row r="941" spans="1:1" x14ac:dyDescent="0.2">
      <c r="A941" s="96"/>
    </row>
    <row r="942" spans="1:1" x14ac:dyDescent="0.2">
      <c r="A942" s="96"/>
    </row>
    <row r="943" spans="1:1" x14ac:dyDescent="0.2">
      <c r="A943" s="96"/>
    </row>
    <row r="944" spans="1:1" x14ac:dyDescent="0.2">
      <c r="A944" s="96"/>
    </row>
    <row r="950" spans="1:1" x14ac:dyDescent="0.2">
      <c r="A950" s="96"/>
    </row>
    <row r="951" spans="1:1" x14ac:dyDescent="0.2">
      <c r="A951" s="96"/>
    </row>
    <row r="956" spans="1:1" x14ac:dyDescent="0.2">
      <c r="A956" s="96"/>
    </row>
    <row r="957" spans="1:1" x14ac:dyDescent="0.2">
      <c r="A957" s="96"/>
    </row>
    <row r="966" spans="1:1" x14ac:dyDescent="0.2">
      <c r="A966" s="96"/>
    </row>
    <row r="967" spans="1:1" x14ac:dyDescent="0.2">
      <c r="A967" s="96"/>
    </row>
    <row r="1048084" spans="1:1" x14ac:dyDescent="0.2">
      <c r="A1048084" s="96"/>
    </row>
    <row r="1048231" spans="1:1" x14ac:dyDescent="0.2">
      <c r="A1048231" s="96"/>
    </row>
    <row r="1048243" spans="1:1" x14ac:dyDescent="0.2">
      <c r="A1048243" s="96"/>
    </row>
    <row r="1048247" spans="1:1" x14ac:dyDescent="0.2">
      <c r="A1048247" s="96"/>
    </row>
    <row r="1048250" spans="1:1" x14ac:dyDescent="0.2">
      <c r="A1048250" s="96"/>
    </row>
    <row r="1048259" spans="1:1" x14ac:dyDescent="0.2">
      <c r="A1048259" s="96"/>
    </row>
    <row r="1048263" spans="1:1" x14ac:dyDescent="0.2">
      <c r="A1048263" s="96"/>
    </row>
    <row r="1048266" spans="1:1" x14ac:dyDescent="0.2">
      <c r="A1048266" s="96"/>
    </row>
    <row r="1048267" spans="1:1" x14ac:dyDescent="0.2">
      <c r="A1048267" s="96"/>
    </row>
    <row r="1048269" spans="1:1" x14ac:dyDescent="0.2">
      <c r="A1048269" s="96"/>
    </row>
    <row r="1048279" spans="1:1" x14ac:dyDescent="0.2">
      <c r="A1048279" s="96"/>
    </row>
    <row r="1048283" spans="1:1" x14ac:dyDescent="0.2">
      <c r="A1048283" s="96"/>
    </row>
    <row r="1048285" spans="1:1" x14ac:dyDescent="0.2">
      <c r="A1048285" s="96"/>
    </row>
    <row r="1048301" spans="1:1" x14ac:dyDescent="0.2">
      <c r="A1048301" s="96"/>
    </row>
    <row r="1048308" spans="1:5" x14ac:dyDescent="0.2">
      <c r="A1048308" s="96"/>
    </row>
    <row r="1048318" spans="1:5" x14ac:dyDescent="0.2">
      <c r="A1048318" s="96"/>
    </row>
    <row r="1048319" spans="1:5" x14ac:dyDescent="0.2">
      <c r="A1048319" s="96"/>
      <c r="E1048319" s="107"/>
    </row>
    <row r="1048422" spans="1:1" x14ac:dyDescent="0.2">
      <c r="A1048422" s="96"/>
    </row>
    <row r="1048438" spans="1:1" x14ac:dyDescent="0.2">
      <c r="A1048438" s="96"/>
    </row>
    <row r="1048454" spans="1:1" x14ac:dyDescent="0.2">
      <c r="A1048454" s="96"/>
    </row>
    <row r="1048461" spans="1:1" x14ac:dyDescent="0.2">
      <c r="A1048461" s="96"/>
    </row>
    <row r="1048464" spans="1:1" x14ac:dyDescent="0.2">
      <c r="A1048464" s="96"/>
    </row>
  </sheetData>
  <sheetProtection algorithmName="SHA-512" hashValue="TpE6xmzIotfMeAIVMm7IVUIb3x+Yn0uDdgWTH6iwI9LvH5b0zdbDNrq2RL80lOzxQcbQB4h6i+jzVmngiTcCQw==" saltValue="fjEXG4DQFSLXLIdet2v/oA==" spinCount="100000" sheet="1" objects="1" scenarios="1"/>
  <mergeCells count="3">
    <mergeCell ref="D1:H1"/>
    <mergeCell ref="A2:C2"/>
    <mergeCell ref="D43:G43"/>
  </mergeCells>
  <phoneticPr fontId="9" type="noConversion"/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43:B43" unlockedFormula="1"/>
  </ignoredError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Sheet105"/>
  <dimension ref="A1:J1048443"/>
  <sheetViews>
    <sheetView view="pageBreakPreview" zoomScale="115" zoomScaleNormal="100" zoomScaleSheetLayoutView="115" workbookViewId="0">
      <selection activeCell="G14" sqref="G14"/>
    </sheetView>
  </sheetViews>
  <sheetFormatPr defaultRowHeight="12.75" x14ac:dyDescent="0.2"/>
  <cols>
    <col min="1" max="1" width="9.28515625" style="95" customWidth="1"/>
    <col min="2" max="2" width="8.7109375" style="113" customWidth="1"/>
    <col min="3" max="3" width="6.42578125" style="45" customWidth="1"/>
    <col min="4" max="4" width="42.7109375" style="113" customWidth="1"/>
    <col min="5" max="5" width="10.28515625" style="113" customWidth="1"/>
    <col min="6" max="8" width="20.7109375" style="113" customWidth="1"/>
    <col min="9" max="9" width="9.28515625" style="113"/>
    <col min="10" max="10" width="9.28515625" style="115"/>
    <col min="11" max="256" width="9.28515625" style="113"/>
    <col min="257" max="257" width="9.28515625" style="113" customWidth="1"/>
    <col min="258" max="258" width="6.7109375" style="113" customWidth="1"/>
    <col min="259" max="259" width="40.7109375" style="113" customWidth="1"/>
    <col min="260" max="263" width="9.28515625" style="113" customWidth="1"/>
    <col min="264" max="512" width="9.28515625" style="113"/>
    <col min="513" max="513" width="9.28515625" style="113" customWidth="1"/>
    <col min="514" max="514" width="6.7109375" style="113" customWidth="1"/>
    <col min="515" max="515" width="40.7109375" style="113" customWidth="1"/>
    <col min="516" max="519" width="9.28515625" style="113" customWidth="1"/>
    <col min="520" max="768" width="9.28515625" style="113"/>
    <col min="769" max="769" width="9.28515625" style="113" customWidth="1"/>
    <col min="770" max="770" width="6.7109375" style="113" customWidth="1"/>
    <col min="771" max="771" width="40.7109375" style="113" customWidth="1"/>
    <col min="772" max="775" width="9.28515625" style="113" customWidth="1"/>
    <col min="776" max="1024" width="9.28515625" style="113"/>
    <col min="1025" max="1025" width="9.28515625" style="113" customWidth="1"/>
    <col min="1026" max="1026" width="6.7109375" style="113" customWidth="1"/>
    <col min="1027" max="1027" width="40.7109375" style="113" customWidth="1"/>
    <col min="1028" max="1031" width="9.28515625" style="113" customWidth="1"/>
    <col min="1032" max="1280" width="9.28515625" style="113"/>
    <col min="1281" max="1281" width="9.28515625" style="113" customWidth="1"/>
    <col min="1282" max="1282" width="6.7109375" style="113" customWidth="1"/>
    <col min="1283" max="1283" width="40.7109375" style="113" customWidth="1"/>
    <col min="1284" max="1287" width="9.28515625" style="113" customWidth="1"/>
    <col min="1288" max="1536" width="9.28515625" style="113"/>
    <col min="1537" max="1537" width="9.28515625" style="113" customWidth="1"/>
    <col min="1538" max="1538" width="6.7109375" style="113" customWidth="1"/>
    <col min="1539" max="1539" width="40.7109375" style="113" customWidth="1"/>
    <col min="1540" max="1543" width="9.28515625" style="113" customWidth="1"/>
    <col min="1544" max="1792" width="9.28515625" style="113"/>
    <col min="1793" max="1793" width="9.28515625" style="113" customWidth="1"/>
    <col min="1794" max="1794" width="6.7109375" style="113" customWidth="1"/>
    <col min="1795" max="1795" width="40.7109375" style="113" customWidth="1"/>
    <col min="1796" max="1799" width="9.28515625" style="113" customWidth="1"/>
    <col min="1800" max="2048" width="9.28515625" style="113"/>
    <col min="2049" max="2049" width="9.28515625" style="113" customWidth="1"/>
    <col min="2050" max="2050" width="6.7109375" style="113" customWidth="1"/>
    <col min="2051" max="2051" width="40.7109375" style="113" customWidth="1"/>
    <col min="2052" max="2055" width="9.28515625" style="113" customWidth="1"/>
    <col min="2056" max="2304" width="9.28515625" style="113"/>
    <col min="2305" max="2305" width="9.28515625" style="113" customWidth="1"/>
    <col min="2306" max="2306" width="6.7109375" style="113" customWidth="1"/>
    <col min="2307" max="2307" width="40.7109375" style="113" customWidth="1"/>
    <col min="2308" max="2311" width="9.28515625" style="113" customWidth="1"/>
    <col min="2312" max="2560" width="9.28515625" style="113"/>
    <col min="2561" max="2561" width="9.28515625" style="113" customWidth="1"/>
    <col min="2562" max="2562" width="6.7109375" style="113" customWidth="1"/>
    <col min="2563" max="2563" width="40.7109375" style="113" customWidth="1"/>
    <col min="2564" max="2567" width="9.28515625" style="113" customWidth="1"/>
    <col min="2568" max="2816" width="9.28515625" style="113"/>
    <col min="2817" max="2817" width="9.28515625" style="113" customWidth="1"/>
    <col min="2818" max="2818" width="6.7109375" style="113" customWidth="1"/>
    <col min="2819" max="2819" width="40.7109375" style="113" customWidth="1"/>
    <col min="2820" max="2823" width="9.28515625" style="113" customWidth="1"/>
    <col min="2824" max="3072" width="9.28515625" style="113"/>
    <col min="3073" max="3073" width="9.28515625" style="113" customWidth="1"/>
    <col min="3074" max="3074" width="6.7109375" style="113" customWidth="1"/>
    <col min="3075" max="3075" width="40.7109375" style="113" customWidth="1"/>
    <col min="3076" max="3079" width="9.28515625" style="113" customWidth="1"/>
    <col min="3080" max="3328" width="9.28515625" style="113"/>
    <col min="3329" max="3329" width="9.28515625" style="113" customWidth="1"/>
    <col min="3330" max="3330" width="6.7109375" style="113" customWidth="1"/>
    <col min="3331" max="3331" width="40.7109375" style="113" customWidth="1"/>
    <col min="3332" max="3335" width="9.28515625" style="113" customWidth="1"/>
    <col min="3336" max="3584" width="9.28515625" style="113"/>
    <col min="3585" max="3585" width="9.28515625" style="113" customWidth="1"/>
    <col min="3586" max="3586" width="6.7109375" style="113" customWidth="1"/>
    <col min="3587" max="3587" width="40.7109375" style="113" customWidth="1"/>
    <col min="3588" max="3591" width="9.28515625" style="113" customWidth="1"/>
    <col min="3592" max="3840" width="9.28515625" style="113"/>
    <col min="3841" max="3841" width="9.28515625" style="113" customWidth="1"/>
    <col min="3842" max="3842" width="6.7109375" style="113" customWidth="1"/>
    <col min="3843" max="3843" width="40.7109375" style="113" customWidth="1"/>
    <col min="3844" max="3847" width="9.28515625" style="113" customWidth="1"/>
    <col min="3848" max="4096" width="9.28515625" style="113"/>
    <col min="4097" max="4097" width="9.28515625" style="113" customWidth="1"/>
    <col min="4098" max="4098" width="6.7109375" style="113" customWidth="1"/>
    <col min="4099" max="4099" width="40.7109375" style="113" customWidth="1"/>
    <col min="4100" max="4103" width="9.28515625" style="113" customWidth="1"/>
    <col min="4104" max="4352" width="9.28515625" style="113"/>
    <col min="4353" max="4353" width="9.28515625" style="113" customWidth="1"/>
    <col min="4354" max="4354" width="6.7109375" style="113" customWidth="1"/>
    <col min="4355" max="4355" width="40.7109375" style="113" customWidth="1"/>
    <col min="4356" max="4359" width="9.28515625" style="113" customWidth="1"/>
    <col min="4360" max="4608" width="9.28515625" style="113"/>
    <col min="4609" max="4609" width="9.28515625" style="113" customWidth="1"/>
    <col min="4610" max="4610" width="6.7109375" style="113" customWidth="1"/>
    <col min="4611" max="4611" width="40.7109375" style="113" customWidth="1"/>
    <col min="4612" max="4615" width="9.28515625" style="113" customWidth="1"/>
    <col min="4616" max="4864" width="9.28515625" style="113"/>
    <col min="4865" max="4865" width="9.28515625" style="113" customWidth="1"/>
    <col min="4866" max="4866" width="6.7109375" style="113" customWidth="1"/>
    <col min="4867" max="4867" width="40.7109375" style="113" customWidth="1"/>
    <col min="4868" max="4871" width="9.28515625" style="113" customWidth="1"/>
    <col min="4872" max="5120" width="9.28515625" style="113"/>
    <col min="5121" max="5121" width="9.28515625" style="113" customWidth="1"/>
    <col min="5122" max="5122" width="6.7109375" style="113" customWidth="1"/>
    <col min="5123" max="5123" width="40.7109375" style="113" customWidth="1"/>
    <col min="5124" max="5127" width="9.28515625" style="113" customWidth="1"/>
    <col min="5128" max="5376" width="9.28515625" style="113"/>
    <col min="5377" max="5377" width="9.28515625" style="113" customWidth="1"/>
    <col min="5378" max="5378" width="6.7109375" style="113" customWidth="1"/>
    <col min="5379" max="5379" width="40.7109375" style="113" customWidth="1"/>
    <col min="5380" max="5383" width="9.28515625" style="113" customWidth="1"/>
    <col min="5384" max="5632" width="9.28515625" style="113"/>
    <col min="5633" max="5633" width="9.28515625" style="113" customWidth="1"/>
    <col min="5634" max="5634" width="6.7109375" style="113" customWidth="1"/>
    <col min="5635" max="5635" width="40.7109375" style="113" customWidth="1"/>
    <col min="5636" max="5639" width="9.28515625" style="113" customWidth="1"/>
    <col min="5640" max="5888" width="9.28515625" style="113"/>
    <col min="5889" max="5889" width="9.28515625" style="113" customWidth="1"/>
    <col min="5890" max="5890" width="6.7109375" style="113" customWidth="1"/>
    <col min="5891" max="5891" width="40.7109375" style="113" customWidth="1"/>
    <col min="5892" max="5895" width="9.28515625" style="113" customWidth="1"/>
    <col min="5896" max="6144" width="9.28515625" style="113"/>
    <col min="6145" max="6145" width="9.28515625" style="113" customWidth="1"/>
    <col min="6146" max="6146" width="6.7109375" style="113" customWidth="1"/>
    <col min="6147" max="6147" width="40.7109375" style="113" customWidth="1"/>
    <col min="6148" max="6151" width="9.28515625" style="113" customWidth="1"/>
    <col min="6152" max="6400" width="9.28515625" style="113"/>
    <col min="6401" max="6401" width="9.28515625" style="113" customWidth="1"/>
    <col min="6402" max="6402" width="6.7109375" style="113" customWidth="1"/>
    <col min="6403" max="6403" width="40.7109375" style="113" customWidth="1"/>
    <col min="6404" max="6407" width="9.28515625" style="113" customWidth="1"/>
    <col min="6408" max="6656" width="9.28515625" style="113"/>
    <col min="6657" max="6657" width="9.28515625" style="113" customWidth="1"/>
    <col min="6658" max="6658" width="6.7109375" style="113" customWidth="1"/>
    <col min="6659" max="6659" width="40.7109375" style="113" customWidth="1"/>
    <col min="6660" max="6663" width="9.28515625" style="113" customWidth="1"/>
    <col min="6664" max="6912" width="9.28515625" style="113"/>
    <col min="6913" max="6913" width="9.28515625" style="113" customWidth="1"/>
    <col min="6914" max="6914" width="6.7109375" style="113" customWidth="1"/>
    <col min="6915" max="6915" width="40.7109375" style="113" customWidth="1"/>
    <col min="6916" max="6919" width="9.28515625" style="113" customWidth="1"/>
    <col min="6920" max="7168" width="9.28515625" style="113"/>
    <col min="7169" max="7169" width="9.28515625" style="113" customWidth="1"/>
    <col min="7170" max="7170" width="6.7109375" style="113" customWidth="1"/>
    <col min="7171" max="7171" width="40.7109375" style="113" customWidth="1"/>
    <col min="7172" max="7175" width="9.28515625" style="113" customWidth="1"/>
    <col min="7176" max="7424" width="9.28515625" style="113"/>
    <col min="7425" max="7425" width="9.28515625" style="113" customWidth="1"/>
    <col min="7426" max="7426" width="6.7109375" style="113" customWidth="1"/>
    <col min="7427" max="7427" width="40.7109375" style="113" customWidth="1"/>
    <col min="7428" max="7431" width="9.28515625" style="113" customWidth="1"/>
    <col min="7432" max="7680" width="9.28515625" style="113"/>
    <col min="7681" max="7681" width="9.28515625" style="113" customWidth="1"/>
    <col min="7682" max="7682" width="6.7109375" style="113" customWidth="1"/>
    <col min="7683" max="7683" width="40.7109375" style="113" customWidth="1"/>
    <col min="7684" max="7687" width="9.28515625" style="113" customWidth="1"/>
    <col min="7688" max="7936" width="9.28515625" style="113"/>
    <col min="7937" max="7937" width="9.28515625" style="113" customWidth="1"/>
    <col min="7938" max="7938" width="6.7109375" style="113" customWidth="1"/>
    <col min="7939" max="7939" width="40.7109375" style="113" customWidth="1"/>
    <col min="7940" max="7943" width="9.28515625" style="113" customWidth="1"/>
    <col min="7944" max="8192" width="9.28515625" style="113"/>
    <col min="8193" max="8193" width="9.28515625" style="113" customWidth="1"/>
    <col min="8194" max="8194" width="6.7109375" style="113" customWidth="1"/>
    <col min="8195" max="8195" width="40.7109375" style="113" customWidth="1"/>
    <col min="8196" max="8199" width="9.28515625" style="113" customWidth="1"/>
    <col min="8200" max="8448" width="9.28515625" style="113"/>
    <col min="8449" max="8449" width="9.28515625" style="113" customWidth="1"/>
    <col min="8450" max="8450" width="6.7109375" style="113" customWidth="1"/>
    <col min="8451" max="8451" width="40.7109375" style="113" customWidth="1"/>
    <col min="8452" max="8455" width="9.28515625" style="113" customWidth="1"/>
    <col min="8456" max="8704" width="9.28515625" style="113"/>
    <col min="8705" max="8705" width="9.28515625" style="113" customWidth="1"/>
    <col min="8706" max="8706" width="6.7109375" style="113" customWidth="1"/>
    <col min="8707" max="8707" width="40.7109375" style="113" customWidth="1"/>
    <col min="8708" max="8711" width="9.28515625" style="113" customWidth="1"/>
    <col min="8712" max="8960" width="9.28515625" style="113"/>
    <col min="8961" max="8961" width="9.28515625" style="113" customWidth="1"/>
    <col min="8962" max="8962" width="6.7109375" style="113" customWidth="1"/>
    <col min="8963" max="8963" width="40.7109375" style="113" customWidth="1"/>
    <col min="8964" max="8967" width="9.28515625" style="113" customWidth="1"/>
    <col min="8968" max="9216" width="9.28515625" style="113"/>
    <col min="9217" max="9217" width="9.28515625" style="113" customWidth="1"/>
    <col min="9218" max="9218" width="6.7109375" style="113" customWidth="1"/>
    <col min="9219" max="9219" width="40.7109375" style="113" customWidth="1"/>
    <col min="9220" max="9223" width="9.28515625" style="113" customWidth="1"/>
    <col min="9224" max="9472" width="9.28515625" style="113"/>
    <col min="9473" max="9473" width="9.28515625" style="113" customWidth="1"/>
    <col min="9474" max="9474" width="6.7109375" style="113" customWidth="1"/>
    <col min="9475" max="9475" width="40.7109375" style="113" customWidth="1"/>
    <col min="9476" max="9479" width="9.28515625" style="113" customWidth="1"/>
    <col min="9480" max="9728" width="9.28515625" style="113"/>
    <col min="9729" max="9729" width="9.28515625" style="113" customWidth="1"/>
    <col min="9730" max="9730" width="6.7109375" style="113" customWidth="1"/>
    <col min="9731" max="9731" width="40.7109375" style="113" customWidth="1"/>
    <col min="9732" max="9735" width="9.28515625" style="113" customWidth="1"/>
    <col min="9736" max="9984" width="9.28515625" style="113"/>
    <col min="9985" max="9985" width="9.28515625" style="113" customWidth="1"/>
    <col min="9986" max="9986" width="6.7109375" style="113" customWidth="1"/>
    <col min="9987" max="9987" width="40.7109375" style="113" customWidth="1"/>
    <col min="9988" max="9991" width="9.28515625" style="113" customWidth="1"/>
    <col min="9992" max="10240" width="9.28515625" style="113"/>
    <col min="10241" max="10241" width="9.28515625" style="113" customWidth="1"/>
    <col min="10242" max="10242" width="6.7109375" style="113" customWidth="1"/>
    <col min="10243" max="10243" width="40.7109375" style="113" customWidth="1"/>
    <col min="10244" max="10247" width="9.28515625" style="113" customWidth="1"/>
    <col min="10248" max="10496" width="9.28515625" style="113"/>
    <col min="10497" max="10497" width="9.28515625" style="113" customWidth="1"/>
    <col min="10498" max="10498" width="6.7109375" style="113" customWidth="1"/>
    <col min="10499" max="10499" width="40.7109375" style="113" customWidth="1"/>
    <col min="10500" max="10503" width="9.28515625" style="113" customWidth="1"/>
    <col min="10504" max="10752" width="9.28515625" style="113"/>
    <col min="10753" max="10753" width="9.28515625" style="113" customWidth="1"/>
    <col min="10754" max="10754" width="6.7109375" style="113" customWidth="1"/>
    <col min="10755" max="10755" width="40.7109375" style="113" customWidth="1"/>
    <col min="10756" max="10759" width="9.28515625" style="113" customWidth="1"/>
    <col min="10760" max="11008" width="9.28515625" style="113"/>
    <col min="11009" max="11009" width="9.28515625" style="113" customWidth="1"/>
    <col min="11010" max="11010" width="6.7109375" style="113" customWidth="1"/>
    <col min="11011" max="11011" width="40.7109375" style="113" customWidth="1"/>
    <col min="11012" max="11015" width="9.28515625" style="113" customWidth="1"/>
    <col min="11016" max="11264" width="9.28515625" style="113"/>
    <col min="11265" max="11265" width="9.28515625" style="113" customWidth="1"/>
    <col min="11266" max="11266" width="6.7109375" style="113" customWidth="1"/>
    <col min="11267" max="11267" width="40.7109375" style="113" customWidth="1"/>
    <col min="11268" max="11271" width="9.28515625" style="113" customWidth="1"/>
    <col min="11272" max="11520" width="9.28515625" style="113"/>
    <col min="11521" max="11521" width="9.28515625" style="113" customWidth="1"/>
    <col min="11522" max="11522" width="6.7109375" style="113" customWidth="1"/>
    <col min="11523" max="11523" width="40.7109375" style="113" customWidth="1"/>
    <col min="11524" max="11527" width="9.28515625" style="113" customWidth="1"/>
    <col min="11528" max="11776" width="9.28515625" style="113"/>
    <col min="11777" max="11777" width="9.28515625" style="113" customWidth="1"/>
    <col min="11778" max="11778" width="6.7109375" style="113" customWidth="1"/>
    <col min="11779" max="11779" width="40.7109375" style="113" customWidth="1"/>
    <col min="11780" max="11783" width="9.28515625" style="113" customWidth="1"/>
    <col min="11784" max="12032" width="9.28515625" style="113"/>
    <col min="12033" max="12033" width="9.28515625" style="113" customWidth="1"/>
    <col min="12034" max="12034" width="6.7109375" style="113" customWidth="1"/>
    <col min="12035" max="12035" width="40.7109375" style="113" customWidth="1"/>
    <col min="12036" max="12039" width="9.28515625" style="113" customWidth="1"/>
    <col min="12040" max="12288" width="9.28515625" style="113"/>
    <col min="12289" max="12289" width="9.28515625" style="113" customWidth="1"/>
    <col min="12290" max="12290" width="6.7109375" style="113" customWidth="1"/>
    <col min="12291" max="12291" width="40.7109375" style="113" customWidth="1"/>
    <col min="12292" max="12295" width="9.28515625" style="113" customWidth="1"/>
    <col min="12296" max="12544" width="9.28515625" style="113"/>
    <col min="12545" max="12545" width="9.28515625" style="113" customWidth="1"/>
    <col min="12546" max="12546" width="6.7109375" style="113" customWidth="1"/>
    <col min="12547" max="12547" width="40.7109375" style="113" customWidth="1"/>
    <col min="12548" max="12551" width="9.28515625" style="113" customWidth="1"/>
    <col min="12552" max="12800" width="9.28515625" style="113"/>
    <col min="12801" max="12801" width="9.28515625" style="113" customWidth="1"/>
    <col min="12802" max="12802" width="6.7109375" style="113" customWidth="1"/>
    <col min="12803" max="12803" width="40.7109375" style="113" customWidth="1"/>
    <col min="12804" max="12807" width="9.28515625" style="113" customWidth="1"/>
    <col min="12808" max="13056" width="9.28515625" style="113"/>
    <col min="13057" max="13057" width="9.28515625" style="113" customWidth="1"/>
    <col min="13058" max="13058" width="6.7109375" style="113" customWidth="1"/>
    <col min="13059" max="13059" width="40.7109375" style="113" customWidth="1"/>
    <col min="13060" max="13063" width="9.28515625" style="113" customWidth="1"/>
    <col min="13064" max="13312" width="9.28515625" style="113"/>
    <col min="13313" max="13313" width="9.28515625" style="113" customWidth="1"/>
    <col min="13314" max="13314" width="6.7109375" style="113" customWidth="1"/>
    <col min="13315" max="13315" width="40.7109375" style="113" customWidth="1"/>
    <col min="13316" max="13319" width="9.28515625" style="113" customWidth="1"/>
    <col min="13320" max="13568" width="9.28515625" style="113"/>
    <col min="13569" max="13569" width="9.28515625" style="113" customWidth="1"/>
    <col min="13570" max="13570" width="6.7109375" style="113" customWidth="1"/>
    <col min="13571" max="13571" width="40.7109375" style="113" customWidth="1"/>
    <col min="13572" max="13575" width="9.28515625" style="113" customWidth="1"/>
    <col min="13576" max="13824" width="9.28515625" style="113"/>
    <col min="13825" max="13825" width="9.28515625" style="113" customWidth="1"/>
    <col min="13826" max="13826" width="6.7109375" style="113" customWidth="1"/>
    <col min="13827" max="13827" width="40.7109375" style="113" customWidth="1"/>
    <col min="13828" max="13831" width="9.28515625" style="113" customWidth="1"/>
    <col min="13832" max="14080" width="9.28515625" style="113"/>
    <col min="14081" max="14081" width="9.28515625" style="113" customWidth="1"/>
    <col min="14082" max="14082" width="6.7109375" style="113" customWidth="1"/>
    <col min="14083" max="14083" width="40.7109375" style="113" customWidth="1"/>
    <col min="14084" max="14087" width="9.28515625" style="113" customWidth="1"/>
    <col min="14088" max="14336" width="9.28515625" style="113"/>
    <col min="14337" max="14337" width="9.28515625" style="113" customWidth="1"/>
    <col min="14338" max="14338" width="6.7109375" style="113" customWidth="1"/>
    <col min="14339" max="14339" width="40.7109375" style="113" customWidth="1"/>
    <col min="14340" max="14343" width="9.28515625" style="113" customWidth="1"/>
    <col min="14344" max="14592" width="9.28515625" style="113"/>
    <col min="14593" max="14593" width="9.28515625" style="113" customWidth="1"/>
    <col min="14594" max="14594" width="6.7109375" style="113" customWidth="1"/>
    <col min="14595" max="14595" width="40.7109375" style="113" customWidth="1"/>
    <col min="14596" max="14599" width="9.28515625" style="113" customWidth="1"/>
    <col min="14600" max="14848" width="9.28515625" style="113"/>
    <col min="14849" max="14849" width="9.28515625" style="113" customWidth="1"/>
    <col min="14850" max="14850" width="6.7109375" style="113" customWidth="1"/>
    <col min="14851" max="14851" width="40.7109375" style="113" customWidth="1"/>
    <col min="14852" max="14855" width="9.28515625" style="113" customWidth="1"/>
    <col min="14856" max="15104" width="9.28515625" style="113"/>
    <col min="15105" max="15105" width="9.28515625" style="113" customWidth="1"/>
    <col min="15106" max="15106" width="6.7109375" style="113" customWidth="1"/>
    <col min="15107" max="15107" width="40.7109375" style="113" customWidth="1"/>
    <col min="15108" max="15111" width="9.28515625" style="113" customWidth="1"/>
    <col min="15112" max="15360" width="9.28515625" style="113"/>
    <col min="15361" max="15361" width="9.28515625" style="113" customWidth="1"/>
    <col min="15362" max="15362" width="6.7109375" style="113" customWidth="1"/>
    <col min="15363" max="15363" width="40.7109375" style="113" customWidth="1"/>
    <col min="15364" max="15367" width="9.28515625" style="113" customWidth="1"/>
    <col min="15368" max="15616" width="9.28515625" style="113"/>
    <col min="15617" max="15617" width="9.28515625" style="113" customWidth="1"/>
    <col min="15618" max="15618" width="6.7109375" style="113" customWidth="1"/>
    <col min="15619" max="15619" width="40.7109375" style="113" customWidth="1"/>
    <col min="15620" max="15623" width="9.28515625" style="113" customWidth="1"/>
    <col min="15624" max="15872" width="9.28515625" style="113"/>
    <col min="15873" max="15873" width="9.28515625" style="113" customWidth="1"/>
    <col min="15874" max="15874" width="6.7109375" style="113" customWidth="1"/>
    <col min="15875" max="15875" width="40.7109375" style="113" customWidth="1"/>
    <col min="15876" max="15879" width="9.28515625" style="113" customWidth="1"/>
    <col min="15880" max="16128" width="9.28515625" style="113"/>
    <col min="16129" max="16129" width="9.28515625" style="113" customWidth="1"/>
    <col min="16130" max="16130" width="6.7109375" style="113" customWidth="1"/>
    <col min="16131" max="16131" width="40.7109375" style="113" customWidth="1"/>
    <col min="16132" max="16135" width="9.28515625" style="113" customWidth="1"/>
    <col min="16136" max="16383" width="9.28515625" style="113"/>
    <col min="16384" max="16384" width="9.28515625" style="113" customWidth="1"/>
  </cols>
  <sheetData>
    <row r="1" spans="1:8" ht="12.75" customHeight="1" x14ac:dyDescent="0.2">
      <c r="A1" s="304" t="s">
        <v>229</v>
      </c>
      <c r="B1" s="305" t="s">
        <v>1113</v>
      </c>
      <c r="C1" s="609"/>
      <c r="D1" s="754" t="s">
        <v>1114</v>
      </c>
      <c r="E1" s="754"/>
      <c r="F1" s="754"/>
      <c r="G1" s="754"/>
      <c r="H1" s="755"/>
    </row>
    <row r="2" spans="1:8" ht="24.75" customHeight="1" x14ac:dyDescent="0.2">
      <c r="A2" s="750" t="s">
        <v>2</v>
      </c>
      <c r="B2" s="751"/>
      <c r="C2" s="752"/>
      <c r="D2" s="272" t="s">
        <v>3</v>
      </c>
      <c r="E2" s="272" t="s">
        <v>4</v>
      </c>
      <c r="F2" s="272" t="s">
        <v>5</v>
      </c>
      <c r="G2" s="272" t="s">
        <v>6</v>
      </c>
      <c r="H2" s="272" t="s">
        <v>7</v>
      </c>
    </row>
    <row r="3" spans="1:8" x14ac:dyDescent="0.2">
      <c r="A3" s="425" t="s">
        <v>1115</v>
      </c>
      <c r="B3" s="426"/>
      <c r="C3" s="427"/>
      <c r="D3" s="610" t="s">
        <v>1116</v>
      </c>
      <c r="E3" s="309"/>
      <c r="F3" s="309"/>
      <c r="G3" s="55"/>
      <c r="H3" s="54"/>
    </row>
    <row r="4" spans="1:8" ht="12.75" customHeight="1" x14ac:dyDescent="0.2">
      <c r="A4" s="428"/>
      <c r="B4" s="429" t="s">
        <v>1117</v>
      </c>
      <c r="C4" s="430"/>
      <c r="D4" s="606" t="s">
        <v>1118</v>
      </c>
      <c r="E4" s="294"/>
      <c r="F4" s="294"/>
      <c r="G4" s="30"/>
      <c r="H4" s="50"/>
    </row>
    <row r="5" spans="1:8" ht="27" x14ac:dyDescent="0.2">
      <c r="A5" s="428"/>
      <c r="B5" s="429"/>
      <c r="C5" s="558" t="s">
        <v>10</v>
      </c>
      <c r="D5" s="605" t="s">
        <v>1119</v>
      </c>
      <c r="E5" s="293" t="s">
        <v>253</v>
      </c>
      <c r="F5" s="293">
        <v>150</v>
      </c>
      <c r="G5" s="119"/>
      <c r="H5" s="536" t="str">
        <f>IF(G5=0," ",F5*G5)</f>
        <v xml:space="preserve"> </v>
      </c>
    </row>
    <row r="6" spans="1:8" ht="27" x14ac:dyDescent="0.2">
      <c r="A6" s="428"/>
      <c r="B6" s="429"/>
      <c r="C6" s="558" t="s">
        <v>23</v>
      </c>
      <c r="D6" s="605" t="s">
        <v>1120</v>
      </c>
      <c r="E6" s="293" t="s">
        <v>253</v>
      </c>
      <c r="F6" s="293">
        <v>150</v>
      </c>
      <c r="G6" s="119"/>
      <c r="H6" s="536" t="str">
        <f>IF(G6=0," ",F6*G6)</f>
        <v xml:space="preserve"> </v>
      </c>
    </row>
    <row r="7" spans="1:8" ht="27" x14ac:dyDescent="0.2">
      <c r="A7" s="428"/>
      <c r="B7" s="431" t="s">
        <v>1121</v>
      </c>
      <c r="C7" s="432"/>
      <c r="D7" s="605" t="s">
        <v>1122</v>
      </c>
      <c r="E7" s="293" t="s">
        <v>253</v>
      </c>
      <c r="F7" s="293">
        <v>250</v>
      </c>
      <c r="G7" s="119"/>
      <c r="H7" s="536" t="str">
        <f>IF(G7=0," ",F7*G7)</f>
        <v xml:space="preserve"> </v>
      </c>
    </row>
    <row r="8" spans="1:8" x14ac:dyDescent="0.2">
      <c r="A8" s="425" t="s">
        <v>1123</v>
      </c>
      <c r="B8" s="426"/>
      <c r="C8" s="427"/>
      <c r="D8" s="610" t="s">
        <v>1124</v>
      </c>
      <c r="E8" s="309"/>
      <c r="F8" s="309"/>
      <c r="G8" s="55"/>
      <c r="H8" s="54"/>
    </row>
    <row r="9" spans="1:8" ht="27" x14ac:dyDescent="0.2">
      <c r="A9" s="428"/>
      <c r="B9" s="431" t="s">
        <v>1125</v>
      </c>
      <c r="C9" s="432"/>
      <c r="D9" s="611" t="s">
        <v>1126</v>
      </c>
      <c r="E9" s="293" t="s">
        <v>253</v>
      </c>
      <c r="F9" s="293">
        <v>1500</v>
      </c>
      <c r="G9" s="119"/>
      <c r="H9" s="536" t="str">
        <f>IF(G9=0," ",F9*G9)</f>
        <v xml:space="preserve"> </v>
      </c>
    </row>
    <row r="10" spans="1:8" ht="25.5" x14ac:dyDescent="0.2">
      <c r="A10" s="428"/>
      <c r="B10" s="431" t="s">
        <v>1127</v>
      </c>
      <c r="C10" s="432"/>
      <c r="D10" s="611" t="s">
        <v>1128</v>
      </c>
      <c r="E10" s="612" t="s">
        <v>735</v>
      </c>
      <c r="F10" s="293">
        <v>3000</v>
      </c>
      <c r="G10" s="119"/>
      <c r="H10" s="536" t="str">
        <f>IF(G10=0," ",F10*G10)</f>
        <v xml:space="preserve"> </v>
      </c>
    </row>
    <row r="11" spans="1:8" ht="27" x14ac:dyDescent="0.2">
      <c r="A11" s="583" t="s">
        <v>1129</v>
      </c>
      <c r="B11" s="559"/>
      <c r="C11" s="598"/>
      <c r="D11" s="613" t="s">
        <v>1130</v>
      </c>
      <c r="E11" s="300" t="s">
        <v>135</v>
      </c>
      <c r="F11" s="300">
        <v>20</v>
      </c>
      <c r="G11" s="383"/>
      <c r="H11" s="542" t="str">
        <f>IF(G11=0," ",F11*G11)</f>
        <v xml:space="preserve"> </v>
      </c>
    </row>
    <row r="12" spans="1:8" ht="25.5" x14ac:dyDescent="0.2">
      <c r="A12" s="425" t="s">
        <v>1131</v>
      </c>
      <c r="B12" s="426"/>
      <c r="C12" s="427"/>
      <c r="D12" s="610" t="s">
        <v>1132</v>
      </c>
      <c r="E12" s="309"/>
      <c r="F12" s="309"/>
      <c r="G12" s="55"/>
      <c r="H12" s="54"/>
    </row>
    <row r="13" spans="1:8" ht="25.5" x14ac:dyDescent="0.2">
      <c r="A13" s="428"/>
      <c r="B13" s="431" t="s">
        <v>1133</v>
      </c>
      <c r="C13" s="432"/>
      <c r="D13" s="605" t="s">
        <v>1003</v>
      </c>
      <c r="E13" s="612" t="s">
        <v>95</v>
      </c>
      <c r="F13" s="293" t="s">
        <v>96</v>
      </c>
      <c r="G13" s="293" t="s">
        <v>97</v>
      </c>
      <c r="H13" s="354">
        <v>50000</v>
      </c>
    </row>
    <row r="14" spans="1:8" ht="25.5" x14ac:dyDescent="0.2">
      <c r="A14" s="428"/>
      <c r="B14" s="587" t="s">
        <v>1134</v>
      </c>
      <c r="C14" s="588"/>
      <c r="D14" s="614" t="s">
        <v>1005</v>
      </c>
      <c r="E14" s="615" t="s">
        <v>63</v>
      </c>
      <c r="F14" s="590">
        <f>H13</f>
        <v>50000</v>
      </c>
      <c r="G14" s="591"/>
      <c r="H14" s="537" t="str">
        <f>IF(G14=0," ",F14*G14)</f>
        <v xml:space="preserve"> </v>
      </c>
    </row>
    <row r="15" spans="1:8" x14ac:dyDescent="0.2">
      <c r="A15" s="304" t="str">
        <f>A1</f>
        <v>SECTION</v>
      </c>
      <c r="B15" s="305" t="str">
        <f>B1</f>
        <v>C11.1</v>
      </c>
      <c r="C15" s="616"/>
      <c r="D15" s="747" t="s">
        <v>108</v>
      </c>
      <c r="E15" s="748"/>
      <c r="F15" s="748"/>
      <c r="G15" s="749"/>
      <c r="H15" s="44">
        <f>SUM(H3:H14)</f>
        <v>50000</v>
      </c>
    </row>
    <row r="16" spans="1:8" x14ac:dyDescent="0.2">
      <c r="A16" s="617"/>
    </row>
    <row r="29" spans="1:1" x14ac:dyDescent="0.2">
      <c r="A29" s="113"/>
    </row>
    <row r="30" spans="1:1" x14ac:dyDescent="0.2">
      <c r="A30" s="113"/>
    </row>
    <row r="31" spans="1:1" x14ac:dyDescent="0.2">
      <c r="A31" s="113"/>
    </row>
    <row r="32" spans="1:1" x14ac:dyDescent="0.2">
      <c r="A32" s="113"/>
    </row>
    <row r="33" spans="1:1" x14ac:dyDescent="0.2">
      <c r="A33" s="113"/>
    </row>
    <row r="34" spans="1:1" x14ac:dyDescent="0.2">
      <c r="A34" s="113"/>
    </row>
    <row r="35" spans="1:1" x14ac:dyDescent="0.2">
      <c r="A35" s="113"/>
    </row>
    <row r="36" spans="1:1" x14ac:dyDescent="0.2">
      <c r="A36" s="113"/>
    </row>
    <row r="37" spans="1:1" x14ac:dyDescent="0.2">
      <c r="A37" s="113"/>
    </row>
    <row r="38" spans="1:1" x14ac:dyDescent="0.2">
      <c r="A38" s="113"/>
    </row>
    <row r="39" spans="1:1" x14ac:dyDescent="0.2">
      <c r="A39" s="113"/>
    </row>
    <row r="40" spans="1:1" x14ac:dyDescent="0.2">
      <c r="A40" s="113"/>
    </row>
    <row r="41" spans="1:1" x14ac:dyDescent="0.2">
      <c r="A41" s="113"/>
    </row>
    <row r="42" spans="1:1" x14ac:dyDescent="0.2">
      <c r="A42" s="113"/>
    </row>
    <row r="43" spans="1:1" x14ac:dyDescent="0.2">
      <c r="A43" s="113"/>
    </row>
    <row r="44" spans="1:1" x14ac:dyDescent="0.2">
      <c r="A44" s="113"/>
    </row>
    <row r="45" spans="1:1" x14ac:dyDescent="0.2">
      <c r="A45" s="113"/>
    </row>
    <row r="46" spans="1:1" x14ac:dyDescent="0.2">
      <c r="A46" s="113"/>
    </row>
    <row r="47" spans="1:1" x14ac:dyDescent="0.2">
      <c r="A47" s="113"/>
    </row>
    <row r="48" spans="1:1" x14ac:dyDescent="0.2">
      <c r="A48" s="113"/>
    </row>
    <row r="49" spans="1:1" x14ac:dyDescent="0.2">
      <c r="A49" s="113"/>
    </row>
    <row r="50" spans="1:1" x14ac:dyDescent="0.2">
      <c r="A50" s="113"/>
    </row>
    <row r="51" spans="1:1" x14ac:dyDescent="0.2">
      <c r="A51" s="113"/>
    </row>
    <row r="52" spans="1:1" x14ac:dyDescent="0.2">
      <c r="A52" s="113"/>
    </row>
    <row r="53" spans="1:1" x14ac:dyDescent="0.2">
      <c r="A53" s="113"/>
    </row>
    <row r="54" spans="1:1" x14ac:dyDescent="0.2">
      <c r="A54" s="113"/>
    </row>
    <row r="55" spans="1:1" x14ac:dyDescent="0.2">
      <c r="A55" s="113"/>
    </row>
    <row r="56" spans="1:1" x14ac:dyDescent="0.2">
      <c r="A56" s="113"/>
    </row>
    <row r="57" spans="1:1" x14ac:dyDescent="0.2">
      <c r="A57" s="113"/>
    </row>
    <row r="58" spans="1:1" x14ac:dyDescent="0.2">
      <c r="A58" s="113"/>
    </row>
    <row r="59" spans="1:1" x14ac:dyDescent="0.2">
      <c r="A59" s="113"/>
    </row>
    <row r="60" spans="1:1" x14ac:dyDescent="0.2">
      <c r="A60" s="113"/>
    </row>
    <row r="61" spans="1:1" x14ac:dyDescent="0.2">
      <c r="A61" s="113"/>
    </row>
    <row r="62" spans="1:1" x14ac:dyDescent="0.2">
      <c r="A62" s="113"/>
    </row>
    <row r="63" spans="1:1" x14ac:dyDescent="0.2">
      <c r="A63" s="113"/>
    </row>
    <row r="64" spans="1:1" x14ac:dyDescent="0.2">
      <c r="A64" s="113"/>
    </row>
    <row r="65" spans="1:1" x14ac:dyDescent="0.2">
      <c r="A65" s="113"/>
    </row>
    <row r="66" spans="1:1" x14ac:dyDescent="0.2">
      <c r="A66" s="113"/>
    </row>
    <row r="67" spans="1:1" x14ac:dyDescent="0.2">
      <c r="A67" s="113"/>
    </row>
    <row r="68" spans="1:1" x14ac:dyDescent="0.2">
      <c r="A68" s="113"/>
    </row>
    <row r="69" spans="1:1" x14ac:dyDescent="0.2">
      <c r="A69" s="113"/>
    </row>
    <row r="70" spans="1:1" x14ac:dyDescent="0.2">
      <c r="A70" s="113"/>
    </row>
    <row r="71" spans="1:1" x14ac:dyDescent="0.2">
      <c r="A71" s="113"/>
    </row>
    <row r="72" spans="1:1" x14ac:dyDescent="0.2">
      <c r="A72" s="113"/>
    </row>
    <row r="73" spans="1:1" x14ac:dyDescent="0.2">
      <c r="A73" s="113"/>
    </row>
    <row r="74" spans="1:1" x14ac:dyDescent="0.2">
      <c r="A74" s="113"/>
    </row>
    <row r="75" spans="1:1" x14ac:dyDescent="0.2">
      <c r="A75" s="113"/>
    </row>
    <row r="76" spans="1:1" x14ac:dyDescent="0.2">
      <c r="A76" s="113"/>
    </row>
    <row r="77" spans="1:1" x14ac:dyDescent="0.2">
      <c r="A77" s="113"/>
    </row>
    <row r="78" spans="1:1" x14ac:dyDescent="0.2">
      <c r="A78" s="113"/>
    </row>
    <row r="79" spans="1:1" x14ac:dyDescent="0.2">
      <c r="A79" s="113"/>
    </row>
    <row r="80" spans="1:1" x14ac:dyDescent="0.2">
      <c r="A80" s="113"/>
    </row>
    <row r="81" spans="1:1" x14ac:dyDescent="0.2">
      <c r="A81" s="113"/>
    </row>
    <row r="82" spans="1:1" x14ac:dyDescent="0.2">
      <c r="A82" s="113"/>
    </row>
    <row r="83" spans="1:1" x14ac:dyDescent="0.2">
      <c r="A83" s="113"/>
    </row>
    <row r="84" spans="1:1" x14ac:dyDescent="0.2">
      <c r="A84" s="113"/>
    </row>
    <row r="85" spans="1:1" x14ac:dyDescent="0.2">
      <c r="A85" s="113"/>
    </row>
    <row r="86" spans="1:1" x14ac:dyDescent="0.2">
      <c r="A86" s="113"/>
    </row>
    <row r="87" spans="1:1" x14ac:dyDescent="0.2">
      <c r="A87" s="113"/>
    </row>
    <row r="88" spans="1:1" x14ac:dyDescent="0.2">
      <c r="A88" s="113"/>
    </row>
    <row r="89" spans="1:1" x14ac:dyDescent="0.2">
      <c r="A89" s="113"/>
    </row>
    <row r="90" spans="1:1" x14ac:dyDescent="0.2">
      <c r="A90" s="113"/>
    </row>
    <row r="91" spans="1:1" x14ac:dyDescent="0.2">
      <c r="A91" s="113"/>
    </row>
    <row r="92" spans="1:1" x14ac:dyDescent="0.2">
      <c r="A92" s="113"/>
    </row>
    <row r="93" spans="1:1" x14ac:dyDescent="0.2">
      <c r="A93" s="113"/>
    </row>
    <row r="94" spans="1:1" x14ac:dyDescent="0.2">
      <c r="A94" s="113"/>
    </row>
    <row r="95" spans="1:1" x14ac:dyDescent="0.2">
      <c r="A95" s="113"/>
    </row>
    <row r="96" spans="1:1" x14ac:dyDescent="0.2">
      <c r="A96" s="113"/>
    </row>
    <row r="97" spans="1:1" x14ac:dyDescent="0.2">
      <c r="A97" s="113"/>
    </row>
    <row r="98" spans="1:1" x14ac:dyDescent="0.2">
      <c r="A98" s="113"/>
    </row>
    <row r="99" spans="1:1" x14ac:dyDescent="0.2">
      <c r="A99" s="113"/>
    </row>
    <row r="100" spans="1:1" x14ac:dyDescent="0.2">
      <c r="A100" s="113"/>
    </row>
    <row r="101" spans="1:1" x14ac:dyDescent="0.2">
      <c r="A101" s="113"/>
    </row>
    <row r="102" spans="1:1" x14ac:dyDescent="0.2">
      <c r="A102" s="113"/>
    </row>
    <row r="103" spans="1:1" x14ac:dyDescent="0.2">
      <c r="A103" s="113"/>
    </row>
    <row r="104" spans="1:1" x14ac:dyDescent="0.2">
      <c r="A104" s="113"/>
    </row>
    <row r="105" spans="1:1" x14ac:dyDescent="0.2">
      <c r="A105" s="113"/>
    </row>
    <row r="106" spans="1:1" x14ac:dyDescent="0.2">
      <c r="A106" s="113"/>
    </row>
    <row r="107" spans="1:1" x14ac:dyDescent="0.2">
      <c r="A107" s="113"/>
    </row>
    <row r="108" spans="1:1" x14ac:dyDescent="0.2">
      <c r="A108" s="113"/>
    </row>
    <row r="109" spans="1:1" x14ac:dyDescent="0.2">
      <c r="A109" s="113"/>
    </row>
    <row r="110" spans="1:1" x14ac:dyDescent="0.2">
      <c r="A110" s="113"/>
    </row>
    <row r="111" spans="1:1" x14ac:dyDescent="0.2">
      <c r="A111" s="113"/>
    </row>
    <row r="112" spans="1:1" x14ac:dyDescent="0.2">
      <c r="A112" s="113"/>
    </row>
    <row r="113" spans="1:1" x14ac:dyDescent="0.2">
      <c r="A113" s="113"/>
    </row>
    <row r="114" spans="1:1" x14ac:dyDescent="0.2">
      <c r="A114" s="113"/>
    </row>
    <row r="115" spans="1:1" x14ac:dyDescent="0.2">
      <c r="A115" s="113"/>
    </row>
    <row r="116" spans="1:1" x14ac:dyDescent="0.2">
      <c r="A116" s="113"/>
    </row>
    <row r="117" spans="1:1" x14ac:dyDescent="0.2">
      <c r="A117" s="113"/>
    </row>
    <row r="118" spans="1:1" x14ac:dyDescent="0.2">
      <c r="A118" s="113"/>
    </row>
    <row r="119" spans="1:1" x14ac:dyDescent="0.2">
      <c r="A119" s="113"/>
    </row>
    <row r="120" spans="1:1" x14ac:dyDescent="0.2">
      <c r="A120" s="113"/>
    </row>
    <row r="121" spans="1:1" x14ac:dyDescent="0.2">
      <c r="A121" s="113"/>
    </row>
    <row r="122" spans="1:1" x14ac:dyDescent="0.2">
      <c r="A122" s="113"/>
    </row>
    <row r="123" spans="1:1" x14ac:dyDescent="0.2">
      <c r="A123" s="113"/>
    </row>
    <row r="124" spans="1:1" x14ac:dyDescent="0.2">
      <c r="A124" s="113"/>
    </row>
    <row r="125" spans="1:1" x14ac:dyDescent="0.2">
      <c r="A125" s="113"/>
    </row>
    <row r="126" spans="1:1" x14ac:dyDescent="0.2">
      <c r="A126" s="113"/>
    </row>
    <row r="127" spans="1:1" x14ac:dyDescent="0.2">
      <c r="A127" s="113"/>
    </row>
    <row r="128" spans="1:1" x14ac:dyDescent="0.2">
      <c r="A128" s="113"/>
    </row>
    <row r="129" spans="1:1" x14ac:dyDescent="0.2">
      <c r="A129" s="113"/>
    </row>
    <row r="130" spans="1:1" x14ac:dyDescent="0.2">
      <c r="A130" s="113"/>
    </row>
    <row r="131" spans="1:1" x14ac:dyDescent="0.2">
      <c r="A131" s="113"/>
    </row>
    <row r="132" spans="1:1" x14ac:dyDescent="0.2">
      <c r="A132" s="113"/>
    </row>
    <row r="133" spans="1:1" x14ac:dyDescent="0.2">
      <c r="A133" s="113"/>
    </row>
    <row r="134" spans="1:1" x14ac:dyDescent="0.2">
      <c r="A134" s="113"/>
    </row>
    <row r="135" spans="1:1" x14ac:dyDescent="0.2">
      <c r="A135" s="113"/>
    </row>
    <row r="136" spans="1:1" x14ac:dyDescent="0.2">
      <c r="A136" s="113"/>
    </row>
    <row r="137" spans="1:1" x14ac:dyDescent="0.2">
      <c r="A137" s="113"/>
    </row>
    <row r="138" spans="1:1" x14ac:dyDescent="0.2">
      <c r="A138" s="113"/>
    </row>
    <row r="139" spans="1:1" x14ac:dyDescent="0.2">
      <c r="A139" s="113"/>
    </row>
    <row r="140" spans="1:1" x14ac:dyDescent="0.2">
      <c r="A140" s="113"/>
    </row>
    <row r="141" spans="1:1" x14ac:dyDescent="0.2">
      <c r="A141" s="113"/>
    </row>
    <row r="142" spans="1:1" x14ac:dyDescent="0.2">
      <c r="A142" s="113"/>
    </row>
    <row r="143" spans="1:1" x14ac:dyDescent="0.2">
      <c r="A143" s="113"/>
    </row>
    <row r="144" spans="1:1" x14ac:dyDescent="0.2">
      <c r="A144" s="113"/>
    </row>
    <row r="145" spans="1:1" x14ac:dyDescent="0.2">
      <c r="A145" s="113"/>
    </row>
    <row r="146" spans="1:1" x14ac:dyDescent="0.2">
      <c r="A146" s="113"/>
    </row>
    <row r="147" spans="1:1" x14ac:dyDescent="0.2">
      <c r="A147" s="113"/>
    </row>
    <row r="148" spans="1:1" x14ac:dyDescent="0.2">
      <c r="A148" s="113"/>
    </row>
    <row r="149" spans="1:1" x14ac:dyDescent="0.2">
      <c r="A149" s="113"/>
    </row>
    <row r="150" spans="1:1" x14ac:dyDescent="0.2">
      <c r="A150" s="113"/>
    </row>
    <row r="151" spans="1:1" x14ac:dyDescent="0.2">
      <c r="A151" s="113"/>
    </row>
    <row r="152" spans="1:1" x14ac:dyDescent="0.2">
      <c r="A152" s="113"/>
    </row>
    <row r="153" spans="1:1" x14ac:dyDescent="0.2">
      <c r="A153" s="113"/>
    </row>
    <row r="154" spans="1:1" x14ac:dyDescent="0.2">
      <c r="A154" s="113"/>
    </row>
    <row r="155" spans="1:1" x14ac:dyDescent="0.2">
      <c r="A155" s="113"/>
    </row>
    <row r="156" spans="1:1" x14ac:dyDescent="0.2">
      <c r="A156" s="113"/>
    </row>
    <row r="158" spans="1:1" x14ac:dyDescent="0.2">
      <c r="A158" s="113"/>
    </row>
    <row r="159" spans="1:1" x14ac:dyDescent="0.2">
      <c r="A159" s="113"/>
    </row>
    <row r="160" spans="1:1" x14ac:dyDescent="0.2">
      <c r="A160" s="113"/>
    </row>
    <row r="161" spans="1:1" x14ac:dyDescent="0.2">
      <c r="A161" s="113"/>
    </row>
    <row r="162" spans="1:1" x14ac:dyDescent="0.2">
      <c r="A162" s="113"/>
    </row>
    <row r="163" spans="1:1" x14ac:dyDescent="0.2">
      <c r="A163" s="113"/>
    </row>
    <row r="164" spans="1:1" x14ac:dyDescent="0.2">
      <c r="A164" s="113"/>
    </row>
    <row r="165" spans="1:1" x14ac:dyDescent="0.2">
      <c r="A165" s="113"/>
    </row>
    <row r="166" spans="1:1" x14ac:dyDescent="0.2">
      <c r="A166" s="113"/>
    </row>
    <row r="167" spans="1:1" x14ac:dyDescent="0.2">
      <c r="A167" s="113"/>
    </row>
    <row r="275" spans="1:1" x14ac:dyDescent="0.2">
      <c r="A275" s="113"/>
    </row>
    <row r="279" spans="1:1" x14ac:dyDescent="0.2">
      <c r="A279" s="113"/>
    </row>
    <row r="280" spans="1:1" x14ac:dyDescent="0.2">
      <c r="A280" s="113"/>
    </row>
    <row r="281" spans="1:1" x14ac:dyDescent="0.2">
      <c r="A281" s="113"/>
    </row>
    <row r="290" spans="1:1" x14ac:dyDescent="0.2">
      <c r="A290" s="113"/>
    </row>
    <row r="291" spans="1:1" x14ac:dyDescent="0.2">
      <c r="A291" s="113"/>
    </row>
    <row r="292" spans="1:1" x14ac:dyDescent="0.2">
      <c r="A292" s="113"/>
    </row>
    <row r="293" spans="1:1" x14ac:dyDescent="0.2">
      <c r="A293" s="113"/>
    </row>
    <row r="294" spans="1:1" x14ac:dyDescent="0.2">
      <c r="A294" s="113"/>
    </row>
    <row r="295" spans="1:1" x14ac:dyDescent="0.2">
      <c r="A295" s="113"/>
    </row>
    <row r="296" spans="1:1" x14ac:dyDescent="0.2">
      <c r="A296" s="113"/>
    </row>
    <row r="297" spans="1:1" x14ac:dyDescent="0.2">
      <c r="A297" s="113"/>
    </row>
    <row r="298" spans="1:1" x14ac:dyDescent="0.2">
      <c r="A298" s="113"/>
    </row>
    <row r="299" spans="1:1" x14ac:dyDescent="0.2">
      <c r="A299" s="113"/>
    </row>
    <row r="300" spans="1:1" x14ac:dyDescent="0.2">
      <c r="A300" s="113"/>
    </row>
    <row r="301" spans="1:1" x14ac:dyDescent="0.2">
      <c r="A301" s="113"/>
    </row>
    <row r="302" spans="1:1" x14ac:dyDescent="0.2">
      <c r="A302" s="113"/>
    </row>
    <row r="303" spans="1:1" x14ac:dyDescent="0.2">
      <c r="A303" s="113"/>
    </row>
    <row r="304" spans="1:1" x14ac:dyDescent="0.2">
      <c r="A304" s="113"/>
    </row>
    <row r="305" spans="1:1" x14ac:dyDescent="0.2">
      <c r="A305" s="113"/>
    </row>
    <row r="306" spans="1:1" x14ac:dyDescent="0.2">
      <c r="A306" s="113"/>
    </row>
    <row r="307" spans="1:1" x14ac:dyDescent="0.2">
      <c r="A307" s="113"/>
    </row>
    <row r="308" spans="1:1" x14ac:dyDescent="0.2">
      <c r="A308" s="113"/>
    </row>
    <row r="309" spans="1:1" x14ac:dyDescent="0.2">
      <c r="A309" s="113"/>
    </row>
    <row r="310" spans="1:1" x14ac:dyDescent="0.2">
      <c r="A310" s="113"/>
    </row>
    <row r="311" spans="1:1" x14ac:dyDescent="0.2">
      <c r="A311" s="113"/>
    </row>
    <row r="312" spans="1:1" x14ac:dyDescent="0.2">
      <c r="A312" s="113"/>
    </row>
    <row r="313" spans="1:1" x14ac:dyDescent="0.2">
      <c r="A313" s="113"/>
    </row>
    <row r="314" spans="1:1" x14ac:dyDescent="0.2">
      <c r="A314" s="113"/>
    </row>
    <row r="315" spans="1:1" x14ac:dyDescent="0.2">
      <c r="A315" s="113"/>
    </row>
    <row r="316" spans="1:1" x14ac:dyDescent="0.2">
      <c r="A316" s="113"/>
    </row>
    <row r="317" spans="1:1" x14ac:dyDescent="0.2">
      <c r="A317" s="113"/>
    </row>
    <row r="318" spans="1:1" x14ac:dyDescent="0.2">
      <c r="A318" s="113"/>
    </row>
    <row r="319" spans="1:1" x14ac:dyDescent="0.2">
      <c r="A319" s="113"/>
    </row>
    <row r="320" spans="1:1" x14ac:dyDescent="0.2">
      <c r="A320" s="113"/>
    </row>
    <row r="321" spans="1:1" x14ac:dyDescent="0.2">
      <c r="A321" s="113"/>
    </row>
    <row r="322" spans="1:1" x14ac:dyDescent="0.2">
      <c r="A322" s="113"/>
    </row>
    <row r="323" spans="1:1" x14ac:dyDescent="0.2">
      <c r="A323" s="113"/>
    </row>
    <row r="324" spans="1:1" x14ac:dyDescent="0.2">
      <c r="A324" s="113"/>
    </row>
    <row r="325" spans="1:1" x14ac:dyDescent="0.2">
      <c r="A325" s="113"/>
    </row>
    <row r="326" spans="1:1" x14ac:dyDescent="0.2">
      <c r="A326" s="113"/>
    </row>
    <row r="327" spans="1:1" x14ac:dyDescent="0.2">
      <c r="A327" s="113"/>
    </row>
    <row r="328" spans="1:1" x14ac:dyDescent="0.2">
      <c r="A328" s="113"/>
    </row>
    <row r="329" spans="1:1" x14ac:dyDescent="0.2">
      <c r="A329" s="113"/>
    </row>
    <row r="330" spans="1:1" x14ac:dyDescent="0.2">
      <c r="A330" s="113"/>
    </row>
    <row r="331" spans="1:1" x14ac:dyDescent="0.2">
      <c r="A331" s="113"/>
    </row>
    <row r="332" spans="1:1" x14ac:dyDescent="0.2">
      <c r="A332" s="113"/>
    </row>
    <row r="333" spans="1:1" x14ac:dyDescent="0.2">
      <c r="A333" s="113"/>
    </row>
    <row r="334" spans="1:1" x14ac:dyDescent="0.2">
      <c r="A334" s="113"/>
    </row>
    <row r="335" spans="1:1" x14ac:dyDescent="0.2">
      <c r="A335" s="113"/>
    </row>
    <row r="336" spans="1:1" x14ac:dyDescent="0.2">
      <c r="A336" s="113"/>
    </row>
    <row r="337" spans="1:1" x14ac:dyDescent="0.2">
      <c r="A337" s="113"/>
    </row>
    <row r="338" spans="1:1" x14ac:dyDescent="0.2">
      <c r="A338" s="113"/>
    </row>
    <row r="339" spans="1:1" x14ac:dyDescent="0.2">
      <c r="A339" s="113"/>
    </row>
    <row r="340" spans="1:1" x14ac:dyDescent="0.2">
      <c r="A340" s="113"/>
    </row>
    <row r="341" spans="1:1" x14ac:dyDescent="0.2">
      <c r="A341" s="113"/>
    </row>
    <row r="342" spans="1:1" x14ac:dyDescent="0.2">
      <c r="A342" s="113"/>
    </row>
    <row r="343" spans="1:1" x14ac:dyDescent="0.2">
      <c r="A343" s="113"/>
    </row>
    <row r="344" spans="1:1" x14ac:dyDescent="0.2">
      <c r="A344" s="113"/>
    </row>
    <row r="345" spans="1:1" x14ac:dyDescent="0.2">
      <c r="A345" s="113"/>
    </row>
    <row r="346" spans="1:1" x14ac:dyDescent="0.2">
      <c r="A346" s="113"/>
    </row>
    <row r="347" spans="1:1" x14ac:dyDescent="0.2">
      <c r="A347" s="113"/>
    </row>
    <row r="348" spans="1:1" x14ac:dyDescent="0.2">
      <c r="A348" s="113"/>
    </row>
    <row r="349" spans="1:1" x14ac:dyDescent="0.2">
      <c r="A349" s="113"/>
    </row>
    <row r="350" spans="1:1" x14ac:dyDescent="0.2">
      <c r="A350" s="113"/>
    </row>
    <row r="351" spans="1:1" x14ac:dyDescent="0.2">
      <c r="A351" s="113"/>
    </row>
    <row r="352" spans="1:1" x14ac:dyDescent="0.2">
      <c r="A352" s="113"/>
    </row>
    <row r="353" spans="1:1" x14ac:dyDescent="0.2">
      <c r="A353" s="113"/>
    </row>
    <row r="354" spans="1:1" x14ac:dyDescent="0.2">
      <c r="A354" s="113"/>
    </row>
    <row r="355" spans="1:1" x14ac:dyDescent="0.2">
      <c r="A355" s="113"/>
    </row>
    <row r="356" spans="1:1" x14ac:dyDescent="0.2">
      <c r="A356" s="113"/>
    </row>
    <row r="357" spans="1:1" x14ac:dyDescent="0.2">
      <c r="A357" s="113"/>
    </row>
    <row r="358" spans="1:1" x14ac:dyDescent="0.2">
      <c r="A358" s="113"/>
    </row>
    <row r="359" spans="1:1" x14ac:dyDescent="0.2">
      <c r="A359" s="113"/>
    </row>
    <row r="360" spans="1:1" x14ac:dyDescent="0.2">
      <c r="A360" s="113"/>
    </row>
    <row r="361" spans="1:1" x14ac:dyDescent="0.2">
      <c r="A361" s="113"/>
    </row>
    <row r="362" spans="1:1" x14ac:dyDescent="0.2">
      <c r="A362" s="113"/>
    </row>
    <row r="363" spans="1:1" x14ac:dyDescent="0.2">
      <c r="A363" s="113"/>
    </row>
    <row r="364" spans="1:1" x14ac:dyDescent="0.2">
      <c r="A364" s="113"/>
    </row>
    <row r="365" spans="1:1" x14ac:dyDescent="0.2">
      <c r="A365" s="113"/>
    </row>
    <row r="366" spans="1:1" x14ac:dyDescent="0.2">
      <c r="A366" s="113"/>
    </row>
    <row r="367" spans="1:1" x14ac:dyDescent="0.2">
      <c r="A367" s="113"/>
    </row>
    <row r="368" spans="1:1" x14ac:dyDescent="0.2">
      <c r="A368" s="113"/>
    </row>
    <row r="369" spans="1:1" x14ac:dyDescent="0.2">
      <c r="A369" s="113"/>
    </row>
    <row r="370" spans="1:1" x14ac:dyDescent="0.2">
      <c r="A370" s="113"/>
    </row>
    <row r="371" spans="1:1" x14ac:dyDescent="0.2">
      <c r="A371" s="113"/>
    </row>
    <row r="372" spans="1:1" x14ac:dyDescent="0.2">
      <c r="A372" s="113"/>
    </row>
    <row r="373" spans="1:1" x14ac:dyDescent="0.2">
      <c r="A373" s="113"/>
    </row>
    <row r="374" spans="1:1" x14ac:dyDescent="0.2">
      <c r="A374" s="113"/>
    </row>
    <row r="375" spans="1:1" x14ac:dyDescent="0.2">
      <c r="A375" s="113"/>
    </row>
    <row r="376" spans="1:1" x14ac:dyDescent="0.2">
      <c r="A376" s="113"/>
    </row>
    <row r="377" spans="1:1" x14ac:dyDescent="0.2">
      <c r="A377" s="113"/>
    </row>
    <row r="378" spans="1:1" x14ac:dyDescent="0.2">
      <c r="A378" s="113"/>
    </row>
    <row r="379" spans="1:1" x14ac:dyDescent="0.2">
      <c r="A379" s="113"/>
    </row>
    <row r="380" spans="1:1" x14ac:dyDescent="0.2">
      <c r="A380" s="113"/>
    </row>
    <row r="381" spans="1:1" x14ac:dyDescent="0.2">
      <c r="A381" s="113"/>
    </row>
    <row r="382" spans="1:1" x14ac:dyDescent="0.2">
      <c r="A382" s="113"/>
    </row>
    <row r="383" spans="1:1" x14ac:dyDescent="0.2">
      <c r="A383" s="113"/>
    </row>
    <row r="384" spans="1:1" x14ac:dyDescent="0.2">
      <c r="A384" s="113"/>
    </row>
    <row r="385" spans="1:1" x14ac:dyDescent="0.2">
      <c r="A385" s="113"/>
    </row>
    <row r="386" spans="1:1" x14ac:dyDescent="0.2">
      <c r="A386" s="113"/>
    </row>
    <row r="387" spans="1:1" x14ac:dyDescent="0.2">
      <c r="A387" s="113"/>
    </row>
    <row r="388" spans="1:1" x14ac:dyDescent="0.2">
      <c r="A388" s="113"/>
    </row>
    <row r="389" spans="1:1" x14ac:dyDescent="0.2">
      <c r="A389" s="113"/>
    </row>
    <row r="390" spans="1:1" x14ac:dyDescent="0.2">
      <c r="A390" s="113"/>
    </row>
    <row r="391" spans="1:1" x14ac:dyDescent="0.2">
      <c r="A391" s="113"/>
    </row>
    <row r="392" spans="1:1" x14ac:dyDescent="0.2">
      <c r="A392" s="113"/>
    </row>
    <row r="393" spans="1:1" x14ac:dyDescent="0.2">
      <c r="A393" s="113"/>
    </row>
    <row r="394" spans="1:1" x14ac:dyDescent="0.2">
      <c r="A394" s="113"/>
    </row>
    <row r="395" spans="1:1" x14ac:dyDescent="0.2">
      <c r="A395" s="113"/>
    </row>
    <row r="396" spans="1:1" x14ac:dyDescent="0.2">
      <c r="A396" s="113"/>
    </row>
    <row r="397" spans="1:1" x14ac:dyDescent="0.2">
      <c r="A397" s="113"/>
    </row>
    <row r="398" spans="1:1" x14ac:dyDescent="0.2">
      <c r="A398" s="113"/>
    </row>
    <row r="399" spans="1:1" x14ac:dyDescent="0.2">
      <c r="A399" s="113"/>
    </row>
    <row r="400" spans="1:1" x14ac:dyDescent="0.2">
      <c r="A400" s="113"/>
    </row>
    <row r="401" spans="1:1" x14ac:dyDescent="0.2">
      <c r="A401" s="113"/>
    </row>
    <row r="402" spans="1:1" x14ac:dyDescent="0.2">
      <c r="A402" s="113"/>
    </row>
    <row r="403" spans="1:1" x14ac:dyDescent="0.2">
      <c r="A403" s="113"/>
    </row>
    <row r="404" spans="1:1" x14ac:dyDescent="0.2">
      <c r="A404" s="113"/>
    </row>
    <row r="405" spans="1:1" x14ac:dyDescent="0.2">
      <c r="A405" s="113"/>
    </row>
    <row r="406" spans="1:1" x14ac:dyDescent="0.2">
      <c r="A406" s="113"/>
    </row>
    <row r="407" spans="1:1" x14ac:dyDescent="0.2">
      <c r="A407" s="113"/>
    </row>
    <row r="408" spans="1:1" x14ac:dyDescent="0.2">
      <c r="A408" s="113"/>
    </row>
    <row r="409" spans="1:1" x14ac:dyDescent="0.2">
      <c r="A409" s="113"/>
    </row>
    <row r="410" spans="1:1" x14ac:dyDescent="0.2">
      <c r="A410" s="113"/>
    </row>
    <row r="411" spans="1:1" x14ac:dyDescent="0.2">
      <c r="A411" s="113"/>
    </row>
    <row r="412" spans="1:1" x14ac:dyDescent="0.2">
      <c r="A412" s="113"/>
    </row>
    <row r="418" spans="1:1" x14ac:dyDescent="0.2">
      <c r="A418" s="113"/>
    </row>
    <row r="419" spans="1:1" x14ac:dyDescent="0.2">
      <c r="A419" s="113"/>
    </row>
    <row r="420" spans="1:1" x14ac:dyDescent="0.2">
      <c r="A420" s="113"/>
    </row>
    <row r="421" spans="1:1" x14ac:dyDescent="0.2">
      <c r="A421" s="113"/>
    </row>
    <row r="422" spans="1:1" x14ac:dyDescent="0.2">
      <c r="A422" s="113"/>
    </row>
    <row r="423" spans="1:1" x14ac:dyDescent="0.2">
      <c r="A423" s="113"/>
    </row>
    <row r="424" spans="1:1" x14ac:dyDescent="0.2">
      <c r="A424" s="113"/>
    </row>
    <row r="425" spans="1:1" x14ac:dyDescent="0.2">
      <c r="A425" s="113"/>
    </row>
    <row r="426" spans="1:1" x14ac:dyDescent="0.2">
      <c r="A426" s="113"/>
    </row>
    <row r="427" spans="1:1" x14ac:dyDescent="0.2">
      <c r="A427" s="113"/>
    </row>
    <row r="428" spans="1:1" x14ac:dyDescent="0.2">
      <c r="A428" s="113"/>
    </row>
    <row r="429" spans="1:1" x14ac:dyDescent="0.2">
      <c r="A429" s="113"/>
    </row>
    <row r="430" spans="1:1" x14ac:dyDescent="0.2">
      <c r="A430" s="113"/>
    </row>
    <row r="431" spans="1:1" x14ac:dyDescent="0.2">
      <c r="A431" s="113"/>
    </row>
    <row r="432" spans="1:1" x14ac:dyDescent="0.2">
      <c r="A432" s="113"/>
    </row>
    <row r="433" spans="1:1" x14ac:dyDescent="0.2">
      <c r="A433" s="113"/>
    </row>
    <row r="434" spans="1:1" x14ac:dyDescent="0.2">
      <c r="A434" s="113"/>
    </row>
    <row r="435" spans="1:1" x14ac:dyDescent="0.2">
      <c r="A435" s="113"/>
    </row>
    <row r="436" spans="1:1" x14ac:dyDescent="0.2">
      <c r="A436" s="113"/>
    </row>
    <row r="437" spans="1:1" x14ac:dyDescent="0.2">
      <c r="A437" s="113"/>
    </row>
    <row r="438" spans="1:1" x14ac:dyDescent="0.2">
      <c r="A438" s="113"/>
    </row>
    <row r="439" spans="1:1" x14ac:dyDescent="0.2">
      <c r="A439" s="113"/>
    </row>
    <row r="440" spans="1:1" x14ac:dyDescent="0.2">
      <c r="A440" s="113"/>
    </row>
    <row r="441" spans="1:1" x14ac:dyDescent="0.2">
      <c r="A441" s="113"/>
    </row>
    <row r="442" spans="1:1" x14ac:dyDescent="0.2">
      <c r="A442" s="113"/>
    </row>
    <row r="443" spans="1:1" x14ac:dyDescent="0.2">
      <c r="A443" s="113"/>
    </row>
    <row r="444" spans="1:1" x14ac:dyDescent="0.2">
      <c r="A444" s="113"/>
    </row>
    <row r="445" spans="1:1" x14ac:dyDescent="0.2">
      <c r="A445" s="113"/>
    </row>
    <row r="446" spans="1:1" x14ac:dyDescent="0.2">
      <c r="A446" s="113"/>
    </row>
    <row r="447" spans="1:1" x14ac:dyDescent="0.2">
      <c r="A447" s="113"/>
    </row>
    <row r="448" spans="1:1" x14ac:dyDescent="0.2">
      <c r="A448" s="113"/>
    </row>
    <row r="449" spans="1:1" x14ac:dyDescent="0.2">
      <c r="A449" s="113"/>
    </row>
    <row r="450" spans="1:1" x14ac:dyDescent="0.2">
      <c r="A450" s="113"/>
    </row>
    <row r="451" spans="1:1" x14ac:dyDescent="0.2">
      <c r="A451" s="113"/>
    </row>
    <row r="452" spans="1:1" x14ac:dyDescent="0.2">
      <c r="A452" s="113"/>
    </row>
    <row r="453" spans="1:1" x14ac:dyDescent="0.2">
      <c r="A453" s="113"/>
    </row>
    <row r="454" spans="1:1" x14ac:dyDescent="0.2">
      <c r="A454" s="113"/>
    </row>
    <row r="455" spans="1:1" x14ac:dyDescent="0.2">
      <c r="A455" s="113"/>
    </row>
    <row r="456" spans="1:1" x14ac:dyDescent="0.2">
      <c r="A456" s="113"/>
    </row>
    <row r="457" spans="1:1" x14ac:dyDescent="0.2">
      <c r="A457" s="113"/>
    </row>
    <row r="458" spans="1:1" x14ac:dyDescent="0.2">
      <c r="A458" s="113"/>
    </row>
    <row r="459" spans="1:1" x14ac:dyDescent="0.2">
      <c r="A459" s="113"/>
    </row>
    <row r="460" spans="1:1" x14ac:dyDescent="0.2">
      <c r="A460" s="113"/>
    </row>
    <row r="461" spans="1:1" x14ac:dyDescent="0.2">
      <c r="A461" s="113"/>
    </row>
    <row r="462" spans="1:1" x14ac:dyDescent="0.2">
      <c r="A462" s="113"/>
    </row>
    <row r="463" spans="1:1" x14ac:dyDescent="0.2">
      <c r="A463" s="113"/>
    </row>
    <row r="464" spans="1:1" x14ac:dyDescent="0.2">
      <c r="A464" s="113"/>
    </row>
    <row r="465" spans="1:1" x14ac:dyDescent="0.2">
      <c r="A465" s="113"/>
    </row>
    <row r="466" spans="1:1" x14ac:dyDescent="0.2">
      <c r="A466" s="113"/>
    </row>
    <row r="467" spans="1:1" x14ac:dyDescent="0.2">
      <c r="A467" s="113"/>
    </row>
    <row r="468" spans="1:1" x14ac:dyDescent="0.2">
      <c r="A468" s="113"/>
    </row>
    <row r="469" spans="1:1" x14ac:dyDescent="0.2">
      <c r="A469" s="113"/>
    </row>
    <row r="470" spans="1:1" x14ac:dyDescent="0.2">
      <c r="A470" s="113"/>
    </row>
    <row r="471" spans="1:1" x14ac:dyDescent="0.2">
      <c r="A471" s="113"/>
    </row>
    <row r="472" spans="1:1" x14ac:dyDescent="0.2">
      <c r="A472" s="113"/>
    </row>
    <row r="473" spans="1:1" x14ac:dyDescent="0.2">
      <c r="A473" s="113"/>
    </row>
    <row r="474" spans="1:1" x14ac:dyDescent="0.2">
      <c r="A474" s="113"/>
    </row>
    <row r="475" spans="1:1" x14ac:dyDescent="0.2">
      <c r="A475" s="113"/>
    </row>
    <row r="476" spans="1:1" x14ac:dyDescent="0.2">
      <c r="A476" s="113"/>
    </row>
    <row r="477" spans="1:1" x14ac:dyDescent="0.2">
      <c r="A477" s="113"/>
    </row>
    <row r="478" spans="1:1" x14ac:dyDescent="0.2">
      <c r="A478" s="113"/>
    </row>
    <row r="479" spans="1:1" x14ac:dyDescent="0.2">
      <c r="A479" s="113"/>
    </row>
    <row r="480" spans="1:1" x14ac:dyDescent="0.2">
      <c r="A480" s="113"/>
    </row>
    <row r="481" spans="1:1" x14ac:dyDescent="0.2">
      <c r="A481" s="113"/>
    </row>
    <row r="482" spans="1:1" x14ac:dyDescent="0.2">
      <c r="A482" s="113"/>
    </row>
    <row r="483" spans="1:1" x14ac:dyDescent="0.2">
      <c r="A483" s="113"/>
    </row>
    <row r="484" spans="1:1" x14ac:dyDescent="0.2">
      <c r="A484" s="113"/>
    </row>
    <row r="485" spans="1:1" x14ac:dyDescent="0.2">
      <c r="A485" s="113"/>
    </row>
    <row r="486" spans="1:1" x14ac:dyDescent="0.2">
      <c r="A486" s="113"/>
    </row>
    <row r="487" spans="1:1" x14ac:dyDescent="0.2">
      <c r="A487" s="113"/>
    </row>
    <row r="488" spans="1:1" x14ac:dyDescent="0.2">
      <c r="A488" s="113"/>
    </row>
    <row r="489" spans="1:1" x14ac:dyDescent="0.2">
      <c r="A489" s="113"/>
    </row>
    <row r="490" spans="1:1" x14ac:dyDescent="0.2">
      <c r="A490" s="113"/>
    </row>
    <row r="491" spans="1:1" x14ac:dyDescent="0.2">
      <c r="A491" s="113"/>
    </row>
    <row r="492" spans="1:1" x14ac:dyDescent="0.2">
      <c r="A492" s="113"/>
    </row>
    <row r="493" spans="1:1" x14ac:dyDescent="0.2">
      <c r="A493" s="113"/>
    </row>
    <row r="494" spans="1:1" x14ac:dyDescent="0.2">
      <c r="A494" s="113"/>
    </row>
    <row r="495" spans="1:1" x14ac:dyDescent="0.2">
      <c r="A495" s="113"/>
    </row>
    <row r="496" spans="1:1" x14ac:dyDescent="0.2">
      <c r="A496" s="113"/>
    </row>
    <row r="497" spans="1:1" x14ac:dyDescent="0.2">
      <c r="A497" s="113"/>
    </row>
    <row r="498" spans="1:1" x14ac:dyDescent="0.2">
      <c r="A498" s="113"/>
    </row>
    <row r="499" spans="1:1" x14ac:dyDescent="0.2">
      <c r="A499" s="113"/>
    </row>
    <row r="500" spans="1:1" x14ac:dyDescent="0.2">
      <c r="A500" s="113"/>
    </row>
    <row r="501" spans="1:1" x14ac:dyDescent="0.2">
      <c r="A501" s="113"/>
    </row>
    <row r="502" spans="1:1" x14ac:dyDescent="0.2">
      <c r="A502" s="113"/>
    </row>
    <row r="503" spans="1:1" x14ac:dyDescent="0.2">
      <c r="A503" s="113"/>
    </row>
    <row r="504" spans="1:1" x14ac:dyDescent="0.2">
      <c r="A504" s="113"/>
    </row>
    <row r="505" spans="1:1" x14ac:dyDescent="0.2">
      <c r="A505" s="113"/>
    </row>
    <row r="506" spans="1:1" x14ac:dyDescent="0.2">
      <c r="A506" s="113"/>
    </row>
    <row r="507" spans="1:1" x14ac:dyDescent="0.2">
      <c r="A507" s="113"/>
    </row>
    <row r="508" spans="1:1" x14ac:dyDescent="0.2">
      <c r="A508" s="113"/>
    </row>
    <row r="509" spans="1:1" x14ac:dyDescent="0.2">
      <c r="A509" s="113"/>
    </row>
    <row r="510" spans="1:1" x14ac:dyDescent="0.2">
      <c r="A510" s="113"/>
    </row>
    <row r="511" spans="1:1" x14ac:dyDescent="0.2">
      <c r="A511" s="113"/>
    </row>
    <row r="512" spans="1:1" x14ac:dyDescent="0.2">
      <c r="A512" s="113"/>
    </row>
    <row r="513" spans="1:1" x14ac:dyDescent="0.2">
      <c r="A513" s="113"/>
    </row>
    <row r="514" spans="1:1" x14ac:dyDescent="0.2">
      <c r="A514" s="113"/>
    </row>
    <row r="515" spans="1:1" x14ac:dyDescent="0.2">
      <c r="A515" s="113"/>
    </row>
    <row r="516" spans="1:1" x14ac:dyDescent="0.2">
      <c r="A516" s="113"/>
    </row>
    <row r="517" spans="1:1" x14ac:dyDescent="0.2">
      <c r="A517" s="113"/>
    </row>
    <row r="518" spans="1:1" x14ac:dyDescent="0.2">
      <c r="A518" s="113"/>
    </row>
    <row r="519" spans="1:1" x14ac:dyDescent="0.2">
      <c r="A519" s="113"/>
    </row>
    <row r="520" spans="1:1" x14ac:dyDescent="0.2">
      <c r="A520" s="113"/>
    </row>
    <row r="521" spans="1:1" x14ac:dyDescent="0.2">
      <c r="A521" s="113"/>
    </row>
    <row r="522" spans="1:1" x14ac:dyDescent="0.2">
      <c r="A522" s="113"/>
    </row>
    <row r="523" spans="1:1" x14ac:dyDescent="0.2">
      <c r="A523" s="113"/>
    </row>
    <row r="524" spans="1:1" x14ac:dyDescent="0.2">
      <c r="A524" s="113"/>
    </row>
    <row r="525" spans="1:1" x14ac:dyDescent="0.2">
      <c r="A525" s="113"/>
    </row>
    <row r="526" spans="1:1" x14ac:dyDescent="0.2">
      <c r="A526" s="113"/>
    </row>
    <row r="527" spans="1:1" x14ac:dyDescent="0.2">
      <c r="A527" s="113"/>
    </row>
    <row r="530" spans="1:1" x14ac:dyDescent="0.2">
      <c r="A530" s="113"/>
    </row>
    <row r="531" spans="1:1" x14ac:dyDescent="0.2">
      <c r="A531" s="113"/>
    </row>
    <row r="532" spans="1:1" x14ac:dyDescent="0.2">
      <c r="A532" s="113"/>
    </row>
    <row r="533" spans="1:1" x14ac:dyDescent="0.2">
      <c r="A533" s="113"/>
    </row>
    <row r="534" spans="1:1" x14ac:dyDescent="0.2">
      <c r="A534" s="113"/>
    </row>
    <row r="535" spans="1:1" x14ac:dyDescent="0.2">
      <c r="A535" s="113"/>
    </row>
    <row r="536" spans="1:1" x14ac:dyDescent="0.2">
      <c r="A536" s="113"/>
    </row>
    <row r="537" spans="1:1" x14ac:dyDescent="0.2">
      <c r="A537" s="113"/>
    </row>
    <row r="538" spans="1:1" x14ac:dyDescent="0.2">
      <c r="A538" s="113"/>
    </row>
    <row r="539" spans="1:1" x14ac:dyDescent="0.2">
      <c r="A539" s="113"/>
    </row>
    <row r="540" spans="1:1" x14ac:dyDescent="0.2">
      <c r="A540" s="113"/>
    </row>
    <row r="541" spans="1:1" x14ac:dyDescent="0.2">
      <c r="A541" s="113"/>
    </row>
    <row r="542" spans="1:1" x14ac:dyDescent="0.2">
      <c r="A542" s="113"/>
    </row>
    <row r="543" spans="1:1" x14ac:dyDescent="0.2">
      <c r="A543" s="113"/>
    </row>
    <row r="544" spans="1:1" x14ac:dyDescent="0.2">
      <c r="A544" s="113"/>
    </row>
    <row r="545" spans="1:1" x14ac:dyDescent="0.2">
      <c r="A545" s="113"/>
    </row>
    <row r="546" spans="1:1" x14ac:dyDescent="0.2">
      <c r="A546" s="113"/>
    </row>
    <row r="547" spans="1:1" x14ac:dyDescent="0.2">
      <c r="A547" s="113"/>
    </row>
    <row r="548" spans="1:1" x14ac:dyDescent="0.2">
      <c r="A548" s="113"/>
    </row>
    <row r="549" spans="1:1" x14ac:dyDescent="0.2">
      <c r="A549" s="113"/>
    </row>
    <row r="550" spans="1:1" x14ac:dyDescent="0.2">
      <c r="A550" s="113"/>
    </row>
    <row r="551" spans="1:1" x14ac:dyDescent="0.2">
      <c r="A551" s="113"/>
    </row>
    <row r="552" spans="1:1" x14ac:dyDescent="0.2">
      <c r="A552" s="113"/>
    </row>
    <row r="553" spans="1:1" x14ac:dyDescent="0.2">
      <c r="A553" s="113"/>
    </row>
    <row r="558" spans="1:1" x14ac:dyDescent="0.2">
      <c r="A558" s="113"/>
    </row>
    <row r="559" spans="1:1" x14ac:dyDescent="0.2">
      <c r="A559" s="113"/>
    </row>
    <row r="560" spans="1:1" x14ac:dyDescent="0.2">
      <c r="A560" s="113"/>
    </row>
    <row r="561" spans="1:1" x14ac:dyDescent="0.2">
      <c r="A561" s="113"/>
    </row>
    <row r="562" spans="1:1" x14ac:dyDescent="0.2">
      <c r="A562" s="113"/>
    </row>
    <row r="563" spans="1:1" x14ac:dyDescent="0.2">
      <c r="A563" s="113"/>
    </row>
    <row r="564" spans="1:1" x14ac:dyDescent="0.2">
      <c r="A564" s="113"/>
    </row>
    <row r="565" spans="1:1" x14ac:dyDescent="0.2">
      <c r="A565" s="113"/>
    </row>
    <row r="566" spans="1:1" x14ac:dyDescent="0.2">
      <c r="A566" s="113"/>
    </row>
    <row r="567" spans="1:1" x14ac:dyDescent="0.2">
      <c r="A567" s="113"/>
    </row>
    <row r="568" spans="1:1" x14ac:dyDescent="0.2">
      <c r="A568" s="113"/>
    </row>
    <row r="569" spans="1:1" x14ac:dyDescent="0.2">
      <c r="A569" s="113"/>
    </row>
    <row r="570" spans="1:1" x14ac:dyDescent="0.2">
      <c r="A570" s="113"/>
    </row>
    <row r="571" spans="1:1" x14ac:dyDescent="0.2">
      <c r="A571" s="113"/>
    </row>
    <row r="572" spans="1:1" x14ac:dyDescent="0.2">
      <c r="A572" s="113"/>
    </row>
    <row r="573" spans="1:1" x14ac:dyDescent="0.2">
      <c r="A573" s="113"/>
    </row>
    <row r="574" spans="1:1" x14ac:dyDescent="0.2">
      <c r="A574" s="113"/>
    </row>
    <row r="575" spans="1:1" x14ac:dyDescent="0.2">
      <c r="A575" s="113"/>
    </row>
    <row r="576" spans="1:1" x14ac:dyDescent="0.2">
      <c r="A576" s="113"/>
    </row>
    <row r="577" spans="1:1" x14ac:dyDescent="0.2">
      <c r="A577" s="113"/>
    </row>
    <row r="578" spans="1:1" x14ac:dyDescent="0.2">
      <c r="A578" s="113"/>
    </row>
    <row r="579" spans="1:1" x14ac:dyDescent="0.2">
      <c r="A579" s="113"/>
    </row>
    <row r="580" spans="1:1" x14ac:dyDescent="0.2">
      <c r="A580" s="113"/>
    </row>
    <row r="581" spans="1:1" x14ac:dyDescent="0.2">
      <c r="A581" s="113"/>
    </row>
    <row r="582" spans="1:1" x14ac:dyDescent="0.2">
      <c r="A582" s="113"/>
    </row>
    <row r="583" spans="1:1" x14ac:dyDescent="0.2">
      <c r="A583" s="113"/>
    </row>
    <row r="584" spans="1:1" x14ac:dyDescent="0.2">
      <c r="A584" s="113"/>
    </row>
    <row r="585" spans="1:1" x14ac:dyDescent="0.2">
      <c r="A585" s="113"/>
    </row>
    <row r="586" spans="1:1" x14ac:dyDescent="0.2">
      <c r="A586" s="113"/>
    </row>
    <row r="587" spans="1:1" x14ac:dyDescent="0.2">
      <c r="A587" s="113"/>
    </row>
    <row r="588" spans="1:1" x14ac:dyDescent="0.2">
      <c r="A588" s="113"/>
    </row>
    <row r="589" spans="1:1" x14ac:dyDescent="0.2">
      <c r="A589" s="113"/>
    </row>
    <row r="590" spans="1:1" x14ac:dyDescent="0.2">
      <c r="A590" s="113"/>
    </row>
    <row r="591" spans="1:1" x14ac:dyDescent="0.2">
      <c r="A591" s="113"/>
    </row>
    <row r="592" spans="1:1" x14ac:dyDescent="0.2">
      <c r="A592" s="113"/>
    </row>
    <row r="593" spans="1:1" x14ac:dyDescent="0.2">
      <c r="A593" s="113"/>
    </row>
    <row r="594" spans="1:1" x14ac:dyDescent="0.2">
      <c r="A594" s="113"/>
    </row>
    <row r="595" spans="1:1" x14ac:dyDescent="0.2">
      <c r="A595" s="113"/>
    </row>
    <row r="596" spans="1:1" x14ac:dyDescent="0.2">
      <c r="A596" s="113"/>
    </row>
    <row r="597" spans="1:1" x14ac:dyDescent="0.2">
      <c r="A597" s="113"/>
    </row>
    <row r="598" spans="1:1" x14ac:dyDescent="0.2">
      <c r="A598" s="113"/>
    </row>
    <row r="599" spans="1:1" x14ac:dyDescent="0.2">
      <c r="A599" s="113"/>
    </row>
    <row r="600" spans="1:1" x14ac:dyDescent="0.2">
      <c r="A600" s="113"/>
    </row>
    <row r="601" spans="1:1" x14ac:dyDescent="0.2">
      <c r="A601" s="113"/>
    </row>
    <row r="602" spans="1:1" x14ac:dyDescent="0.2">
      <c r="A602" s="113"/>
    </row>
    <row r="603" spans="1:1" x14ac:dyDescent="0.2">
      <c r="A603" s="113"/>
    </row>
    <row r="604" spans="1:1" x14ac:dyDescent="0.2">
      <c r="A604" s="113"/>
    </row>
    <row r="605" spans="1:1" x14ac:dyDescent="0.2">
      <c r="A605" s="113"/>
    </row>
    <row r="606" spans="1:1" x14ac:dyDescent="0.2">
      <c r="A606" s="113"/>
    </row>
    <row r="607" spans="1:1" x14ac:dyDescent="0.2">
      <c r="A607" s="113"/>
    </row>
    <row r="608" spans="1:1" x14ac:dyDescent="0.2">
      <c r="A608" s="113"/>
    </row>
    <row r="609" spans="1:1" x14ac:dyDescent="0.2">
      <c r="A609" s="113"/>
    </row>
    <row r="610" spans="1:1" x14ac:dyDescent="0.2">
      <c r="A610" s="113"/>
    </row>
    <row r="611" spans="1:1" x14ac:dyDescent="0.2">
      <c r="A611" s="113"/>
    </row>
    <row r="612" spans="1:1" x14ac:dyDescent="0.2">
      <c r="A612" s="113"/>
    </row>
    <row r="613" spans="1:1" x14ac:dyDescent="0.2">
      <c r="A613" s="113"/>
    </row>
    <row r="614" spans="1:1" x14ac:dyDescent="0.2">
      <c r="A614" s="113"/>
    </row>
    <row r="615" spans="1:1" x14ac:dyDescent="0.2">
      <c r="A615" s="113"/>
    </row>
    <row r="616" spans="1:1" x14ac:dyDescent="0.2">
      <c r="A616" s="113"/>
    </row>
    <row r="617" spans="1:1" x14ac:dyDescent="0.2">
      <c r="A617" s="113"/>
    </row>
    <row r="618" spans="1:1" x14ac:dyDescent="0.2">
      <c r="A618" s="113"/>
    </row>
    <row r="619" spans="1:1" x14ac:dyDescent="0.2">
      <c r="A619" s="113"/>
    </row>
    <row r="620" spans="1:1" x14ac:dyDescent="0.2">
      <c r="A620" s="113"/>
    </row>
    <row r="621" spans="1:1" x14ac:dyDescent="0.2">
      <c r="A621" s="113"/>
    </row>
    <row r="622" spans="1:1" x14ac:dyDescent="0.2">
      <c r="A622" s="113"/>
    </row>
    <row r="623" spans="1:1" x14ac:dyDescent="0.2">
      <c r="A623" s="113"/>
    </row>
    <row r="624" spans="1:1" x14ac:dyDescent="0.2">
      <c r="A624" s="113"/>
    </row>
    <row r="625" spans="1:1" x14ac:dyDescent="0.2">
      <c r="A625" s="113"/>
    </row>
    <row r="626" spans="1:1" x14ac:dyDescent="0.2">
      <c r="A626" s="113"/>
    </row>
    <row r="627" spans="1:1" x14ac:dyDescent="0.2">
      <c r="A627" s="113"/>
    </row>
    <row r="628" spans="1:1" x14ac:dyDescent="0.2">
      <c r="A628" s="113"/>
    </row>
    <row r="629" spans="1:1" x14ac:dyDescent="0.2">
      <c r="A629" s="113"/>
    </row>
    <row r="630" spans="1:1" x14ac:dyDescent="0.2">
      <c r="A630" s="113"/>
    </row>
    <row r="631" spans="1:1" x14ac:dyDescent="0.2">
      <c r="A631" s="113"/>
    </row>
    <row r="632" spans="1:1" x14ac:dyDescent="0.2">
      <c r="A632" s="113"/>
    </row>
    <row r="633" spans="1:1" x14ac:dyDescent="0.2">
      <c r="A633" s="113"/>
    </row>
    <row r="634" spans="1:1" x14ac:dyDescent="0.2">
      <c r="A634" s="113"/>
    </row>
    <row r="635" spans="1:1" x14ac:dyDescent="0.2">
      <c r="A635" s="113"/>
    </row>
    <row r="636" spans="1:1" x14ac:dyDescent="0.2">
      <c r="A636" s="113"/>
    </row>
    <row r="637" spans="1:1" x14ac:dyDescent="0.2">
      <c r="A637" s="113"/>
    </row>
    <row r="638" spans="1:1" x14ac:dyDescent="0.2">
      <c r="A638" s="113"/>
    </row>
    <row r="639" spans="1:1" x14ac:dyDescent="0.2">
      <c r="A639" s="113"/>
    </row>
    <row r="640" spans="1:1" x14ac:dyDescent="0.2">
      <c r="A640" s="113"/>
    </row>
    <row r="641" spans="1:1" x14ac:dyDescent="0.2">
      <c r="A641" s="113"/>
    </row>
    <row r="642" spans="1:1" x14ac:dyDescent="0.2">
      <c r="A642" s="113"/>
    </row>
    <row r="643" spans="1:1" x14ac:dyDescent="0.2">
      <c r="A643" s="113"/>
    </row>
    <row r="644" spans="1:1" x14ac:dyDescent="0.2">
      <c r="A644" s="113"/>
    </row>
    <row r="645" spans="1:1" x14ac:dyDescent="0.2">
      <c r="A645" s="113"/>
    </row>
    <row r="646" spans="1:1" x14ac:dyDescent="0.2">
      <c r="A646" s="113"/>
    </row>
    <row r="647" spans="1:1" x14ac:dyDescent="0.2">
      <c r="A647" s="113"/>
    </row>
    <row r="648" spans="1:1" x14ac:dyDescent="0.2">
      <c r="A648" s="113"/>
    </row>
    <row r="649" spans="1:1" x14ac:dyDescent="0.2">
      <c r="A649" s="113"/>
    </row>
    <row r="650" spans="1:1" x14ac:dyDescent="0.2">
      <c r="A650" s="113"/>
    </row>
    <row r="651" spans="1:1" x14ac:dyDescent="0.2">
      <c r="A651" s="113"/>
    </row>
    <row r="652" spans="1:1" x14ac:dyDescent="0.2">
      <c r="A652" s="113"/>
    </row>
    <row r="653" spans="1:1" x14ac:dyDescent="0.2">
      <c r="A653" s="113"/>
    </row>
    <row r="654" spans="1:1" x14ac:dyDescent="0.2">
      <c r="A654" s="113"/>
    </row>
    <row r="655" spans="1:1" x14ac:dyDescent="0.2">
      <c r="A655" s="113"/>
    </row>
    <row r="656" spans="1:1" x14ac:dyDescent="0.2">
      <c r="A656" s="113"/>
    </row>
    <row r="657" spans="1:1" x14ac:dyDescent="0.2">
      <c r="A657" s="113"/>
    </row>
    <row r="658" spans="1:1" x14ac:dyDescent="0.2">
      <c r="A658" s="113"/>
    </row>
    <row r="659" spans="1:1" x14ac:dyDescent="0.2">
      <c r="A659" s="113"/>
    </row>
    <row r="660" spans="1:1" x14ac:dyDescent="0.2">
      <c r="A660" s="113"/>
    </row>
    <row r="661" spans="1:1" x14ac:dyDescent="0.2">
      <c r="A661" s="113"/>
    </row>
    <row r="662" spans="1:1" x14ac:dyDescent="0.2">
      <c r="A662" s="113"/>
    </row>
    <row r="663" spans="1:1" x14ac:dyDescent="0.2">
      <c r="A663" s="113"/>
    </row>
    <row r="664" spans="1:1" x14ac:dyDescent="0.2">
      <c r="A664" s="113"/>
    </row>
    <row r="665" spans="1:1" x14ac:dyDescent="0.2">
      <c r="A665" s="113"/>
    </row>
    <row r="666" spans="1:1" x14ac:dyDescent="0.2">
      <c r="A666" s="113"/>
    </row>
    <row r="667" spans="1:1" x14ac:dyDescent="0.2">
      <c r="A667" s="113"/>
    </row>
    <row r="668" spans="1:1" x14ac:dyDescent="0.2">
      <c r="A668" s="113"/>
    </row>
    <row r="669" spans="1:1" x14ac:dyDescent="0.2">
      <c r="A669" s="113"/>
    </row>
    <row r="670" spans="1:1" x14ac:dyDescent="0.2">
      <c r="A670" s="113"/>
    </row>
    <row r="671" spans="1:1" x14ac:dyDescent="0.2">
      <c r="A671" s="113"/>
    </row>
    <row r="672" spans="1:1" x14ac:dyDescent="0.2">
      <c r="A672" s="113"/>
    </row>
    <row r="673" spans="1:1" x14ac:dyDescent="0.2">
      <c r="A673" s="113"/>
    </row>
    <row r="674" spans="1:1" x14ac:dyDescent="0.2">
      <c r="A674" s="113"/>
    </row>
    <row r="675" spans="1:1" x14ac:dyDescent="0.2">
      <c r="A675" s="113"/>
    </row>
    <row r="676" spans="1:1" x14ac:dyDescent="0.2">
      <c r="A676" s="113"/>
    </row>
    <row r="677" spans="1:1" x14ac:dyDescent="0.2">
      <c r="A677" s="113"/>
    </row>
    <row r="678" spans="1:1" x14ac:dyDescent="0.2">
      <c r="A678" s="113"/>
    </row>
    <row r="679" spans="1:1" x14ac:dyDescent="0.2">
      <c r="A679" s="113"/>
    </row>
    <row r="680" spans="1:1" x14ac:dyDescent="0.2">
      <c r="A680" s="113"/>
    </row>
    <row r="681" spans="1:1" x14ac:dyDescent="0.2">
      <c r="A681" s="113"/>
    </row>
    <row r="682" spans="1:1" x14ac:dyDescent="0.2">
      <c r="A682" s="113"/>
    </row>
    <row r="683" spans="1:1" x14ac:dyDescent="0.2">
      <c r="A683" s="113"/>
    </row>
    <row r="684" spans="1:1" x14ac:dyDescent="0.2">
      <c r="A684" s="113"/>
    </row>
    <row r="685" spans="1:1" x14ac:dyDescent="0.2">
      <c r="A685" s="113"/>
    </row>
    <row r="686" spans="1:1" x14ac:dyDescent="0.2">
      <c r="A686" s="113"/>
    </row>
    <row r="687" spans="1:1" x14ac:dyDescent="0.2">
      <c r="A687" s="113"/>
    </row>
    <row r="688" spans="1:1" x14ac:dyDescent="0.2">
      <c r="A688" s="113"/>
    </row>
    <row r="689" spans="1:1" x14ac:dyDescent="0.2">
      <c r="A689" s="113"/>
    </row>
    <row r="690" spans="1:1" x14ac:dyDescent="0.2">
      <c r="A690" s="113"/>
    </row>
    <row r="691" spans="1:1" x14ac:dyDescent="0.2">
      <c r="A691" s="113"/>
    </row>
    <row r="692" spans="1:1" x14ac:dyDescent="0.2">
      <c r="A692" s="113"/>
    </row>
    <row r="693" spans="1:1" x14ac:dyDescent="0.2">
      <c r="A693" s="113"/>
    </row>
    <row r="694" spans="1:1" x14ac:dyDescent="0.2">
      <c r="A694" s="113"/>
    </row>
    <row r="695" spans="1:1" x14ac:dyDescent="0.2">
      <c r="A695" s="113"/>
    </row>
    <row r="696" spans="1:1" x14ac:dyDescent="0.2">
      <c r="A696" s="113"/>
    </row>
    <row r="697" spans="1:1" x14ac:dyDescent="0.2">
      <c r="A697" s="113"/>
    </row>
    <row r="698" spans="1:1" x14ac:dyDescent="0.2">
      <c r="A698" s="113"/>
    </row>
    <row r="699" spans="1:1" x14ac:dyDescent="0.2">
      <c r="A699" s="113"/>
    </row>
    <row r="700" spans="1:1" x14ac:dyDescent="0.2">
      <c r="A700" s="113"/>
    </row>
    <row r="701" spans="1:1" x14ac:dyDescent="0.2">
      <c r="A701" s="113"/>
    </row>
    <row r="702" spans="1:1" x14ac:dyDescent="0.2">
      <c r="A702" s="113"/>
    </row>
    <row r="703" spans="1:1" x14ac:dyDescent="0.2">
      <c r="A703" s="113"/>
    </row>
    <row r="704" spans="1:1" x14ac:dyDescent="0.2">
      <c r="A704" s="113"/>
    </row>
    <row r="705" spans="1:1" x14ac:dyDescent="0.2">
      <c r="A705" s="113"/>
    </row>
    <row r="706" spans="1:1" x14ac:dyDescent="0.2">
      <c r="A706" s="113"/>
    </row>
    <row r="707" spans="1:1" x14ac:dyDescent="0.2">
      <c r="A707" s="113"/>
    </row>
    <row r="708" spans="1:1" x14ac:dyDescent="0.2">
      <c r="A708" s="113"/>
    </row>
    <row r="709" spans="1:1" x14ac:dyDescent="0.2">
      <c r="A709" s="113"/>
    </row>
    <row r="710" spans="1:1" x14ac:dyDescent="0.2">
      <c r="A710" s="113"/>
    </row>
    <row r="711" spans="1:1" x14ac:dyDescent="0.2">
      <c r="A711" s="113"/>
    </row>
    <row r="712" spans="1:1" x14ac:dyDescent="0.2">
      <c r="A712" s="113"/>
    </row>
    <row r="713" spans="1:1" x14ac:dyDescent="0.2">
      <c r="A713" s="113"/>
    </row>
    <row r="714" spans="1:1" x14ac:dyDescent="0.2">
      <c r="A714" s="113"/>
    </row>
    <row r="715" spans="1:1" x14ac:dyDescent="0.2">
      <c r="A715" s="113"/>
    </row>
    <row r="716" spans="1:1" x14ac:dyDescent="0.2">
      <c r="A716" s="113"/>
    </row>
    <row r="717" spans="1:1" x14ac:dyDescent="0.2">
      <c r="A717" s="113"/>
    </row>
    <row r="718" spans="1:1" x14ac:dyDescent="0.2">
      <c r="A718" s="113"/>
    </row>
    <row r="719" spans="1:1" x14ac:dyDescent="0.2">
      <c r="A719" s="113"/>
    </row>
    <row r="720" spans="1:1" x14ac:dyDescent="0.2">
      <c r="A720" s="113"/>
    </row>
    <row r="721" spans="1:1" x14ac:dyDescent="0.2">
      <c r="A721" s="113"/>
    </row>
    <row r="722" spans="1:1" x14ac:dyDescent="0.2">
      <c r="A722" s="113"/>
    </row>
    <row r="723" spans="1:1" x14ac:dyDescent="0.2">
      <c r="A723" s="113"/>
    </row>
    <row r="724" spans="1:1" x14ac:dyDescent="0.2">
      <c r="A724" s="113"/>
    </row>
    <row r="725" spans="1:1" x14ac:dyDescent="0.2">
      <c r="A725" s="113"/>
    </row>
    <row r="726" spans="1:1" x14ac:dyDescent="0.2">
      <c r="A726" s="113"/>
    </row>
    <row r="727" spans="1:1" x14ac:dyDescent="0.2">
      <c r="A727" s="113"/>
    </row>
    <row r="728" spans="1:1" x14ac:dyDescent="0.2">
      <c r="A728" s="113"/>
    </row>
    <row r="729" spans="1:1" x14ac:dyDescent="0.2">
      <c r="A729" s="113"/>
    </row>
    <row r="730" spans="1:1" x14ac:dyDescent="0.2">
      <c r="A730" s="113"/>
    </row>
    <row r="731" spans="1:1" x14ac:dyDescent="0.2">
      <c r="A731" s="113"/>
    </row>
    <row r="732" spans="1:1" x14ac:dyDescent="0.2">
      <c r="A732" s="113"/>
    </row>
    <row r="733" spans="1:1" x14ac:dyDescent="0.2">
      <c r="A733" s="113"/>
    </row>
    <row r="734" spans="1:1" x14ac:dyDescent="0.2">
      <c r="A734" s="113"/>
    </row>
    <row r="735" spans="1:1" x14ac:dyDescent="0.2">
      <c r="A735" s="113"/>
    </row>
    <row r="736" spans="1:1" x14ac:dyDescent="0.2">
      <c r="A736" s="113"/>
    </row>
    <row r="737" spans="1:1" x14ac:dyDescent="0.2">
      <c r="A737" s="113"/>
    </row>
    <row r="738" spans="1:1" x14ac:dyDescent="0.2">
      <c r="A738" s="113"/>
    </row>
    <row r="739" spans="1:1" x14ac:dyDescent="0.2">
      <c r="A739" s="113"/>
    </row>
    <row r="740" spans="1:1" x14ac:dyDescent="0.2">
      <c r="A740" s="113"/>
    </row>
    <row r="741" spans="1:1" x14ac:dyDescent="0.2">
      <c r="A741" s="113"/>
    </row>
    <row r="742" spans="1:1" x14ac:dyDescent="0.2">
      <c r="A742" s="113"/>
    </row>
    <row r="743" spans="1:1" x14ac:dyDescent="0.2">
      <c r="A743" s="113"/>
    </row>
    <row r="744" spans="1:1" x14ac:dyDescent="0.2">
      <c r="A744" s="113"/>
    </row>
    <row r="745" spans="1:1" x14ac:dyDescent="0.2">
      <c r="A745" s="113"/>
    </row>
    <row r="746" spans="1:1" x14ac:dyDescent="0.2">
      <c r="A746" s="113"/>
    </row>
    <row r="747" spans="1:1" x14ac:dyDescent="0.2">
      <c r="A747" s="113"/>
    </row>
    <row r="748" spans="1:1" x14ac:dyDescent="0.2">
      <c r="A748" s="113"/>
    </row>
    <row r="749" spans="1:1" x14ac:dyDescent="0.2">
      <c r="A749" s="113"/>
    </row>
    <row r="750" spans="1:1" x14ac:dyDescent="0.2">
      <c r="A750" s="113"/>
    </row>
    <row r="751" spans="1:1" x14ac:dyDescent="0.2">
      <c r="A751" s="113"/>
    </row>
    <row r="752" spans="1:1" x14ac:dyDescent="0.2">
      <c r="A752" s="113"/>
    </row>
    <row r="753" spans="1:1" x14ac:dyDescent="0.2">
      <c r="A753" s="113"/>
    </row>
    <row r="754" spans="1:1" x14ac:dyDescent="0.2">
      <c r="A754" s="113"/>
    </row>
    <row r="755" spans="1:1" x14ac:dyDescent="0.2">
      <c r="A755" s="113"/>
    </row>
    <row r="756" spans="1:1" x14ac:dyDescent="0.2">
      <c r="A756" s="113"/>
    </row>
    <row r="757" spans="1:1" x14ac:dyDescent="0.2">
      <c r="A757" s="113"/>
    </row>
    <row r="758" spans="1:1" x14ac:dyDescent="0.2">
      <c r="A758" s="113"/>
    </row>
    <row r="759" spans="1:1" x14ac:dyDescent="0.2">
      <c r="A759" s="113"/>
    </row>
    <row r="760" spans="1:1" x14ac:dyDescent="0.2">
      <c r="A760" s="113"/>
    </row>
    <row r="761" spans="1:1" x14ac:dyDescent="0.2">
      <c r="A761" s="113"/>
    </row>
    <row r="762" spans="1:1" x14ac:dyDescent="0.2">
      <c r="A762" s="113"/>
    </row>
    <row r="763" spans="1:1" x14ac:dyDescent="0.2">
      <c r="A763" s="113"/>
    </row>
    <row r="764" spans="1:1" x14ac:dyDescent="0.2">
      <c r="A764" s="113"/>
    </row>
    <row r="765" spans="1:1" x14ac:dyDescent="0.2">
      <c r="A765" s="113"/>
    </row>
    <row r="766" spans="1:1" x14ac:dyDescent="0.2">
      <c r="A766" s="113"/>
    </row>
    <row r="767" spans="1:1" x14ac:dyDescent="0.2">
      <c r="A767" s="113"/>
    </row>
    <row r="768" spans="1:1" x14ac:dyDescent="0.2">
      <c r="A768" s="113"/>
    </row>
    <row r="769" spans="1:1" x14ac:dyDescent="0.2">
      <c r="A769" s="113"/>
    </row>
    <row r="770" spans="1:1" x14ac:dyDescent="0.2">
      <c r="A770" s="113"/>
    </row>
    <row r="771" spans="1:1" x14ac:dyDescent="0.2">
      <c r="A771" s="113"/>
    </row>
    <row r="772" spans="1:1" x14ac:dyDescent="0.2">
      <c r="A772" s="113"/>
    </row>
    <row r="773" spans="1:1" x14ac:dyDescent="0.2">
      <c r="A773" s="113"/>
    </row>
    <row r="774" spans="1:1" x14ac:dyDescent="0.2">
      <c r="A774" s="113"/>
    </row>
    <row r="775" spans="1:1" x14ac:dyDescent="0.2">
      <c r="A775" s="113"/>
    </row>
    <row r="776" spans="1:1" x14ac:dyDescent="0.2">
      <c r="A776" s="113"/>
    </row>
    <row r="777" spans="1:1" x14ac:dyDescent="0.2">
      <c r="A777" s="113"/>
    </row>
    <row r="778" spans="1:1" x14ac:dyDescent="0.2">
      <c r="A778" s="113"/>
    </row>
    <row r="779" spans="1:1" x14ac:dyDescent="0.2">
      <c r="A779" s="113"/>
    </row>
    <row r="780" spans="1:1" x14ac:dyDescent="0.2">
      <c r="A780" s="113"/>
    </row>
    <row r="781" spans="1:1" x14ac:dyDescent="0.2">
      <c r="A781" s="113"/>
    </row>
    <row r="782" spans="1:1" x14ac:dyDescent="0.2">
      <c r="A782" s="113"/>
    </row>
    <row r="783" spans="1:1" x14ac:dyDescent="0.2">
      <c r="A783" s="113"/>
    </row>
    <row r="784" spans="1:1" x14ac:dyDescent="0.2">
      <c r="A784" s="113"/>
    </row>
    <row r="785" spans="1:1" x14ac:dyDescent="0.2">
      <c r="A785" s="113"/>
    </row>
    <row r="786" spans="1:1" x14ac:dyDescent="0.2">
      <c r="A786" s="113"/>
    </row>
    <row r="787" spans="1:1" x14ac:dyDescent="0.2">
      <c r="A787" s="113"/>
    </row>
    <row r="788" spans="1:1" x14ac:dyDescent="0.2">
      <c r="A788" s="113"/>
    </row>
    <row r="789" spans="1:1" x14ac:dyDescent="0.2">
      <c r="A789" s="113"/>
    </row>
    <row r="790" spans="1:1" x14ac:dyDescent="0.2">
      <c r="A790" s="113"/>
    </row>
    <row r="791" spans="1:1" x14ac:dyDescent="0.2">
      <c r="A791" s="113"/>
    </row>
    <row r="792" spans="1:1" x14ac:dyDescent="0.2">
      <c r="A792" s="113"/>
    </row>
    <row r="793" spans="1:1" x14ac:dyDescent="0.2">
      <c r="A793" s="113"/>
    </row>
    <row r="794" spans="1:1" x14ac:dyDescent="0.2">
      <c r="A794" s="113"/>
    </row>
    <row r="795" spans="1:1" x14ac:dyDescent="0.2">
      <c r="A795" s="113"/>
    </row>
    <row r="796" spans="1:1" x14ac:dyDescent="0.2">
      <c r="A796" s="113"/>
    </row>
    <row r="797" spans="1:1" x14ac:dyDescent="0.2">
      <c r="A797" s="113"/>
    </row>
    <row r="798" spans="1:1" x14ac:dyDescent="0.2">
      <c r="A798" s="113"/>
    </row>
    <row r="799" spans="1:1" x14ac:dyDescent="0.2">
      <c r="A799" s="113"/>
    </row>
    <row r="800" spans="1:1" x14ac:dyDescent="0.2">
      <c r="A800" s="113"/>
    </row>
    <row r="801" spans="1:1" x14ac:dyDescent="0.2">
      <c r="A801" s="113"/>
    </row>
    <row r="802" spans="1:1" x14ac:dyDescent="0.2">
      <c r="A802" s="113"/>
    </row>
    <row r="803" spans="1:1" x14ac:dyDescent="0.2">
      <c r="A803" s="113"/>
    </row>
    <row r="804" spans="1:1" x14ac:dyDescent="0.2">
      <c r="A804" s="113"/>
    </row>
    <row r="805" spans="1:1" x14ac:dyDescent="0.2">
      <c r="A805" s="113"/>
    </row>
    <row r="806" spans="1:1" x14ac:dyDescent="0.2">
      <c r="A806" s="113"/>
    </row>
    <row r="807" spans="1:1" x14ac:dyDescent="0.2">
      <c r="A807" s="113"/>
    </row>
    <row r="808" spans="1:1" x14ac:dyDescent="0.2">
      <c r="A808" s="113"/>
    </row>
    <row r="809" spans="1:1" x14ac:dyDescent="0.2">
      <c r="A809" s="113"/>
    </row>
    <row r="810" spans="1:1" x14ac:dyDescent="0.2">
      <c r="A810" s="113"/>
    </row>
    <row r="811" spans="1:1" x14ac:dyDescent="0.2">
      <c r="A811" s="113"/>
    </row>
    <row r="812" spans="1:1" x14ac:dyDescent="0.2">
      <c r="A812" s="113"/>
    </row>
    <row r="813" spans="1:1" x14ac:dyDescent="0.2">
      <c r="A813" s="113"/>
    </row>
    <row r="814" spans="1:1" x14ac:dyDescent="0.2">
      <c r="A814" s="113"/>
    </row>
    <row r="815" spans="1:1" x14ac:dyDescent="0.2">
      <c r="A815" s="113"/>
    </row>
    <row r="816" spans="1:1" x14ac:dyDescent="0.2">
      <c r="A816" s="113"/>
    </row>
    <row r="817" spans="1:1" x14ac:dyDescent="0.2">
      <c r="A817" s="113"/>
    </row>
    <row r="818" spans="1:1" x14ac:dyDescent="0.2">
      <c r="A818" s="113"/>
    </row>
    <row r="819" spans="1:1" x14ac:dyDescent="0.2">
      <c r="A819" s="113"/>
    </row>
    <row r="820" spans="1:1" x14ac:dyDescent="0.2">
      <c r="A820" s="113"/>
    </row>
    <row r="821" spans="1:1" x14ac:dyDescent="0.2">
      <c r="A821" s="113"/>
    </row>
    <row r="822" spans="1:1" x14ac:dyDescent="0.2">
      <c r="A822" s="113"/>
    </row>
    <row r="823" spans="1:1" x14ac:dyDescent="0.2">
      <c r="A823" s="113"/>
    </row>
    <row r="824" spans="1:1" x14ac:dyDescent="0.2">
      <c r="A824" s="113"/>
    </row>
    <row r="825" spans="1:1" x14ac:dyDescent="0.2">
      <c r="A825" s="113"/>
    </row>
    <row r="826" spans="1:1" x14ac:dyDescent="0.2">
      <c r="A826" s="113"/>
    </row>
    <row r="827" spans="1:1" x14ac:dyDescent="0.2">
      <c r="A827" s="113"/>
    </row>
    <row r="828" spans="1:1" x14ac:dyDescent="0.2">
      <c r="A828" s="113"/>
    </row>
    <row r="829" spans="1:1" x14ac:dyDescent="0.2">
      <c r="A829" s="113"/>
    </row>
    <row r="830" spans="1:1" x14ac:dyDescent="0.2">
      <c r="A830" s="113"/>
    </row>
    <row r="831" spans="1:1" x14ac:dyDescent="0.2">
      <c r="A831" s="113"/>
    </row>
    <row r="832" spans="1:1" x14ac:dyDescent="0.2">
      <c r="A832" s="113"/>
    </row>
    <row r="833" spans="1:1" x14ac:dyDescent="0.2">
      <c r="A833" s="113"/>
    </row>
    <row r="834" spans="1:1" x14ac:dyDescent="0.2">
      <c r="A834" s="113"/>
    </row>
    <row r="835" spans="1:1" x14ac:dyDescent="0.2">
      <c r="A835" s="113"/>
    </row>
    <row r="836" spans="1:1" x14ac:dyDescent="0.2">
      <c r="A836" s="113"/>
    </row>
    <row r="837" spans="1:1" x14ac:dyDescent="0.2">
      <c r="A837" s="113"/>
    </row>
    <row r="838" spans="1:1" x14ac:dyDescent="0.2">
      <c r="A838" s="113"/>
    </row>
    <row r="839" spans="1:1" x14ac:dyDescent="0.2">
      <c r="A839" s="113"/>
    </row>
    <row r="840" spans="1:1" x14ac:dyDescent="0.2">
      <c r="A840" s="113"/>
    </row>
    <row r="841" spans="1:1" x14ac:dyDescent="0.2">
      <c r="A841" s="113"/>
    </row>
    <row r="842" spans="1:1" x14ac:dyDescent="0.2">
      <c r="A842" s="113"/>
    </row>
    <row r="843" spans="1:1" x14ac:dyDescent="0.2">
      <c r="A843" s="113"/>
    </row>
    <row r="844" spans="1:1" x14ac:dyDescent="0.2">
      <c r="A844" s="113"/>
    </row>
    <row r="845" spans="1:1" x14ac:dyDescent="0.2">
      <c r="A845" s="113"/>
    </row>
    <row r="846" spans="1:1" x14ac:dyDescent="0.2">
      <c r="A846" s="113"/>
    </row>
    <row r="847" spans="1:1" x14ac:dyDescent="0.2">
      <c r="A847" s="113"/>
    </row>
    <row r="848" spans="1:1" x14ac:dyDescent="0.2">
      <c r="A848" s="113"/>
    </row>
    <row r="849" spans="1:1" x14ac:dyDescent="0.2">
      <c r="A849" s="113"/>
    </row>
    <row r="850" spans="1:1" x14ac:dyDescent="0.2">
      <c r="A850" s="113"/>
    </row>
    <row r="851" spans="1:1" x14ac:dyDescent="0.2">
      <c r="A851" s="113"/>
    </row>
    <row r="852" spans="1:1" x14ac:dyDescent="0.2">
      <c r="A852" s="113"/>
    </row>
    <row r="853" spans="1:1" x14ac:dyDescent="0.2">
      <c r="A853" s="113"/>
    </row>
    <row r="854" spans="1:1" x14ac:dyDescent="0.2">
      <c r="A854" s="113"/>
    </row>
    <row r="855" spans="1:1" x14ac:dyDescent="0.2">
      <c r="A855" s="113"/>
    </row>
    <row r="856" spans="1:1" x14ac:dyDescent="0.2">
      <c r="A856" s="113"/>
    </row>
    <row r="857" spans="1:1" x14ac:dyDescent="0.2">
      <c r="A857" s="113"/>
    </row>
    <row r="858" spans="1:1" x14ac:dyDescent="0.2">
      <c r="A858" s="113"/>
    </row>
    <row r="859" spans="1:1" x14ac:dyDescent="0.2">
      <c r="A859" s="113"/>
    </row>
    <row r="860" spans="1:1" x14ac:dyDescent="0.2">
      <c r="A860" s="113"/>
    </row>
    <row r="861" spans="1:1" x14ac:dyDescent="0.2">
      <c r="A861" s="113"/>
    </row>
    <row r="862" spans="1:1" x14ac:dyDescent="0.2">
      <c r="A862" s="113"/>
    </row>
    <row r="863" spans="1:1" x14ac:dyDescent="0.2">
      <c r="A863" s="113"/>
    </row>
    <row r="864" spans="1:1" x14ac:dyDescent="0.2">
      <c r="A864" s="113"/>
    </row>
    <row r="865" spans="1:1" x14ac:dyDescent="0.2">
      <c r="A865" s="113"/>
    </row>
    <row r="866" spans="1:1" x14ac:dyDescent="0.2">
      <c r="A866" s="113"/>
    </row>
    <row r="867" spans="1:1" x14ac:dyDescent="0.2">
      <c r="A867" s="113"/>
    </row>
    <row r="868" spans="1:1" x14ac:dyDescent="0.2">
      <c r="A868" s="113"/>
    </row>
    <row r="869" spans="1:1" x14ac:dyDescent="0.2">
      <c r="A869" s="113"/>
    </row>
    <row r="870" spans="1:1" x14ac:dyDescent="0.2">
      <c r="A870" s="113"/>
    </row>
    <row r="871" spans="1:1" x14ac:dyDescent="0.2">
      <c r="A871" s="113"/>
    </row>
    <row r="872" spans="1:1" x14ac:dyDescent="0.2">
      <c r="A872" s="113"/>
    </row>
    <row r="873" spans="1:1" x14ac:dyDescent="0.2">
      <c r="A873" s="113"/>
    </row>
    <row r="874" spans="1:1" x14ac:dyDescent="0.2">
      <c r="A874" s="113"/>
    </row>
    <row r="875" spans="1:1" x14ac:dyDescent="0.2">
      <c r="A875" s="113"/>
    </row>
    <row r="876" spans="1:1" x14ac:dyDescent="0.2">
      <c r="A876" s="113"/>
    </row>
    <row r="877" spans="1:1" x14ac:dyDescent="0.2">
      <c r="A877" s="113"/>
    </row>
    <row r="878" spans="1:1" x14ac:dyDescent="0.2">
      <c r="A878" s="113"/>
    </row>
    <row r="879" spans="1:1" x14ac:dyDescent="0.2">
      <c r="A879" s="113"/>
    </row>
    <row r="880" spans="1:1" x14ac:dyDescent="0.2">
      <c r="A880" s="113"/>
    </row>
    <row r="881" spans="1:1" x14ac:dyDescent="0.2">
      <c r="A881" s="113"/>
    </row>
    <row r="882" spans="1:1" x14ac:dyDescent="0.2">
      <c r="A882" s="113"/>
    </row>
    <row r="883" spans="1:1" x14ac:dyDescent="0.2">
      <c r="A883" s="113"/>
    </row>
    <row r="884" spans="1:1" x14ac:dyDescent="0.2">
      <c r="A884" s="113"/>
    </row>
    <row r="885" spans="1:1" x14ac:dyDescent="0.2">
      <c r="A885" s="113"/>
    </row>
    <row r="886" spans="1:1" x14ac:dyDescent="0.2">
      <c r="A886" s="113"/>
    </row>
    <row r="887" spans="1:1" x14ac:dyDescent="0.2">
      <c r="A887" s="113"/>
    </row>
    <row r="888" spans="1:1" x14ac:dyDescent="0.2">
      <c r="A888" s="113"/>
    </row>
    <row r="889" spans="1:1" x14ac:dyDescent="0.2">
      <c r="A889" s="113"/>
    </row>
    <row r="890" spans="1:1" x14ac:dyDescent="0.2">
      <c r="A890" s="113"/>
    </row>
    <row r="891" spans="1:1" x14ac:dyDescent="0.2">
      <c r="A891" s="113"/>
    </row>
    <row r="892" spans="1:1" x14ac:dyDescent="0.2">
      <c r="A892" s="113"/>
    </row>
    <row r="893" spans="1:1" x14ac:dyDescent="0.2">
      <c r="A893" s="113"/>
    </row>
    <row r="894" spans="1:1" x14ac:dyDescent="0.2">
      <c r="A894" s="113"/>
    </row>
    <row r="895" spans="1:1" x14ac:dyDescent="0.2">
      <c r="A895" s="113"/>
    </row>
    <row r="896" spans="1:1" x14ac:dyDescent="0.2">
      <c r="A896" s="113"/>
    </row>
    <row r="897" spans="1:1" x14ac:dyDescent="0.2">
      <c r="A897" s="113"/>
    </row>
    <row r="898" spans="1:1" x14ac:dyDescent="0.2">
      <c r="A898" s="113"/>
    </row>
    <row r="899" spans="1:1" x14ac:dyDescent="0.2">
      <c r="A899" s="113"/>
    </row>
    <row r="900" spans="1:1" x14ac:dyDescent="0.2">
      <c r="A900" s="113"/>
    </row>
    <row r="901" spans="1:1" x14ac:dyDescent="0.2">
      <c r="A901" s="113"/>
    </row>
    <row r="902" spans="1:1" x14ac:dyDescent="0.2">
      <c r="A902" s="113"/>
    </row>
    <row r="903" spans="1:1" x14ac:dyDescent="0.2">
      <c r="A903" s="113"/>
    </row>
    <row r="904" spans="1:1" x14ac:dyDescent="0.2">
      <c r="A904" s="113"/>
    </row>
    <row r="905" spans="1:1" x14ac:dyDescent="0.2">
      <c r="A905" s="113"/>
    </row>
    <row r="906" spans="1:1" x14ac:dyDescent="0.2">
      <c r="A906" s="113"/>
    </row>
    <row r="907" spans="1:1" x14ac:dyDescent="0.2">
      <c r="A907" s="113"/>
    </row>
    <row r="908" spans="1:1" x14ac:dyDescent="0.2">
      <c r="A908" s="113"/>
    </row>
    <row r="909" spans="1:1" x14ac:dyDescent="0.2">
      <c r="A909" s="113"/>
    </row>
    <row r="910" spans="1:1" x14ac:dyDescent="0.2">
      <c r="A910" s="113"/>
    </row>
    <row r="911" spans="1:1" x14ac:dyDescent="0.2">
      <c r="A911" s="113"/>
    </row>
    <row r="912" spans="1:1" x14ac:dyDescent="0.2">
      <c r="A912" s="113"/>
    </row>
    <row r="913" spans="1:1" x14ac:dyDescent="0.2">
      <c r="A913" s="113"/>
    </row>
    <row r="914" spans="1:1" x14ac:dyDescent="0.2">
      <c r="A914" s="113"/>
    </row>
    <row r="915" spans="1:1" x14ac:dyDescent="0.2">
      <c r="A915" s="113"/>
    </row>
    <row r="916" spans="1:1" x14ac:dyDescent="0.2">
      <c r="A916" s="113"/>
    </row>
    <row r="917" spans="1:1" x14ac:dyDescent="0.2">
      <c r="A917" s="113"/>
    </row>
    <row r="918" spans="1:1" x14ac:dyDescent="0.2">
      <c r="A918" s="113"/>
    </row>
    <row r="919" spans="1:1" x14ac:dyDescent="0.2">
      <c r="A919" s="113"/>
    </row>
    <row r="920" spans="1:1" x14ac:dyDescent="0.2">
      <c r="A920" s="113"/>
    </row>
    <row r="921" spans="1:1" x14ac:dyDescent="0.2">
      <c r="A921" s="113"/>
    </row>
    <row r="922" spans="1:1" x14ac:dyDescent="0.2">
      <c r="A922" s="113"/>
    </row>
    <row r="923" spans="1:1" x14ac:dyDescent="0.2">
      <c r="A923" s="113"/>
    </row>
    <row r="924" spans="1:1" x14ac:dyDescent="0.2">
      <c r="A924" s="113"/>
    </row>
    <row r="925" spans="1:1" x14ac:dyDescent="0.2">
      <c r="A925" s="113"/>
    </row>
    <row r="926" spans="1:1" x14ac:dyDescent="0.2">
      <c r="A926" s="113"/>
    </row>
    <row r="927" spans="1:1" x14ac:dyDescent="0.2">
      <c r="A927" s="113"/>
    </row>
    <row r="928" spans="1:1" x14ac:dyDescent="0.2">
      <c r="A928" s="113"/>
    </row>
    <row r="929" spans="1:1" x14ac:dyDescent="0.2">
      <c r="A929" s="113"/>
    </row>
    <row r="930" spans="1:1" x14ac:dyDescent="0.2">
      <c r="A930" s="113"/>
    </row>
    <row r="931" spans="1:1" x14ac:dyDescent="0.2">
      <c r="A931" s="113"/>
    </row>
    <row r="932" spans="1:1" x14ac:dyDescent="0.2">
      <c r="A932" s="113"/>
    </row>
    <row r="933" spans="1:1" x14ac:dyDescent="0.2">
      <c r="A933" s="113"/>
    </row>
    <row r="934" spans="1:1" x14ac:dyDescent="0.2">
      <c r="A934" s="113"/>
    </row>
    <row r="935" spans="1:1" x14ac:dyDescent="0.2">
      <c r="A935" s="113"/>
    </row>
    <row r="936" spans="1:1" x14ac:dyDescent="0.2">
      <c r="A936" s="113"/>
    </row>
    <row r="937" spans="1:1" x14ac:dyDescent="0.2">
      <c r="A937" s="113"/>
    </row>
    <row r="938" spans="1:1" x14ac:dyDescent="0.2">
      <c r="A938" s="113"/>
    </row>
    <row r="939" spans="1:1" x14ac:dyDescent="0.2">
      <c r="A939" s="113"/>
    </row>
    <row r="940" spans="1:1" x14ac:dyDescent="0.2">
      <c r="A940" s="113"/>
    </row>
    <row r="941" spans="1:1" x14ac:dyDescent="0.2">
      <c r="A941" s="113"/>
    </row>
    <row r="942" spans="1:1" x14ac:dyDescent="0.2">
      <c r="A942" s="113"/>
    </row>
    <row r="943" spans="1:1" x14ac:dyDescent="0.2">
      <c r="A943" s="113"/>
    </row>
    <row r="944" spans="1:1" x14ac:dyDescent="0.2">
      <c r="A944" s="113"/>
    </row>
    <row r="945" spans="1:1" x14ac:dyDescent="0.2">
      <c r="A945" s="113"/>
    </row>
    <row r="946" spans="1:1" x14ac:dyDescent="0.2">
      <c r="A946" s="113"/>
    </row>
    <row r="947" spans="1:1" x14ac:dyDescent="0.2">
      <c r="A947" s="113"/>
    </row>
    <row r="948" spans="1:1" x14ac:dyDescent="0.2">
      <c r="A948" s="113"/>
    </row>
    <row r="949" spans="1:1" x14ac:dyDescent="0.2">
      <c r="A949" s="113"/>
    </row>
    <row r="950" spans="1:1" x14ac:dyDescent="0.2">
      <c r="A950" s="113"/>
    </row>
    <row r="951" spans="1:1" x14ac:dyDescent="0.2">
      <c r="A951" s="113"/>
    </row>
    <row r="952" spans="1:1" x14ac:dyDescent="0.2">
      <c r="A952" s="113"/>
    </row>
    <row r="953" spans="1:1" x14ac:dyDescent="0.2">
      <c r="A953" s="113"/>
    </row>
    <row r="954" spans="1:1" x14ac:dyDescent="0.2">
      <c r="A954" s="113"/>
    </row>
    <row r="955" spans="1:1" x14ac:dyDescent="0.2">
      <c r="A955" s="113"/>
    </row>
    <row r="956" spans="1:1" x14ac:dyDescent="0.2">
      <c r="A956" s="113"/>
    </row>
    <row r="957" spans="1:1" x14ac:dyDescent="0.2">
      <c r="A957" s="113"/>
    </row>
    <row r="958" spans="1:1" x14ac:dyDescent="0.2">
      <c r="A958" s="113"/>
    </row>
    <row r="959" spans="1:1" x14ac:dyDescent="0.2">
      <c r="A959" s="113"/>
    </row>
    <row r="960" spans="1:1" x14ac:dyDescent="0.2">
      <c r="A960" s="113"/>
    </row>
    <row r="961" spans="1:1" x14ac:dyDescent="0.2">
      <c r="A961" s="113"/>
    </row>
    <row r="962" spans="1:1" x14ac:dyDescent="0.2">
      <c r="A962" s="113"/>
    </row>
    <row r="963" spans="1:1" x14ac:dyDescent="0.2">
      <c r="A963" s="113"/>
    </row>
    <row r="964" spans="1:1" x14ac:dyDescent="0.2">
      <c r="A964" s="113"/>
    </row>
    <row r="965" spans="1:1" x14ac:dyDescent="0.2">
      <c r="A965" s="113"/>
    </row>
    <row r="966" spans="1:1" x14ac:dyDescent="0.2">
      <c r="A966" s="113"/>
    </row>
    <row r="967" spans="1:1" x14ac:dyDescent="0.2">
      <c r="A967" s="113"/>
    </row>
    <row r="968" spans="1:1" x14ac:dyDescent="0.2">
      <c r="A968" s="113"/>
    </row>
    <row r="969" spans="1:1" x14ac:dyDescent="0.2">
      <c r="A969" s="113"/>
    </row>
    <row r="970" spans="1:1" x14ac:dyDescent="0.2">
      <c r="A970" s="113"/>
    </row>
    <row r="971" spans="1:1" x14ac:dyDescent="0.2">
      <c r="A971" s="113"/>
    </row>
    <row r="972" spans="1:1" x14ac:dyDescent="0.2">
      <c r="A972" s="113"/>
    </row>
    <row r="973" spans="1:1" x14ac:dyDescent="0.2">
      <c r="A973" s="113"/>
    </row>
    <row r="974" spans="1:1" x14ac:dyDescent="0.2">
      <c r="A974" s="113"/>
    </row>
    <row r="975" spans="1:1" x14ac:dyDescent="0.2">
      <c r="A975" s="113"/>
    </row>
    <row r="976" spans="1:1" x14ac:dyDescent="0.2">
      <c r="A976" s="113"/>
    </row>
    <row r="977" spans="1:1" x14ac:dyDescent="0.2">
      <c r="A977" s="113"/>
    </row>
    <row r="978" spans="1:1" x14ac:dyDescent="0.2">
      <c r="A978" s="113"/>
    </row>
    <row r="979" spans="1:1" x14ac:dyDescent="0.2">
      <c r="A979" s="113"/>
    </row>
    <row r="980" spans="1:1" x14ac:dyDescent="0.2">
      <c r="A980" s="113"/>
    </row>
    <row r="981" spans="1:1" x14ac:dyDescent="0.2">
      <c r="A981" s="113"/>
    </row>
    <row r="982" spans="1:1" x14ac:dyDescent="0.2">
      <c r="A982" s="113"/>
    </row>
    <row r="983" spans="1:1" x14ac:dyDescent="0.2">
      <c r="A983" s="113"/>
    </row>
    <row r="984" spans="1:1" x14ac:dyDescent="0.2">
      <c r="A984" s="113"/>
    </row>
    <row r="985" spans="1:1" x14ac:dyDescent="0.2">
      <c r="A985" s="113"/>
    </row>
    <row r="986" spans="1:1" x14ac:dyDescent="0.2">
      <c r="A986" s="113"/>
    </row>
    <row r="987" spans="1:1" x14ac:dyDescent="0.2">
      <c r="A987" s="113"/>
    </row>
    <row r="988" spans="1:1" x14ac:dyDescent="0.2">
      <c r="A988" s="113"/>
    </row>
    <row r="989" spans="1:1" x14ac:dyDescent="0.2">
      <c r="A989" s="113"/>
    </row>
    <row r="990" spans="1:1" x14ac:dyDescent="0.2">
      <c r="A990" s="113"/>
    </row>
    <row r="991" spans="1:1" x14ac:dyDescent="0.2">
      <c r="A991" s="113"/>
    </row>
    <row r="992" spans="1:1" x14ac:dyDescent="0.2">
      <c r="A992" s="113"/>
    </row>
    <row r="993" spans="1:1" x14ac:dyDescent="0.2">
      <c r="A993" s="113"/>
    </row>
    <row r="994" spans="1:1" x14ac:dyDescent="0.2">
      <c r="A994" s="113"/>
    </row>
    <row r="995" spans="1:1" x14ac:dyDescent="0.2">
      <c r="A995" s="113"/>
    </row>
    <row r="996" spans="1:1" x14ac:dyDescent="0.2">
      <c r="A996" s="113"/>
    </row>
    <row r="997" spans="1:1" x14ac:dyDescent="0.2">
      <c r="A997" s="113"/>
    </row>
    <row r="998" spans="1:1" x14ac:dyDescent="0.2">
      <c r="A998" s="113"/>
    </row>
    <row r="999" spans="1:1" x14ac:dyDescent="0.2">
      <c r="A999" s="113"/>
    </row>
    <row r="1000" spans="1:1" x14ac:dyDescent="0.2">
      <c r="A1000" s="113"/>
    </row>
    <row r="1001" spans="1:1" x14ac:dyDescent="0.2">
      <c r="A1001" s="113"/>
    </row>
    <row r="1002" spans="1:1" x14ac:dyDescent="0.2">
      <c r="A1002" s="113"/>
    </row>
    <row r="1003" spans="1:1" x14ac:dyDescent="0.2">
      <c r="A1003" s="113"/>
    </row>
    <row r="1010" spans="1:1" x14ac:dyDescent="0.2">
      <c r="A1010" s="113"/>
    </row>
    <row r="1011" spans="1:1" x14ac:dyDescent="0.2">
      <c r="A1011" s="113"/>
    </row>
    <row r="1013" spans="1:1" x14ac:dyDescent="0.2">
      <c r="A1013" s="113"/>
    </row>
    <row r="1014" spans="1:1" x14ac:dyDescent="0.2">
      <c r="A1014" s="113"/>
    </row>
    <row r="1015" spans="1:1" x14ac:dyDescent="0.2">
      <c r="A1015" s="113"/>
    </row>
    <row r="1016" spans="1:1" x14ac:dyDescent="0.2">
      <c r="A1016" s="113"/>
    </row>
    <row r="1017" spans="1:1" x14ac:dyDescent="0.2">
      <c r="A1017" s="113"/>
    </row>
    <row r="1018" spans="1:1" x14ac:dyDescent="0.2">
      <c r="A1018" s="113"/>
    </row>
    <row r="1019" spans="1:1" x14ac:dyDescent="0.2">
      <c r="A1019" s="113"/>
    </row>
    <row r="1022" spans="1:1" x14ac:dyDescent="0.2">
      <c r="A1022" s="113"/>
    </row>
    <row r="1023" spans="1:1" x14ac:dyDescent="0.2">
      <c r="A1023" s="113"/>
    </row>
    <row r="1024" spans="1:1" x14ac:dyDescent="0.2">
      <c r="A1024" s="113"/>
    </row>
    <row r="1025" spans="1:1" x14ac:dyDescent="0.2">
      <c r="A1025" s="113"/>
    </row>
    <row r="1026" spans="1:1" x14ac:dyDescent="0.2">
      <c r="A1026" s="113"/>
    </row>
    <row r="1027" spans="1:1" x14ac:dyDescent="0.2">
      <c r="A1027" s="113"/>
    </row>
    <row r="1028" spans="1:1" x14ac:dyDescent="0.2">
      <c r="A1028" s="113"/>
    </row>
    <row r="1029" spans="1:1" x14ac:dyDescent="0.2">
      <c r="A1029" s="113"/>
    </row>
    <row r="1030" spans="1:1" x14ac:dyDescent="0.2">
      <c r="A1030" s="113"/>
    </row>
    <row r="1031" spans="1:1" x14ac:dyDescent="0.2">
      <c r="A1031" s="113"/>
    </row>
    <row r="1032" spans="1:1" x14ac:dyDescent="0.2">
      <c r="A1032" s="113"/>
    </row>
    <row r="1033" spans="1:1" x14ac:dyDescent="0.2">
      <c r="A1033" s="113"/>
    </row>
    <row r="1034" spans="1:1" x14ac:dyDescent="0.2">
      <c r="A1034" s="113"/>
    </row>
    <row r="1035" spans="1:1" x14ac:dyDescent="0.2">
      <c r="A1035" s="113"/>
    </row>
    <row r="1036" spans="1:1" x14ac:dyDescent="0.2">
      <c r="A1036" s="113"/>
    </row>
    <row r="1037" spans="1:1" x14ac:dyDescent="0.2">
      <c r="A1037" s="113"/>
    </row>
    <row r="1038" spans="1:1" x14ac:dyDescent="0.2">
      <c r="A1038" s="113"/>
    </row>
    <row r="1039" spans="1:1" x14ac:dyDescent="0.2">
      <c r="A1039" s="113"/>
    </row>
    <row r="1040" spans="1:1" x14ac:dyDescent="0.2">
      <c r="A1040" s="113"/>
    </row>
    <row r="1041" spans="1:1" x14ac:dyDescent="0.2">
      <c r="A1041" s="113"/>
    </row>
    <row r="1042" spans="1:1" x14ac:dyDescent="0.2">
      <c r="A1042" s="113"/>
    </row>
    <row r="1043" spans="1:1" x14ac:dyDescent="0.2">
      <c r="A1043" s="113"/>
    </row>
    <row r="1044" spans="1:1" x14ac:dyDescent="0.2">
      <c r="A1044" s="113"/>
    </row>
    <row r="1045" spans="1:1" x14ac:dyDescent="0.2">
      <c r="A1045" s="113"/>
    </row>
    <row r="1046" spans="1:1" x14ac:dyDescent="0.2">
      <c r="A1046" s="113"/>
    </row>
    <row r="1047" spans="1:1" x14ac:dyDescent="0.2">
      <c r="A1047" s="113"/>
    </row>
    <row r="1048" spans="1:1" x14ac:dyDescent="0.2">
      <c r="A1048" s="113"/>
    </row>
    <row r="1049" spans="1:1" x14ac:dyDescent="0.2">
      <c r="A1049" s="113"/>
    </row>
    <row r="1050" spans="1:1" x14ac:dyDescent="0.2">
      <c r="A1050" s="113"/>
    </row>
    <row r="1051" spans="1:1" x14ac:dyDescent="0.2">
      <c r="A1051" s="113"/>
    </row>
    <row r="1052" spans="1:1" x14ac:dyDescent="0.2">
      <c r="A1052" s="113"/>
    </row>
    <row r="1053" spans="1:1" x14ac:dyDescent="0.2">
      <c r="A1053" s="113"/>
    </row>
    <row r="1054" spans="1:1" x14ac:dyDescent="0.2">
      <c r="A1054" s="113"/>
    </row>
    <row r="1055" spans="1:1" x14ac:dyDescent="0.2">
      <c r="A1055" s="113"/>
    </row>
    <row r="1056" spans="1:1" x14ac:dyDescent="0.2">
      <c r="A1056" s="113"/>
    </row>
    <row r="1057" spans="1:1" x14ac:dyDescent="0.2">
      <c r="A1057" s="113"/>
    </row>
    <row r="1058" spans="1:1" x14ac:dyDescent="0.2">
      <c r="A1058" s="113"/>
    </row>
    <row r="1059" spans="1:1" x14ac:dyDescent="0.2">
      <c r="A1059" s="113"/>
    </row>
    <row r="1060" spans="1:1" x14ac:dyDescent="0.2">
      <c r="A1060" s="113"/>
    </row>
    <row r="1061" spans="1:1" x14ac:dyDescent="0.2">
      <c r="A1061" s="113"/>
    </row>
    <row r="1062" spans="1:1" x14ac:dyDescent="0.2">
      <c r="A1062" s="113"/>
    </row>
    <row r="1063" spans="1:1" x14ac:dyDescent="0.2">
      <c r="A1063" s="113"/>
    </row>
    <row r="1064" spans="1:1" x14ac:dyDescent="0.2">
      <c r="A1064" s="113"/>
    </row>
    <row r="1065" spans="1:1" x14ac:dyDescent="0.2">
      <c r="A1065" s="113"/>
    </row>
    <row r="1066" spans="1:1" x14ac:dyDescent="0.2">
      <c r="A1066" s="113"/>
    </row>
    <row r="1067" spans="1:1" x14ac:dyDescent="0.2">
      <c r="A1067" s="113"/>
    </row>
    <row r="1068" spans="1:1" x14ac:dyDescent="0.2">
      <c r="A1068" s="113"/>
    </row>
    <row r="1074" spans="1:1" x14ac:dyDescent="0.2">
      <c r="A1074" s="113"/>
    </row>
    <row r="1075" spans="1:1" x14ac:dyDescent="0.2">
      <c r="A1075" s="113"/>
    </row>
    <row r="1080" spans="1:1" x14ac:dyDescent="0.2">
      <c r="A1080" s="113"/>
    </row>
    <row r="1081" spans="1:1" x14ac:dyDescent="0.2">
      <c r="A1081" s="113"/>
    </row>
    <row r="1090" spans="1:1" x14ac:dyDescent="0.2">
      <c r="A1090" s="113"/>
    </row>
    <row r="1091" spans="1:1" x14ac:dyDescent="0.2">
      <c r="A1091" s="113"/>
    </row>
    <row r="1048208" spans="1:1" x14ac:dyDescent="0.2">
      <c r="A1048208" s="113"/>
    </row>
    <row r="1048263" spans="1:3" x14ac:dyDescent="0.2">
      <c r="A1048263" s="113"/>
      <c r="C1048263" s="113"/>
    </row>
    <row r="1048291" spans="1:5" x14ac:dyDescent="0.2">
      <c r="A1048291" s="113"/>
      <c r="C1048291" s="113"/>
      <c r="E1048291" s="107"/>
    </row>
    <row r="1048355" spans="1:1" x14ac:dyDescent="0.2">
      <c r="A1048355" s="113"/>
    </row>
    <row r="1048367" spans="1:1" x14ac:dyDescent="0.2">
      <c r="A1048367" s="113"/>
    </row>
    <row r="1048371" spans="1:1" x14ac:dyDescent="0.2">
      <c r="A1048371" s="113"/>
    </row>
    <row r="1048374" spans="1:1" x14ac:dyDescent="0.2">
      <c r="A1048374" s="113"/>
    </row>
    <row r="1048383" spans="1:1" x14ac:dyDescent="0.2">
      <c r="A1048383" s="113"/>
    </row>
    <row r="1048387" spans="1:1" x14ac:dyDescent="0.2">
      <c r="A1048387" s="113"/>
    </row>
    <row r="1048390" spans="1:1" x14ac:dyDescent="0.2">
      <c r="A1048390" s="113"/>
    </row>
    <row r="1048391" spans="1:1" x14ac:dyDescent="0.2">
      <c r="A1048391" s="113"/>
    </row>
    <row r="1048393" spans="1:1" x14ac:dyDescent="0.2">
      <c r="A1048393" s="113"/>
    </row>
    <row r="1048403" spans="1:1" x14ac:dyDescent="0.2">
      <c r="A1048403" s="113"/>
    </row>
    <row r="1048407" spans="1:1" x14ac:dyDescent="0.2">
      <c r="A1048407" s="113"/>
    </row>
    <row r="1048409" spans="1:1" x14ac:dyDescent="0.2">
      <c r="A1048409" s="113"/>
    </row>
    <row r="1048425" spans="1:1" x14ac:dyDescent="0.2">
      <c r="A1048425" s="113"/>
    </row>
    <row r="1048432" spans="1:1" x14ac:dyDescent="0.2">
      <c r="A1048432" s="113"/>
    </row>
    <row r="1048442" spans="1:1" x14ac:dyDescent="0.2">
      <c r="A1048442" s="113"/>
    </row>
    <row r="1048443" spans="1:1" x14ac:dyDescent="0.2">
      <c r="A1048443" s="113"/>
    </row>
  </sheetData>
  <sheetProtection algorithmName="SHA-512" hashValue="wHLVte8LMfnpinmVkN/R7N9EGy1grIU+M94/5WVJ+1PU7AIQv7g3scNY4r7+stHOGMcn9rlDkM9uOhOFI7hp7w==" saltValue="1G2RBLE8T4eIMGpBGyI0vQ==" spinCount="100000" sheet="1" objects="1" scenarios="1"/>
  <mergeCells count="3">
    <mergeCell ref="D1:H1"/>
    <mergeCell ref="A2:C2"/>
    <mergeCell ref="D15:G15"/>
  </mergeCells>
  <phoneticPr fontId="9" type="noConversion"/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15:B15" unlockedFormula="1"/>
  </ignoredError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J1048468"/>
  <sheetViews>
    <sheetView view="pageBreakPreview" zoomScale="115" zoomScaleNormal="100" zoomScaleSheetLayoutView="115" workbookViewId="0">
      <selection activeCell="G5" sqref="G5"/>
    </sheetView>
  </sheetViews>
  <sheetFormatPr defaultRowHeight="12.75" x14ac:dyDescent="0.2"/>
  <cols>
    <col min="1" max="1" width="9.7109375" style="95" customWidth="1"/>
    <col min="2" max="2" width="8.7109375" style="113" customWidth="1"/>
    <col min="3" max="3" width="6.42578125" style="113" customWidth="1"/>
    <col min="4" max="4" width="42.7109375" style="113" customWidth="1"/>
    <col min="5" max="5" width="10.28515625" style="113" customWidth="1"/>
    <col min="6" max="6" width="20.28515625" style="113" customWidth="1"/>
    <col min="7" max="8" width="20.7109375" style="113" customWidth="1"/>
    <col min="9" max="9" width="9.28515625" style="113"/>
    <col min="10" max="10" width="9.28515625" style="115"/>
    <col min="11" max="256" width="9.28515625" style="113"/>
    <col min="257" max="257" width="9.28515625" style="113" customWidth="1"/>
    <col min="258" max="258" width="6.7109375" style="113" customWidth="1"/>
    <col min="259" max="259" width="40.7109375" style="113" customWidth="1"/>
    <col min="260" max="263" width="9.28515625" style="113" customWidth="1"/>
    <col min="264" max="512" width="9.28515625" style="113"/>
    <col min="513" max="513" width="9.28515625" style="113" customWidth="1"/>
    <col min="514" max="514" width="6.7109375" style="113" customWidth="1"/>
    <col min="515" max="515" width="40.7109375" style="113" customWidth="1"/>
    <col min="516" max="519" width="9.28515625" style="113" customWidth="1"/>
    <col min="520" max="768" width="9.28515625" style="113"/>
    <col min="769" max="769" width="9.28515625" style="113" customWidth="1"/>
    <col min="770" max="770" width="6.7109375" style="113" customWidth="1"/>
    <col min="771" max="771" width="40.7109375" style="113" customWidth="1"/>
    <col min="772" max="775" width="9.28515625" style="113" customWidth="1"/>
    <col min="776" max="1024" width="9.28515625" style="113"/>
    <col min="1025" max="1025" width="9.28515625" style="113" customWidth="1"/>
    <col min="1026" max="1026" width="6.7109375" style="113" customWidth="1"/>
    <col min="1027" max="1027" width="40.7109375" style="113" customWidth="1"/>
    <col min="1028" max="1031" width="9.28515625" style="113" customWidth="1"/>
    <col min="1032" max="1280" width="9.28515625" style="113"/>
    <col min="1281" max="1281" width="9.28515625" style="113" customWidth="1"/>
    <col min="1282" max="1282" width="6.7109375" style="113" customWidth="1"/>
    <col min="1283" max="1283" width="40.7109375" style="113" customWidth="1"/>
    <col min="1284" max="1287" width="9.28515625" style="113" customWidth="1"/>
    <col min="1288" max="1536" width="9.28515625" style="113"/>
    <col min="1537" max="1537" width="9.28515625" style="113" customWidth="1"/>
    <col min="1538" max="1538" width="6.7109375" style="113" customWidth="1"/>
    <col min="1539" max="1539" width="40.7109375" style="113" customWidth="1"/>
    <col min="1540" max="1543" width="9.28515625" style="113" customWidth="1"/>
    <col min="1544" max="1792" width="9.28515625" style="113"/>
    <col min="1793" max="1793" width="9.28515625" style="113" customWidth="1"/>
    <col min="1794" max="1794" width="6.7109375" style="113" customWidth="1"/>
    <col min="1795" max="1795" width="40.7109375" style="113" customWidth="1"/>
    <col min="1796" max="1799" width="9.28515625" style="113" customWidth="1"/>
    <col min="1800" max="2048" width="9.28515625" style="113"/>
    <col min="2049" max="2049" width="9.28515625" style="113" customWidth="1"/>
    <col min="2050" max="2050" width="6.7109375" style="113" customWidth="1"/>
    <col min="2051" max="2051" width="40.7109375" style="113" customWidth="1"/>
    <col min="2052" max="2055" width="9.28515625" style="113" customWidth="1"/>
    <col min="2056" max="2304" width="9.28515625" style="113"/>
    <col min="2305" max="2305" width="9.28515625" style="113" customWidth="1"/>
    <col min="2306" max="2306" width="6.7109375" style="113" customWidth="1"/>
    <col min="2307" max="2307" width="40.7109375" style="113" customWidth="1"/>
    <col min="2308" max="2311" width="9.28515625" style="113" customWidth="1"/>
    <col min="2312" max="2560" width="9.28515625" style="113"/>
    <col min="2561" max="2561" width="9.28515625" style="113" customWidth="1"/>
    <col min="2562" max="2562" width="6.7109375" style="113" customWidth="1"/>
    <col min="2563" max="2563" width="40.7109375" style="113" customWidth="1"/>
    <col min="2564" max="2567" width="9.28515625" style="113" customWidth="1"/>
    <col min="2568" max="2816" width="9.28515625" style="113"/>
    <col min="2817" max="2817" width="9.28515625" style="113" customWidth="1"/>
    <col min="2818" max="2818" width="6.7109375" style="113" customWidth="1"/>
    <col min="2819" max="2819" width="40.7109375" style="113" customWidth="1"/>
    <col min="2820" max="2823" width="9.28515625" style="113" customWidth="1"/>
    <col min="2824" max="3072" width="9.28515625" style="113"/>
    <col min="3073" max="3073" width="9.28515625" style="113" customWidth="1"/>
    <col min="3074" max="3074" width="6.7109375" style="113" customWidth="1"/>
    <col min="3075" max="3075" width="40.7109375" style="113" customWidth="1"/>
    <col min="3076" max="3079" width="9.28515625" style="113" customWidth="1"/>
    <col min="3080" max="3328" width="9.28515625" style="113"/>
    <col min="3329" max="3329" width="9.28515625" style="113" customWidth="1"/>
    <col min="3330" max="3330" width="6.7109375" style="113" customWidth="1"/>
    <col min="3331" max="3331" width="40.7109375" style="113" customWidth="1"/>
    <col min="3332" max="3335" width="9.28515625" style="113" customWidth="1"/>
    <col min="3336" max="3584" width="9.28515625" style="113"/>
    <col min="3585" max="3585" width="9.28515625" style="113" customWidth="1"/>
    <col min="3586" max="3586" width="6.7109375" style="113" customWidth="1"/>
    <col min="3587" max="3587" width="40.7109375" style="113" customWidth="1"/>
    <col min="3588" max="3591" width="9.28515625" style="113" customWidth="1"/>
    <col min="3592" max="3840" width="9.28515625" style="113"/>
    <col min="3841" max="3841" width="9.28515625" style="113" customWidth="1"/>
    <col min="3842" max="3842" width="6.7109375" style="113" customWidth="1"/>
    <col min="3843" max="3843" width="40.7109375" style="113" customWidth="1"/>
    <col min="3844" max="3847" width="9.28515625" style="113" customWidth="1"/>
    <col min="3848" max="4096" width="9.28515625" style="113"/>
    <col min="4097" max="4097" width="9.28515625" style="113" customWidth="1"/>
    <col min="4098" max="4098" width="6.7109375" style="113" customWidth="1"/>
    <col min="4099" max="4099" width="40.7109375" style="113" customWidth="1"/>
    <col min="4100" max="4103" width="9.28515625" style="113" customWidth="1"/>
    <col min="4104" max="4352" width="9.28515625" style="113"/>
    <col min="4353" max="4353" width="9.28515625" style="113" customWidth="1"/>
    <col min="4354" max="4354" width="6.7109375" style="113" customWidth="1"/>
    <col min="4355" max="4355" width="40.7109375" style="113" customWidth="1"/>
    <col min="4356" max="4359" width="9.28515625" style="113" customWidth="1"/>
    <col min="4360" max="4608" width="9.28515625" style="113"/>
    <col min="4609" max="4609" width="9.28515625" style="113" customWidth="1"/>
    <col min="4610" max="4610" width="6.7109375" style="113" customWidth="1"/>
    <col min="4611" max="4611" width="40.7109375" style="113" customWidth="1"/>
    <col min="4612" max="4615" width="9.28515625" style="113" customWidth="1"/>
    <col min="4616" max="4864" width="9.28515625" style="113"/>
    <col min="4865" max="4865" width="9.28515625" style="113" customWidth="1"/>
    <col min="4866" max="4866" width="6.7109375" style="113" customWidth="1"/>
    <col min="4867" max="4867" width="40.7109375" style="113" customWidth="1"/>
    <col min="4868" max="4871" width="9.28515625" style="113" customWidth="1"/>
    <col min="4872" max="5120" width="9.28515625" style="113"/>
    <col min="5121" max="5121" width="9.28515625" style="113" customWidth="1"/>
    <col min="5122" max="5122" width="6.7109375" style="113" customWidth="1"/>
    <col min="5123" max="5123" width="40.7109375" style="113" customWidth="1"/>
    <col min="5124" max="5127" width="9.28515625" style="113" customWidth="1"/>
    <col min="5128" max="5376" width="9.28515625" style="113"/>
    <col min="5377" max="5377" width="9.28515625" style="113" customWidth="1"/>
    <col min="5378" max="5378" width="6.7109375" style="113" customWidth="1"/>
    <col min="5379" max="5379" width="40.7109375" style="113" customWidth="1"/>
    <col min="5380" max="5383" width="9.28515625" style="113" customWidth="1"/>
    <col min="5384" max="5632" width="9.28515625" style="113"/>
    <col min="5633" max="5633" width="9.28515625" style="113" customWidth="1"/>
    <col min="5634" max="5634" width="6.7109375" style="113" customWidth="1"/>
    <col min="5635" max="5635" width="40.7109375" style="113" customWidth="1"/>
    <col min="5636" max="5639" width="9.28515625" style="113" customWidth="1"/>
    <col min="5640" max="5888" width="9.28515625" style="113"/>
    <col min="5889" max="5889" width="9.28515625" style="113" customWidth="1"/>
    <col min="5890" max="5890" width="6.7109375" style="113" customWidth="1"/>
    <col min="5891" max="5891" width="40.7109375" style="113" customWidth="1"/>
    <col min="5892" max="5895" width="9.28515625" style="113" customWidth="1"/>
    <col min="5896" max="6144" width="9.28515625" style="113"/>
    <col min="6145" max="6145" width="9.28515625" style="113" customWidth="1"/>
    <col min="6146" max="6146" width="6.7109375" style="113" customWidth="1"/>
    <col min="6147" max="6147" width="40.7109375" style="113" customWidth="1"/>
    <col min="6148" max="6151" width="9.28515625" style="113" customWidth="1"/>
    <col min="6152" max="6400" width="9.28515625" style="113"/>
    <col min="6401" max="6401" width="9.28515625" style="113" customWidth="1"/>
    <col min="6402" max="6402" width="6.7109375" style="113" customWidth="1"/>
    <col min="6403" max="6403" width="40.7109375" style="113" customWidth="1"/>
    <col min="6404" max="6407" width="9.28515625" style="113" customWidth="1"/>
    <col min="6408" max="6656" width="9.28515625" style="113"/>
    <col min="6657" max="6657" width="9.28515625" style="113" customWidth="1"/>
    <col min="6658" max="6658" width="6.7109375" style="113" customWidth="1"/>
    <col min="6659" max="6659" width="40.7109375" style="113" customWidth="1"/>
    <col min="6660" max="6663" width="9.28515625" style="113" customWidth="1"/>
    <col min="6664" max="6912" width="9.28515625" style="113"/>
    <col min="6913" max="6913" width="9.28515625" style="113" customWidth="1"/>
    <col min="6914" max="6914" width="6.7109375" style="113" customWidth="1"/>
    <col min="6915" max="6915" width="40.7109375" style="113" customWidth="1"/>
    <col min="6916" max="6919" width="9.28515625" style="113" customWidth="1"/>
    <col min="6920" max="7168" width="9.28515625" style="113"/>
    <col min="7169" max="7169" width="9.28515625" style="113" customWidth="1"/>
    <col min="7170" max="7170" width="6.7109375" style="113" customWidth="1"/>
    <col min="7171" max="7171" width="40.7109375" style="113" customWidth="1"/>
    <col min="7172" max="7175" width="9.28515625" style="113" customWidth="1"/>
    <col min="7176" max="7424" width="9.28515625" style="113"/>
    <col min="7425" max="7425" width="9.28515625" style="113" customWidth="1"/>
    <col min="7426" max="7426" width="6.7109375" style="113" customWidth="1"/>
    <col min="7427" max="7427" width="40.7109375" style="113" customWidth="1"/>
    <col min="7428" max="7431" width="9.28515625" style="113" customWidth="1"/>
    <col min="7432" max="7680" width="9.28515625" style="113"/>
    <col min="7681" max="7681" width="9.28515625" style="113" customWidth="1"/>
    <col min="7682" max="7682" width="6.7109375" style="113" customWidth="1"/>
    <col min="7683" max="7683" width="40.7109375" style="113" customWidth="1"/>
    <col min="7684" max="7687" width="9.28515625" style="113" customWidth="1"/>
    <col min="7688" max="7936" width="9.28515625" style="113"/>
    <col min="7937" max="7937" width="9.28515625" style="113" customWidth="1"/>
    <col min="7938" max="7938" width="6.7109375" style="113" customWidth="1"/>
    <col min="7939" max="7939" width="40.7109375" style="113" customWidth="1"/>
    <col min="7940" max="7943" width="9.28515625" style="113" customWidth="1"/>
    <col min="7944" max="8192" width="9.28515625" style="113"/>
    <col min="8193" max="8193" width="9.28515625" style="113" customWidth="1"/>
    <col min="8194" max="8194" width="6.7109375" style="113" customWidth="1"/>
    <col min="8195" max="8195" width="40.7109375" style="113" customWidth="1"/>
    <col min="8196" max="8199" width="9.28515625" style="113" customWidth="1"/>
    <col min="8200" max="8448" width="9.28515625" style="113"/>
    <col min="8449" max="8449" width="9.28515625" style="113" customWidth="1"/>
    <col min="8450" max="8450" width="6.7109375" style="113" customWidth="1"/>
    <col min="8451" max="8451" width="40.7109375" style="113" customWidth="1"/>
    <col min="8452" max="8455" width="9.28515625" style="113" customWidth="1"/>
    <col min="8456" max="8704" width="9.28515625" style="113"/>
    <col min="8705" max="8705" width="9.28515625" style="113" customWidth="1"/>
    <col min="8706" max="8706" width="6.7109375" style="113" customWidth="1"/>
    <col min="8707" max="8707" width="40.7109375" style="113" customWidth="1"/>
    <col min="8708" max="8711" width="9.28515625" style="113" customWidth="1"/>
    <col min="8712" max="8960" width="9.28515625" style="113"/>
    <col min="8961" max="8961" width="9.28515625" style="113" customWidth="1"/>
    <col min="8962" max="8962" width="6.7109375" style="113" customWidth="1"/>
    <col min="8963" max="8963" width="40.7109375" style="113" customWidth="1"/>
    <col min="8964" max="8967" width="9.28515625" style="113" customWidth="1"/>
    <col min="8968" max="9216" width="9.28515625" style="113"/>
    <col min="9217" max="9217" width="9.28515625" style="113" customWidth="1"/>
    <col min="9218" max="9218" width="6.7109375" style="113" customWidth="1"/>
    <col min="9219" max="9219" width="40.7109375" style="113" customWidth="1"/>
    <col min="9220" max="9223" width="9.28515625" style="113" customWidth="1"/>
    <col min="9224" max="9472" width="9.28515625" style="113"/>
    <col min="9473" max="9473" width="9.28515625" style="113" customWidth="1"/>
    <col min="9474" max="9474" width="6.7109375" style="113" customWidth="1"/>
    <col min="9475" max="9475" width="40.7109375" style="113" customWidth="1"/>
    <col min="9476" max="9479" width="9.28515625" style="113" customWidth="1"/>
    <col min="9480" max="9728" width="9.28515625" style="113"/>
    <col min="9729" max="9729" width="9.28515625" style="113" customWidth="1"/>
    <col min="9730" max="9730" width="6.7109375" style="113" customWidth="1"/>
    <col min="9731" max="9731" width="40.7109375" style="113" customWidth="1"/>
    <col min="9732" max="9735" width="9.28515625" style="113" customWidth="1"/>
    <col min="9736" max="9984" width="9.28515625" style="113"/>
    <col min="9985" max="9985" width="9.28515625" style="113" customWidth="1"/>
    <col min="9986" max="9986" width="6.7109375" style="113" customWidth="1"/>
    <col min="9987" max="9987" width="40.7109375" style="113" customWidth="1"/>
    <col min="9988" max="9991" width="9.28515625" style="113" customWidth="1"/>
    <col min="9992" max="10240" width="9.28515625" style="113"/>
    <col min="10241" max="10241" width="9.28515625" style="113" customWidth="1"/>
    <col min="10242" max="10242" width="6.7109375" style="113" customWidth="1"/>
    <col min="10243" max="10243" width="40.7109375" style="113" customWidth="1"/>
    <col min="10244" max="10247" width="9.28515625" style="113" customWidth="1"/>
    <col min="10248" max="10496" width="9.28515625" style="113"/>
    <col min="10497" max="10497" width="9.28515625" style="113" customWidth="1"/>
    <col min="10498" max="10498" width="6.7109375" style="113" customWidth="1"/>
    <col min="10499" max="10499" width="40.7109375" style="113" customWidth="1"/>
    <col min="10500" max="10503" width="9.28515625" style="113" customWidth="1"/>
    <col min="10504" max="10752" width="9.28515625" style="113"/>
    <col min="10753" max="10753" width="9.28515625" style="113" customWidth="1"/>
    <col min="10754" max="10754" width="6.7109375" style="113" customWidth="1"/>
    <col min="10755" max="10755" width="40.7109375" style="113" customWidth="1"/>
    <col min="10756" max="10759" width="9.28515625" style="113" customWidth="1"/>
    <col min="10760" max="11008" width="9.28515625" style="113"/>
    <col min="11009" max="11009" width="9.28515625" style="113" customWidth="1"/>
    <col min="11010" max="11010" width="6.7109375" style="113" customWidth="1"/>
    <col min="11011" max="11011" width="40.7109375" style="113" customWidth="1"/>
    <col min="11012" max="11015" width="9.28515625" style="113" customWidth="1"/>
    <col min="11016" max="11264" width="9.28515625" style="113"/>
    <col min="11265" max="11265" width="9.28515625" style="113" customWidth="1"/>
    <col min="11266" max="11266" width="6.7109375" style="113" customWidth="1"/>
    <col min="11267" max="11267" width="40.7109375" style="113" customWidth="1"/>
    <col min="11268" max="11271" width="9.28515625" style="113" customWidth="1"/>
    <col min="11272" max="11520" width="9.28515625" style="113"/>
    <col min="11521" max="11521" width="9.28515625" style="113" customWidth="1"/>
    <col min="11522" max="11522" width="6.7109375" style="113" customWidth="1"/>
    <col min="11523" max="11523" width="40.7109375" style="113" customWidth="1"/>
    <col min="11524" max="11527" width="9.28515625" style="113" customWidth="1"/>
    <col min="11528" max="11776" width="9.28515625" style="113"/>
    <col min="11777" max="11777" width="9.28515625" style="113" customWidth="1"/>
    <col min="11778" max="11778" width="6.7109375" style="113" customWidth="1"/>
    <col min="11779" max="11779" width="40.7109375" style="113" customWidth="1"/>
    <col min="11780" max="11783" width="9.28515625" style="113" customWidth="1"/>
    <col min="11784" max="12032" width="9.28515625" style="113"/>
    <col min="12033" max="12033" width="9.28515625" style="113" customWidth="1"/>
    <col min="12034" max="12034" width="6.7109375" style="113" customWidth="1"/>
    <col min="12035" max="12035" width="40.7109375" style="113" customWidth="1"/>
    <col min="12036" max="12039" width="9.28515625" style="113" customWidth="1"/>
    <col min="12040" max="12288" width="9.28515625" style="113"/>
    <col min="12289" max="12289" width="9.28515625" style="113" customWidth="1"/>
    <col min="12290" max="12290" width="6.7109375" style="113" customWidth="1"/>
    <col min="12291" max="12291" width="40.7109375" style="113" customWidth="1"/>
    <col min="12292" max="12295" width="9.28515625" style="113" customWidth="1"/>
    <col min="12296" max="12544" width="9.28515625" style="113"/>
    <col min="12545" max="12545" width="9.28515625" style="113" customWidth="1"/>
    <col min="12546" max="12546" width="6.7109375" style="113" customWidth="1"/>
    <col min="12547" max="12547" width="40.7109375" style="113" customWidth="1"/>
    <col min="12548" max="12551" width="9.28515625" style="113" customWidth="1"/>
    <col min="12552" max="12800" width="9.28515625" style="113"/>
    <col min="12801" max="12801" width="9.28515625" style="113" customWidth="1"/>
    <col min="12802" max="12802" width="6.7109375" style="113" customWidth="1"/>
    <col min="12803" max="12803" width="40.7109375" style="113" customWidth="1"/>
    <col min="12804" max="12807" width="9.28515625" style="113" customWidth="1"/>
    <col min="12808" max="13056" width="9.28515625" style="113"/>
    <col min="13057" max="13057" width="9.28515625" style="113" customWidth="1"/>
    <col min="13058" max="13058" width="6.7109375" style="113" customWidth="1"/>
    <col min="13059" max="13059" width="40.7109375" style="113" customWidth="1"/>
    <col min="13060" max="13063" width="9.28515625" style="113" customWidth="1"/>
    <col min="13064" max="13312" width="9.28515625" style="113"/>
    <col min="13313" max="13313" width="9.28515625" style="113" customWidth="1"/>
    <col min="13314" max="13314" width="6.7109375" style="113" customWidth="1"/>
    <col min="13315" max="13315" width="40.7109375" style="113" customWidth="1"/>
    <col min="13316" max="13319" width="9.28515625" style="113" customWidth="1"/>
    <col min="13320" max="13568" width="9.28515625" style="113"/>
    <col min="13569" max="13569" width="9.28515625" style="113" customWidth="1"/>
    <col min="13570" max="13570" width="6.7109375" style="113" customWidth="1"/>
    <col min="13571" max="13571" width="40.7109375" style="113" customWidth="1"/>
    <col min="13572" max="13575" width="9.28515625" style="113" customWidth="1"/>
    <col min="13576" max="13824" width="9.28515625" style="113"/>
    <col min="13825" max="13825" width="9.28515625" style="113" customWidth="1"/>
    <col min="13826" max="13826" width="6.7109375" style="113" customWidth="1"/>
    <col min="13827" max="13827" width="40.7109375" style="113" customWidth="1"/>
    <col min="13828" max="13831" width="9.28515625" style="113" customWidth="1"/>
    <col min="13832" max="14080" width="9.28515625" style="113"/>
    <col min="14081" max="14081" width="9.28515625" style="113" customWidth="1"/>
    <col min="14082" max="14082" width="6.7109375" style="113" customWidth="1"/>
    <col min="14083" max="14083" width="40.7109375" style="113" customWidth="1"/>
    <col min="14084" max="14087" width="9.28515625" style="113" customWidth="1"/>
    <col min="14088" max="14336" width="9.28515625" style="113"/>
    <col min="14337" max="14337" width="9.28515625" style="113" customWidth="1"/>
    <col min="14338" max="14338" width="6.7109375" style="113" customWidth="1"/>
    <col min="14339" max="14339" width="40.7109375" style="113" customWidth="1"/>
    <col min="14340" max="14343" width="9.28515625" style="113" customWidth="1"/>
    <col min="14344" max="14592" width="9.28515625" style="113"/>
    <col min="14593" max="14593" width="9.28515625" style="113" customWidth="1"/>
    <col min="14594" max="14594" width="6.7109375" style="113" customWidth="1"/>
    <col min="14595" max="14595" width="40.7109375" style="113" customWidth="1"/>
    <col min="14596" max="14599" width="9.28515625" style="113" customWidth="1"/>
    <col min="14600" max="14848" width="9.28515625" style="113"/>
    <col min="14849" max="14849" width="9.28515625" style="113" customWidth="1"/>
    <col min="14850" max="14850" width="6.7109375" style="113" customWidth="1"/>
    <col min="14851" max="14851" width="40.7109375" style="113" customWidth="1"/>
    <col min="14852" max="14855" width="9.28515625" style="113" customWidth="1"/>
    <col min="14856" max="15104" width="9.28515625" style="113"/>
    <col min="15105" max="15105" width="9.28515625" style="113" customWidth="1"/>
    <col min="15106" max="15106" width="6.7109375" style="113" customWidth="1"/>
    <col min="15107" max="15107" width="40.7109375" style="113" customWidth="1"/>
    <col min="15108" max="15111" width="9.28515625" style="113" customWidth="1"/>
    <col min="15112" max="15360" width="9.28515625" style="113"/>
    <col min="15361" max="15361" width="9.28515625" style="113" customWidth="1"/>
    <col min="15362" max="15362" width="6.7109375" style="113" customWidth="1"/>
    <col min="15363" max="15363" width="40.7109375" style="113" customWidth="1"/>
    <col min="15364" max="15367" width="9.28515625" style="113" customWidth="1"/>
    <col min="15368" max="15616" width="9.28515625" style="113"/>
    <col min="15617" max="15617" width="9.28515625" style="113" customWidth="1"/>
    <col min="15618" max="15618" width="6.7109375" style="113" customWidth="1"/>
    <col min="15619" max="15619" width="40.7109375" style="113" customWidth="1"/>
    <col min="15620" max="15623" width="9.28515625" style="113" customWidth="1"/>
    <col min="15624" max="15872" width="9.28515625" style="113"/>
    <col min="15873" max="15873" width="9.28515625" style="113" customWidth="1"/>
    <col min="15874" max="15874" width="6.7109375" style="113" customWidth="1"/>
    <col min="15875" max="15875" width="40.7109375" style="113" customWidth="1"/>
    <col min="15876" max="15879" width="9.28515625" style="113" customWidth="1"/>
    <col min="15880" max="16128" width="9.28515625" style="113"/>
    <col min="16129" max="16129" width="9.28515625" style="113" customWidth="1"/>
    <col min="16130" max="16130" width="6.7109375" style="113" customWidth="1"/>
    <col min="16131" max="16131" width="40.7109375" style="113" customWidth="1"/>
    <col min="16132" max="16135" width="9.28515625" style="113" customWidth="1"/>
    <col min="16136" max="16383" width="9.28515625" style="113"/>
    <col min="16384" max="16384" width="9.28515625" style="113" customWidth="1"/>
  </cols>
  <sheetData>
    <row r="1" spans="1:8" ht="12.75" customHeight="1" x14ac:dyDescent="0.2">
      <c r="A1" s="516" t="s">
        <v>229</v>
      </c>
      <c r="B1" s="424" t="s">
        <v>1135</v>
      </c>
      <c r="C1" s="586"/>
      <c r="D1" s="787" t="s">
        <v>1136</v>
      </c>
      <c r="E1" s="787"/>
      <c r="F1" s="787"/>
      <c r="G1" s="787"/>
      <c r="H1" s="788"/>
    </row>
    <row r="2" spans="1:8" ht="24.75" customHeight="1" x14ac:dyDescent="0.2">
      <c r="A2" s="750" t="s">
        <v>2</v>
      </c>
      <c r="B2" s="751"/>
      <c r="C2" s="752"/>
      <c r="D2" s="272" t="s">
        <v>3</v>
      </c>
      <c r="E2" s="272" t="s">
        <v>4</v>
      </c>
      <c r="F2" s="272" t="s">
        <v>5</v>
      </c>
      <c r="G2" s="272" t="s">
        <v>6</v>
      </c>
      <c r="H2" s="272" t="s">
        <v>7</v>
      </c>
    </row>
    <row r="3" spans="1:8" x14ac:dyDescent="0.2">
      <c r="A3" s="428" t="s">
        <v>1137</v>
      </c>
      <c r="B3" s="429"/>
      <c r="C3" s="556"/>
      <c r="D3" s="601" t="s">
        <v>1138</v>
      </c>
      <c r="E3" s="294"/>
      <c r="F3" s="294"/>
      <c r="G3" s="30"/>
      <c r="H3" s="602"/>
    </row>
    <row r="4" spans="1:8" ht="25.5" x14ac:dyDescent="0.2">
      <c r="A4" s="428"/>
      <c r="B4" s="429" t="s">
        <v>1139</v>
      </c>
      <c r="C4" s="556"/>
      <c r="D4" s="603" t="s">
        <v>1140</v>
      </c>
      <c r="E4" s="294"/>
      <c r="F4" s="294"/>
      <c r="G4" s="30"/>
      <c r="H4" s="602"/>
    </row>
    <row r="5" spans="1:8" ht="27" x14ac:dyDescent="0.2">
      <c r="A5" s="428"/>
      <c r="B5" s="429"/>
      <c r="C5" s="557" t="s">
        <v>10</v>
      </c>
      <c r="D5" s="604" t="s">
        <v>672</v>
      </c>
      <c r="E5" s="293" t="s">
        <v>135</v>
      </c>
      <c r="F5" s="293">
        <v>15</v>
      </c>
      <c r="G5" s="119"/>
      <c r="H5" s="536" t="str">
        <f>IF(G5=0," ",F5*G5)</f>
        <v xml:space="preserve"> </v>
      </c>
    </row>
    <row r="6" spans="1:8" ht="38.25" x14ac:dyDescent="0.2">
      <c r="A6" s="428"/>
      <c r="B6" s="431" t="s">
        <v>1141</v>
      </c>
      <c r="C6" s="562"/>
      <c r="D6" s="605" t="s">
        <v>1142</v>
      </c>
      <c r="E6" s="293" t="s">
        <v>135</v>
      </c>
      <c r="F6" s="293">
        <v>15</v>
      </c>
      <c r="G6" s="119"/>
      <c r="H6" s="536" t="str">
        <f>IF(G6=0," ",F6*G6)</f>
        <v xml:space="preserve"> </v>
      </c>
    </row>
    <row r="7" spans="1:8" ht="27" x14ac:dyDescent="0.2">
      <c r="A7" s="583" t="s">
        <v>1143</v>
      </c>
      <c r="B7" s="559"/>
      <c r="C7" s="560"/>
      <c r="D7" s="599" t="s">
        <v>1144</v>
      </c>
      <c r="E7" s="300" t="s">
        <v>253</v>
      </c>
      <c r="F7" s="300">
        <v>66</v>
      </c>
      <c r="G7" s="383"/>
      <c r="H7" s="542" t="str">
        <f>IF(G7=0," ",F7*G7)</f>
        <v xml:space="preserve"> </v>
      </c>
    </row>
    <row r="8" spans="1:8" x14ac:dyDescent="0.2">
      <c r="A8" s="425" t="s">
        <v>1145</v>
      </c>
      <c r="B8" s="426"/>
      <c r="C8" s="561"/>
      <c r="D8" s="600" t="s">
        <v>1146</v>
      </c>
      <c r="E8" s="309"/>
      <c r="F8" s="309"/>
      <c r="G8" s="55"/>
      <c r="H8" s="54"/>
    </row>
    <row r="9" spans="1:8" ht="51" x14ac:dyDescent="0.2">
      <c r="A9" s="428"/>
      <c r="B9" s="431" t="s">
        <v>1147</v>
      </c>
      <c r="C9" s="562"/>
      <c r="D9" s="607" t="s">
        <v>1148</v>
      </c>
      <c r="E9" s="293" t="s">
        <v>135</v>
      </c>
      <c r="F9" s="293">
        <v>30</v>
      </c>
      <c r="G9" s="119"/>
      <c r="H9" s="536" t="str">
        <f>IF(G9=0," ",F9*G9)</f>
        <v xml:space="preserve"> </v>
      </c>
    </row>
    <row r="10" spans="1:8" ht="27" x14ac:dyDescent="0.2">
      <c r="A10" s="428"/>
      <c r="B10" s="431" t="s">
        <v>1149</v>
      </c>
      <c r="C10" s="562"/>
      <c r="D10" s="607" t="s">
        <v>1150</v>
      </c>
      <c r="E10" s="293" t="s">
        <v>135</v>
      </c>
      <c r="F10" s="293">
        <v>36</v>
      </c>
      <c r="G10" s="119"/>
      <c r="H10" s="536" t="str">
        <f>IF(G10=0," ",F10*G10)</f>
        <v xml:space="preserve"> </v>
      </c>
    </row>
    <row r="11" spans="1:8" ht="27" x14ac:dyDescent="0.2">
      <c r="A11" s="425" t="s">
        <v>1151</v>
      </c>
      <c r="B11" s="426"/>
      <c r="C11" s="561"/>
      <c r="D11" s="608" t="s">
        <v>1152</v>
      </c>
      <c r="E11" s="309" t="s">
        <v>253</v>
      </c>
      <c r="F11" s="309">
        <v>90</v>
      </c>
      <c r="G11" s="575"/>
      <c r="H11" s="576" t="str">
        <f>IF(G11=0," ",F11*G11)</f>
        <v xml:space="preserve"> </v>
      </c>
    </row>
    <row r="12" spans="1:8" x14ac:dyDescent="0.2">
      <c r="A12" s="399" t="str">
        <f>A1</f>
        <v>SECTION</v>
      </c>
      <c r="B12" s="305" t="str">
        <f>B1</f>
        <v>C11.2</v>
      </c>
      <c r="C12" s="413"/>
      <c r="D12" s="747" t="s">
        <v>108</v>
      </c>
      <c r="E12" s="748"/>
      <c r="F12" s="748"/>
      <c r="G12" s="749"/>
      <c r="H12" s="44">
        <f>SUM(H3:H11)</f>
        <v>0</v>
      </c>
    </row>
    <row r="22" spans="1:6" x14ac:dyDescent="0.2">
      <c r="A22" s="113"/>
    </row>
    <row r="23" spans="1:6" x14ac:dyDescent="0.2">
      <c r="A23" s="113"/>
    </row>
    <row r="24" spans="1:6" x14ac:dyDescent="0.2">
      <c r="A24" s="113"/>
    </row>
    <row r="25" spans="1:6" x14ac:dyDescent="0.2">
      <c r="A25" s="113"/>
    </row>
    <row r="26" spans="1:6" x14ac:dyDescent="0.2">
      <c r="A26" s="113"/>
    </row>
    <row r="27" spans="1:6" x14ac:dyDescent="0.2">
      <c r="A27" s="113"/>
      <c r="F27" s="115"/>
    </row>
    <row r="28" spans="1:6" x14ac:dyDescent="0.2">
      <c r="A28" s="113"/>
    </row>
    <row r="29" spans="1:6" x14ac:dyDescent="0.2">
      <c r="A29" s="113"/>
    </row>
    <row r="30" spans="1:6" x14ac:dyDescent="0.2">
      <c r="A30" s="113"/>
    </row>
    <row r="31" spans="1:6" x14ac:dyDescent="0.2">
      <c r="A31" s="113"/>
    </row>
    <row r="32" spans="1:6" x14ac:dyDescent="0.2">
      <c r="A32" s="113"/>
      <c r="F32" s="115"/>
    </row>
    <row r="33" spans="1:6" x14ac:dyDescent="0.2">
      <c r="A33" s="113"/>
      <c r="F33" s="115"/>
    </row>
    <row r="34" spans="1:6" x14ac:dyDescent="0.2">
      <c r="A34" s="113"/>
    </row>
    <row r="35" spans="1:6" x14ac:dyDescent="0.2">
      <c r="A35" s="113"/>
    </row>
    <row r="36" spans="1:6" x14ac:dyDescent="0.2">
      <c r="A36" s="113"/>
    </row>
    <row r="37" spans="1:6" x14ac:dyDescent="0.2">
      <c r="A37" s="113"/>
    </row>
    <row r="38" spans="1:6" x14ac:dyDescent="0.2">
      <c r="A38" s="113"/>
    </row>
    <row r="39" spans="1:6" x14ac:dyDescent="0.2">
      <c r="A39" s="113"/>
    </row>
    <row r="40" spans="1:6" x14ac:dyDescent="0.2">
      <c r="A40" s="113"/>
    </row>
    <row r="52" spans="1:1" x14ac:dyDescent="0.2">
      <c r="A52" s="113"/>
    </row>
    <row r="53" spans="1:1" x14ac:dyDescent="0.2">
      <c r="A53" s="113"/>
    </row>
    <row r="54" spans="1:1" x14ac:dyDescent="0.2">
      <c r="A54" s="113"/>
    </row>
    <row r="55" spans="1:1" x14ac:dyDescent="0.2">
      <c r="A55" s="113"/>
    </row>
    <row r="56" spans="1:1" x14ac:dyDescent="0.2">
      <c r="A56" s="113"/>
    </row>
    <row r="57" spans="1:1" x14ac:dyDescent="0.2">
      <c r="A57" s="113"/>
    </row>
    <row r="58" spans="1:1" x14ac:dyDescent="0.2">
      <c r="A58" s="113"/>
    </row>
    <row r="59" spans="1:1" x14ac:dyDescent="0.2">
      <c r="A59" s="113"/>
    </row>
    <row r="60" spans="1:1" x14ac:dyDescent="0.2">
      <c r="A60" s="113"/>
    </row>
    <row r="61" spans="1:1" x14ac:dyDescent="0.2">
      <c r="A61" s="113"/>
    </row>
    <row r="62" spans="1:1" x14ac:dyDescent="0.2">
      <c r="A62" s="113"/>
    </row>
    <row r="63" spans="1:1" x14ac:dyDescent="0.2">
      <c r="A63" s="113"/>
    </row>
    <row r="64" spans="1:1" x14ac:dyDescent="0.2">
      <c r="A64" s="113"/>
    </row>
    <row r="65" spans="1:1" x14ac:dyDescent="0.2">
      <c r="A65" s="113"/>
    </row>
    <row r="66" spans="1:1" x14ac:dyDescent="0.2">
      <c r="A66" s="113"/>
    </row>
    <row r="67" spans="1:1" x14ac:dyDescent="0.2">
      <c r="A67" s="113"/>
    </row>
    <row r="68" spans="1:1" x14ac:dyDescent="0.2">
      <c r="A68" s="113"/>
    </row>
    <row r="69" spans="1:1" x14ac:dyDescent="0.2">
      <c r="A69" s="113"/>
    </row>
    <row r="70" spans="1:1" x14ac:dyDescent="0.2">
      <c r="A70" s="113"/>
    </row>
    <row r="71" spans="1:1" x14ac:dyDescent="0.2">
      <c r="A71" s="113"/>
    </row>
    <row r="72" spans="1:1" x14ac:dyDescent="0.2">
      <c r="A72" s="113"/>
    </row>
    <row r="73" spans="1:1" x14ac:dyDescent="0.2">
      <c r="A73" s="113"/>
    </row>
    <row r="74" spans="1:1" x14ac:dyDescent="0.2">
      <c r="A74" s="113"/>
    </row>
    <row r="75" spans="1:1" x14ac:dyDescent="0.2">
      <c r="A75" s="113"/>
    </row>
    <row r="76" spans="1:1" x14ac:dyDescent="0.2">
      <c r="A76" s="113"/>
    </row>
    <row r="77" spans="1:1" x14ac:dyDescent="0.2">
      <c r="A77" s="113"/>
    </row>
    <row r="78" spans="1:1" x14ac:dyDescent="0.2">
      <c r="A78" s="113"/>
    </row>
    <row r="79" spans="1:1" x14ac:dyDescent="0.2">
      <c r="A79" s="113"/>
    </row>
    <row r="80" spans="1:1" x14ac:dyDescent="0.2">
      <c r="A80" s="113"/>
    </row>
    <row r="81" spans="1:1" x14ac:dyDescent="0.2">
      <c r="A81" s="113"/>
    </row>
    <row r="82" spans="1:1" x14ac:dyDescent="0.2">
      <c r="A82" s="113"/>
    </row>
    <row r="83" spans="1:1" x14ac:dyDescent="0.2">
      <c r="A83" s="113"/>
    </row>
    <row r="84" spans="1:1" x14ac:dyDescent="0.2">
      <c r="A84" s="113"/>
    </row>
    <row r="85" spans="1:1" x14ac:dyDescent="0.2">
      <c r="A85" s="113"/>
    </row>
    <row r="86" spans="1:1" x14ac:dyDescent="0.2">
      <c r="A86" s="113"/>
    </row>
    <row r="87" spans="1:1" x14ac:dyDescent="0.2">
      <c r="A87" s="113"/>
    </row>
    <row r="88" spans="1:1" x14ac:dyDescent="0.2">
      <c r="A88" s="113"/>
    </row>
    <row r="89" spans="1:1" x14ac:dyDescent="0.2">
      <c r="A89" s="113"/>
    </row>
    <row r="90" spans="1:1" x14ac:dyDescent="0.2">
      <c r="A90" s="113"/>
    </row>
    <row r="91" spans="1:1" x14ac:dyDescent="0.2">
      <c r="A91" s="113"/>
    </row>
    <row r="92" spans="1:1" x14ac:dyDescent="0.2">
      <c r="A92" s="113"/>
    </row>
    <row r="93" spans="1:1" x14ac:dyDescent="0.2">
      <c r="A93" s="113"/>
    </row>
    <row r="94" spans="1:1" x14ac:dyDescent="0.2">
      <c r="A94" s="113"/>
    </row>
    <row r="95" spans="1:1" x14ac:dyDescent="0.2">
      <c r="A95" s="113"/>
    </row>
    <row r="96" spans="1:1" x14ac:dyDescent="0.2">
      <c r="A96" s="113"/>
    </row>
    <row r="97" spans="1:1" x14ac:dyDescent="0.2">
      <c r="A97" s="113"/>
    </row>
    <row r="98" spans="1:1" x14ac:dyDescent="0.2">
      <c r="A98" s="113"/>
    </row>
    <row r="99" spans="1:1" x14ac:dyDescent="0.2">
      <c r="A99" s="113"/>
    </row>
    <row r="100" spans="1:1" x14ac:dyDescent="0.2">
      <c r="A100" s="113"/>
    </row>
    <row r="101" spans="1:1" x14ac:dyDescent="0.2">
      <c r="A101" s="113"/>
    </row>
    <row r="102" spans="1:1" x14ac:dyDescent="0.2">
      <c r="A102" s="113"/>
    </row>
    <row r="103" spans="1:1" x14ac:dyDescent="0.2">
      <c r="A103" s="113"/>
    </row>
    <row r="104" spans="1:1" x14ac:dyDescent="0.2">
      <c r="A104" s="113"/>
    </row>
    <row r="105" spans="1:1" x14ac:dyDescent="0.2">
      <c r="A105" s="113"/>
    </row>
    <row r="106" spans="1:1" x14ac:dyDescent="0.2">
      <c r="A106" s="113"/>
    </row>
    <row r="107" spans="1:1" x14ac:dyDescent="0.2">
      <c r="A107" s="113"/>
    </row>
    <row r="108" spans="1:1" x14ac:dyDescent="0.2">
      <c r="A108" s="113"/>
    </row>
    <row r="109" spans="1:1" x14ac:dyDescent="0.2">
      <c r="A109" s="113"/>
    </row>
    <row r="110" spans="1:1" x14ac:dyDescent="0.2">
      <c r="A110" s="113"/>
    </row>
    <row r="111" spans="1:1" x14ac:dyDescent="0.2">
      <c r="A111" s="113"/>
    </row>
    <row r="112" spans="1:1" x14ac:dyDescent="0.2">
      <c r="A112" s="113"/>
    </row>
    <row r="113" spans="1:1" x14ac:dyDescent="0.2">
      <c r="A113" s="113"/>
    </row>
    <row r="114" spans="1:1" x14ac:dyDescent="0.2">
      <c r="A114" s="113"/>
    </row>
    <row r="115" spans="1:1" x14ac:dyDescent="0.2">
      <c r="A115" s="113"/>
    </row>
    <row r="116" spans="1:1" x14ac:dyDescent="0.2">
      <c r="A116" s="113"/>
    </row>
    <row r="117" spans="1:1" x14ac:dyDescent="0.2">
      <c r="A117" s="113"/>
    </row>
    <row r="118" spans="1:1" x14ac:dyDescent="0.2">
      <c r="A118" s="113"/>
    </row>
    <row r="119" spans="1:1" x14ac:dyDescent="0.2">
      <c r="A119" s="113"/>
    </row>
    <row r="120" spans="1:1" x14ac:dyDescent="0.2">
      <c r="A120" s="113"/>
    </row>
    <row r="121" spans="1:1" x14ac:dyDescent="0.2">
      <c r="A121" s="113"/>
    </row>
    <row r="122" spans="1:1" x14ac:dyDescent="0.2">
      <c r="A122" s="113"/>
    </row>
    <row r="123" spans="1:1" x14ac:dyDescent="0.2">
      <c r="A123" s="113"/>
    </row>
    <row r="124" spans="1:1" x14ac:dyDescent="0.2">
      <c r="A124" s="113"/>
    </row>
    <row r="125" spans="1:1" x14ac:dyDescent="0.2">
      <c r="A125" s="113"/>
    </row>
    <row r="126" spans="1:1" x14ac:dyDescent="0.2">
      <c r="A126" s="113"/>
    </row>
    <row r="127" spans="1:1" x14ac:dyDescent="0.2">
      <c r="A127" s="113"/>
    </row>
    <row r="128" spans="1:1" x14ac:dyDescent="0.2">
      <c r="A128" s="113"/>
    </row>
    <row r="129" spans="1:1" x14ac:dyDescent="0.2">
      <c r="A129" s="113"/>
    </row>
    <row r="130" spans="1:1" x14ac:dyDescent="0.2">
      <c r="A130" s="113"/>
    </row>
    <row r="131" spans="1:1" x14ac:dyDescent="0.2">
      <c r="A131" s="113"/>
    </row>
    <row r="132" spans="1:1" x14ac:dyDescent="0.2">
      <c r="A132" s="113"/>
    </row>
    <row r="133" spans="1:1" x14ac:dyDescent="0.2">
      <c r="A133" s="113"/>
    </row>
    <row r="134" spans="1:1" x14ac:dyDescent="0.2">
      <c r="A134" s="113"/>
    </row>
    <row r="135" spans="1:1" x14ac:dyDescent="0.2">
      <c r="A135" s="113"/>
    </row>
    <row r="136" spans="1:1" x14ac:dyDescent="0.2">
      <c r="A136" s="113"/>
    </row>
    <row r="137" spans="1:1" x14ac:dyDescent="0.2">
      <c r="A137" s="113"/>
    </row>
    <row r="138" spans="1:1" x14ac:dyDescent="0.2">
      <c r="A138" s="113"/>
    </row>
    <row r="139" spans="1:1" x14ac:dyDescent="0.2">
      <c r="A139" s="113"/>
    </row>
    <row r="140" spans="1:1" x14ac:dyDescent="0.2">
      <c r="A140" s="113"/>
    </row>
    <row r="141" spans="1:1" x14ac:dyDescent="0.2">
      <c r="A141" s="113"/>
    </row>
    <row r="142" spans="1:1" x14ac:dyDescent="0.2">
      <c r="A142" s="113"/>
    </row>
    <row r="143" spans="1:1" x14ac:dyDescent="0.2">
      <c r="A143" s="113"/>
    </row>
    <row r="144" spans="1:1" x14ac:dyDescent="0.2">
      <c r="A144" s="113"/>
    </row>
    <row r="145" spans="1:1" x14ac:dyDescent="0.2">
      <c r="A145" s="113"/>
    </row>
    <row r="146" spans="1:1" x14ac:dyDescent="0.2">
      <c r="A146" s="113"/>
    </row>
    <row r="147" spans="1:1" x14ac:dyDescent="0.2">
      <c r="A147" s="113"/>
    </row>
    <row r="148" spans="1:1" x14ac:dyDescent="0.2">
      <c r="A148" s="113"/>
    </row>
    <row r="149" spans="1:1" x14ac:dyDescent="0.2">
      <c r="A149" s="113"/>
    </row>
    <row r="150" spans="1:1" x14ac:dyDescent="0.2">
      <c r="A150" s="113"/>
    </row>
    <row r="151" spans="1:1" x14ac:dyDescent="0.2">
      <c r="A151" s="113"/>
    </row>
    <row r="152" spans="1:1" x14ac:dyDescent="0.2">
      <c r="A152" s="113"/>
    </row>
    <row r="153" spans="1:1" x14ac:dyDescent="0.2">
      <c r="A153" s="113"/>
    </row>
    <row r="154" spans="1:1" x14ac:dyDescent="0.2">
      <c r="A154" s="113"/>
    </row>
    <row r="155" spans="1:1" x14ac:dyDescent="0.2">
      <c r="A155" s="113"/>
    </row>
    <row r="156" spans="1:1" x14ac:dyDescent="0.2">
      <c r="A156" s="113"/>
    </row>
    <row r="157" spans="1:1" x14ac:dyDescent="0.2">
      <c r="A157" s="113"/>
    </row>
    <row r="158" spans="1:1" x14ac:dyDescent="0.2">
      <c r="A158" s="113"/>
    </row>
    <row r="159" spans="1:1" x14ac:dyDescent="0.2">
      <c r="A159" s="113"/>
    </row>
    <row r="160" spans="1:1" x14ac:dyDescent="0.2">
      <c r="A160" s="113"/>
    </row>
    <row r="161" spans="1:1" x14ac:dyDescent="0.2">
      <c r="A161" s="113"/>
    </row>
    <row r="162" spans="1:1" x14ac:dyDescent="0.2">
      <c r="A162" s="113"/>
    </row>
    <row r="163" spans="1:1" x14ac:dyDescent="0.2">
      <c r="A163" s="113"/>
    </row>
    <row r="164" spans="1:1" x14ac:dyDescent="0.2">
      <c r="A164" s="113"/>
    </row>
    <row r="165" spans="1:1" x14ac:dyDescent="0.2">
      <c r="A165" s="113"/>
    </row>
    <row r="166" spans="1:1" x14ac:dyDescent="0.2">
      <c r="A166" s="113"/>
    </row>
    <row r="167" spans="1:1" x14ac:dyDescent="0.2">
      <c r="A167" s="113"/>
    </row>
    <row r="168" spans="1:1" x14ac:dyDescent="0.2">
      <c r="A168" s="113"/>
    </row>
    <row r="169" spans="1:1" x14ac:dyDescent="0.2">
      <c r="A169" s="113"/>
    </row>
    <row r="170" spans="1:1" x14ac:dyDescent="0.2">
      <c r="A170" s="113"/>
    </row>
    <row r="171" spans="1:1" x14ac:dyDescent="0.2">
      <c r="A171" s="113"/>
    </row>
    <row r="172" spans="1:1" x14ac:dyDescent="0.2">
      <c r="A172" s="113"/>
    </row>
    <row r="173" spans="1:1" x14ac:dyDescent="0.2">
      <c r="A173" s="113"/>
    </row>
    <row r="174" spans="1:1" x14ac:dyDescent="0.2">
      <c r="A174" s="113"/>
    </row>
    <row r="175" spans="1:1" x14ac:dyDescent="0.2">
      <c r="A175" s="113"/>
    </row>
    <row r="176" spans="1:1" x14ac:dyDescent="0.2">
      <c r="A176" s="113"/>
    </row>
    <row r="177" spans="1:1" x14ac:dyDescent="0.2">
      <c r="A177" s="113"/>
    </row>
    <row r="178" spans="1:1" x14ac:dyDescent="0.2">
      <c r="A178" s="113"/>
    </row>
    <row r="179" spans="1:1" x14ac:dyDescent="0.2">
      <c r="A179" s="113"/>
    </row>
    <row r="180" spans="1:1" x14ac:dyDescent="0.2">
      <c r="A180" s="113"/>
    </row>
    <row r="181" spans="1:1" x14ac:dyDescent="0.2">
      <c r="A181" s="113"/>
    </row>
    <row r="183" spans="1:1" x14ac:dyDescent="0.2">
      <c r="A183" s="113"/>
    </row>
    <row r="184" spans="1:1" x14ac:dyDescent="0.2">
      <c r="A184" s="113"/>
    </row>
    <row r="185" spans="1:1" x14ac:dyDescent="0.2">
      <c r="A185" s="113"/>
    </row>
    <row r="186" spans="1:1" x14ac:dyDescent="0.2">
      <c r="A186" s="113"/>
    </row>
    <row r="187" spans="1:1" x14ac:dyDescent="0.2">
      <c r="A187" s="113"/>
    </row>
    <row r="188" spans="1:1" x14ac:dyDescent="0.2">
      <c r="A188" s="113"/>
    </row>
    <row r="189" spans="1:1" x14ac:dyDescent="0.2">
      <c r="A189" s="113"/>
    </row>
    <row r="190" spans="1:1" x14ac:dyDescent="0.2">
      <c r="A190" s="113"/>
    </row>
    <row r="191" spans="1:1" x14ac:dyDescent="0.2">
      <c r="A191" s="113"/>
    </row>
    <row r="192" spans="1:1" x14ac:dyDescent="0.2">
      <c r="A192" s="113"/>
    </row>
    <row r="300" spans="1:1" x14ac:dyDescent="0.2">
      <c r="A300" s="113"/>
    </row>
    <row r="304" spans="1:1" x14ac:dyDescent="0.2">
      <c r="A304" s="113"/>
    </row>
    <row r="305" spans="1:1" x14ac:dyDescent="0.2">
      <c r="A305" s="113"/>
    </row>
    <row r="306" spans="1:1" x14ac:dyDescent="0.2">
      <c r="A306" s="113"/>
    </row>
    <row r="315" spans="1:1" x14ac:dyDescent="0.2">
      <c r="A315" s="113"/>
    </row>
    <row r="316" spans="1:1" x14ac:dyDescent="0.2">
      <c r="A316" s="113"/>
    </row>
    <row r="317" spans="1:1" x14ac:dyDescent="0.2">
      <c r="A317" s="113"/>
    </row>
    <row r="318" spans="1:1" x14ac:dyDescent="0.2">
      <c r="A318" s="113"/>
    </row>
    <row r="319" spans="1:1" x14ac:dyDescent="0.2">
      <c r="A319" s="113"/>
    </row>
    <row r="320" spans="1:1" x14ac:dyDescent="0.2">
      <c r="A320" s="113"/>
    </row>
    <row r="321" spans="1:1" x14ac:dyDescent="0.2">
      <c r="A321" s="113"/>
    </row>
    <row r="322" spans="1:1" x14ac:dyDescent="0.2">
      <c r="A322" s="113"/>
    </row>
    <row r="323" spans="1:1" x14ac:dyDescent="0.2">
      <c r="A323" s="113"/>
    </row>
    <row r="324" spans="1:1" x14ac:dyDescent="0.2">
      <c r="A324" s="113"/>
    </row>
    <row r="325" spans="1:1" x14ac:dyDescent="0.2">
      <c r="A325" s="113"/>
    </row>
    <row r="326" spans="1:1" x14ac:dyDescent="0.2">
      <c r="A326" s="113"/>
    </row>
    <row r="327" spans="1:1" x14ac:dyDescent="0.2">
      <c r="A327" s="113"/>
    </row>
    <row r="328" spans="1:1" x14ac:dyDescent="0.2">
      <c r="A328" s="113"/>
    </row>
    <row r="329" spans="1:1" x14ac:dyDescent="0.2">
      <c r="A329" s="113"/>
    </row>
    <row r="330" spans="1:1" x14ac:dyDescent="0.2">
      <c r="A330" s="113"/>
    </row>
    <row r="331" spans="1:1" x14ac:dyDescent="0.2">
      <c r="A331" s="113"/>
    </row>
    <row r="332" spans="1:1" x14ac:dyDescent="0.2">
      <c r="A332" s="113"/>
    </row>
    <row r="333" spans="1:1" x14ac:dyDescent="0.2">
      <c r="A333" s="113"/>
    </row>
    <row r="334" spans="1:1" x14ac:dyDescent="0.2">
      <c r="A334" s="113"/>
    </row>
    <row r="335" spans="1:1" x14ac:dyDescent="0.2">
      <c r="A335" s="113"/>
    </row>
    <row r="336" spans="1:1" x14ac:dyDescent="0.2">
      <c r="A336" s="113"/>
    </row>
    <row r="337" spans="1:1" x14ac:dyDescent="0.2">
      <c r="A337" s="113"/>
    </row>
    <row r="338" spans="1:1" x14ac:dyDescent="0.2">
      <c r="A338" s="113"/>
    </row>
    <row r="339" spans="1:1" x14ac:dyDescent="0.2">
      <c r="A339" s="113"/>
    </row>
    <row r="340" spans="1:1" x14ac:dyDescent="0.2">
      <c r="A340" s="113"/>
    </row>
    <row r="341" spans="1:1" x14ac:dyDescent="0.2">
      <c r="A341" s="113"/>
    </row>
    <row r="342" spans="1:1" x14ac:dyDescent="0.2">
      <c r="A342" s="113"/>
    </row>
    <row r="343" spans="1:1" x14ac:dyDescent="0.2">
      <c r="A343" s="113"/>
    </row>
    <row r="344" spans="1:1" x14ac:dyDescent="0.2">
      <c r="A344" s="113"/>
    </row>
    <row r="345" spans="1:1" x14ac:dyDescent="0.2">
      <c r="A345" s="113"/>
    </row>
    <row r="346" spans="1:1" x14ac:dyDescent="0.2">
      <c r="A346" s="113"/>
    </row>
    <row r="347" spans="1:1" x14ac:dyDescent="0.2">
      <c r="A347" s="113"/>
    </row>
    <row r="348" spans="1:1" x14ac:dyDescent="0.2">
      <c r="A348" s="113"/>
    </row>
    <row r="349" spans="1:1" x14ac:dyDescent="0.2">
      <c r="A349" s="113"/>
    </row>
    <row r="350" spans="1:1" x14ac:dyDescent="0.2">
      <c r="A350" s="113"/>
    </row>
    <row r="351" spans="1:1" x14ac:dyDescent="0.2">
      <c r="A351" s="113"/>
    </row>
    <row r="352" spans="1:1" x14ac:dyDescent="0.2">
      <c r="A352" s="113"/>
    </row>
    <row r="353" spans="1:1" x14ac:dyDescent="0.2">
      <c r="A353" s="113"/>
    </row>
    <row r="354" spans="1:1" x14ac:dyDescent="0.2">
      <c r="A354" s="113"/>
    </row>
    <row r="355" spans="1:1" x14ac:dyDescent="0.2">
      <c r="A355" s="113"/>
    </row>
    <row r="356" spans="1:1" x14ac:dyDescent="0.2">
      <c r="A356" s="113"/>
    </row>
    <row r="357" spans="1:1" x14ac:dyDescent="0.2">
      <c r="A357" s="113"/>
    </row>
    <row r="358" spans="1:1" x14ac:dyDescent="0.2">
      <c r="A358" s="113"/>
    </row>
    <row r="359" spans="1:1" x14ac:dyDescent="0.2">
      <c r="A359" s="113"/>
    </row>
    <row r="360" spans="1:1" x14ac:dyDescent="0.2">
      <c r="A360" s="113"/>
    </row>
    <row r="361" spans="1:1" x14ac:dyDescent="0.2">
      <c r="A361" s="113"/>
    </row>
    <row r="362" spans="1:1" x14ac:dyDescent="0.2">
      <c r="A362" s="113"/>
    </row>
    <row r="363" spans="1:1" x14ac:dyDescent="0.2">
      <c r="A363" s="113"/>
    </row>
    <row r="364" spans="1:1" x14ac:dyDescent="0.2">
      <c r="A364" s="113"/>
    </row>
    <row r="365" spans="1:1" x14ac:dyDescent="0.2">
      <c r="A365" s="113"/>
    </row>
    <row r="366" spans="1:1" x14ac:dyDescent="0.2">
      <c r="A366" s="113"/>
    </row>
    <row r="367" spans="1:1" x14ac:dyDescent="0.2">
      <c r="A367" s="113"/>
    </row>
    <row r="368" spans="1:1" x14ac:dyDescent="0.2">
      <c r="A368" s="113"/>
    </row>
    <row r="369" spans="1:1" x14ac:dyDescent="0.2">
      <c r="A369" s="113"/>
    </row>
    <row r="370" spans="1:1" x14ac:dyDescent="0.2">
      <c r="A370" s="113"/>
    </row>
    <row r="371" spans="1:1" x14ac:dyDescent="0.2">
      <c r="A371" s="113"/>
    </row>
    <row r="372" spans="1:1" x14ac:dyDescent="0.2">
      <c r="A372" s="113"/>
    </row>
    <row r="373" spans="1:1" x14ac:dyDescent="0.2">
      <c r="A373" s="113"/>
    </row>
    <row r="374" spans="1:1" x14ac:dyDescent="0.2">
      <c r="A374" s="113"/>
    </row>
    <row r="375" spans="1:1" x14ac:dyDescent="0.2">
      <c r="A375" s="113"/>
    </row>
    <row r="376" spans="1:1" x14ac:dyDescent="0.2">
      <c r="A376" s="113"/>
    </row>
    <row r="377" spans="1:1" x14ac:dyDescent="0.2">
      <c r="A377" s="113"/>
    </row>
    <row r="378" spans="1:1" x14ac:dyDescent="0.2">
      <c r="A378" s="113"/>
    </row>
    <row r="379" spans="1:1" x14ac:dyDescent="0.2">
      <c r="A379" s="113"/>
    </row>
    <row r="380" spans="1:1" x14ac:dyDescent="0.2">
      <c r="A380" s="113"/>
    </row>
    <row r="381" spans="1:1" x14ac:dyDescent="0.2">
      <c r="A381" s="113"/>
    </row>
    <row r="382" spans="1:1" x14ac:dyDescent="0.2">
      <c r="A382" s="113"/>
    </row>
    <row r="383" spans="1:1" x14ac:dyDescent="0.2">
      <c r="A383" s="113"/>
    </row>
    <row r="384" spans="1:1" x14ac:dyDescent="0.2">
      <c r="A384" s="113"/>
    </row>
    <row r="385" spans="1:1" x14ac:dyDescent="0.2">
      <c r="A385" s="113"/>
    </row>
    <row r="386" spans="1:1" x14ac:dyDescent="0.2">
      <c r="A386" s="113"/>
    </row>
    <row r="387" spans="1:1" x14ac:dyDescent="0.2">
      <c r="A387" s="113"/>
    </row>
    <row r="388" spans="1:1" x14ac:dyDescent="0.2">
      <c r="A388" s="113"/>
    </row>
    <row r="389" spans="1:1" x14ac:dyDescent="0.2">
      <c r="A389" s="113"/>
    </row>
    <row r="390" spans="1:1" x14ac:dyDescent="0.2">
      <c r="A390" s="113"/>
    </row>
    <row r="391" spans="1:1" x14ac:dyDescent="0.2">
      <c r="A391" s="113"/>
    </row>
    <row r="392" spans="1:1" x14ac:dyDescent="0.2">
      <c r="A392" s="113"/>
    </row>
    <row r="393" spans="1:1" x14ac:dyDescent="0.2">
      <c r="A393" s="113"/>
    </row>
    <row r="394" spans="1:1" x14ac:dyDescent="0.2">
      <c r="A394" s="113"/>
    </row>
    <row r="395" spans="1:1" x14ac:dyDescent="0.2">
      <c r="A395" s="113"/>
    </row>
    <row r="396" spans="1:1" x14ac:dyDescent="0.2">
      <c r="A396" s="113"/>
    </row>
    <row r="397" spans="1:1" x14ac:dyDescent="0.2">
      <c r="A397" s="113"/>
    </row>
    <row r="398" spans="1:1" x14ac:dyDescent="0.2">
      <c r="A398" s="113"/>
    </row>
    <row r="399" spans="1:1" x14ac:dyDescent="0.2">
      <c r="A399" s="113"/>
    </row>
    <row r="400" spans="1:1" x14ac:dyDescent="0.2">
      <c r="A400" s="113"/>
    </row>
    <row r="401" spans="1:1" x14ac:dyDescent="0.2">
      <c r="A401" s="113"/>
    </row>
    <row r="402" spans="1:1" x14ac:dyDescent="0.2">
      <c r="A402" s="113"/>
    </row>
    <row r="403" spans="1:1" x14ac:dyDescent="0.2">
      <c r="A403" s="113"/>
    </row>
    <row r="404" spans="1:1" x14ac:dyDescent="0.2">
      <c r="A404" s="113"/>
    </row>
    <row r="405" spans="1:1" x14ac:dyDescent="0.2">
      <c r="A405" s="113"/>
    </row>
    <row r="406" spans="1:1" x14ac:dyDescent="0.2">
      <c r="A406" s="113"/>
    </row>
    <row r="407" spans="1:1" x14ac:dyDescent="0.2">
      <c r="A407" s="113"/>
    </row>
    <row r="408" spans="1:1" x14ac:dyDescent="0.2">
      <c r="A408" s="113"/>
    </row>
    <row r="409" spans="1:1" x14ac:dyDescent="0.2">
      <c r="A409" s="113"/>
    </row>
    <row r="410" spans="1:1" x14ac:dyDescent="0.2">
      <c r="A410" s="113"/>
    </row>
    <row r="411" spans="1:1" x14ac:dyDescent="0.2">
      <c r="A411" s="113"/>
    </row>
    <row r="412" spans="1:1" x14ac:dyDescent="0.2">
      <c r="A412" s="113"/>
    </row>
    <row r="413" spans="1:1" x14ac:dyDescent="0.2">
      <c r="A413" s="113"/>
    </row>
    <row r="414" spans="1:1" x14ac:dyDescent="0.2">
      <c r="A414" s="113"/>
    </row>
    <row r="415" spans="1:1" x14ac:dyDescent="0.2">
      <c r="A415" s="113"/>
    </row>
    <row r="416" spans="1:1" x14ac:dyDescent="0.2">
      <c r="A416" s="113"/>
    </row>
    <row r="417" spans="1:1" x14ac:dyDescent="0.2">
      <c r="A417" s="113"/>
    </row>
    <row r="418" spans="1:1" x14ac:dyDescent="0.2">
      <c r="A418" s="113"/>
    </row>
    <row r="419" spans="1:1" x14ac:dyDescent="0.2">
      <c r="A419" s="113"/>
    </row>
    <row r="420" spans="1:1" x14ac:dyDescent="0.2">
      <c r="A420" s="113"/>
    </row>
    <row r="421" spans="1:1" x14ac:dyDescent="0.2">
      <c r="A421" s="113"/>
    </row>
    <row r="422" spans="1:1" x14ac:dyDescent="0.2">
      <c r="A422" s="113"/>
    </row>
    <row r="423" spans="1:1" x14ac:dyDescent="0.2">
      <c r="A423" s="113"/>
    </row>
    <row r="424" spans="1:1" x14ac:dyDescent="0.2">
      <c r="A424" s="113"/>
    </row>
    <row r="425" spans="1:1" x14ac:dyDescent="0.2">
      <c r="A425" s="113"/>
    </row>
    <row r="426" spans="1:1" x14ac:dyDescent="0.2">
      <c r="A426" s="113"/>
    </row>
    <row r="427" spans="1:1" x14ac:dyDescent="0.2">
      <c r="A427" s="113"/>
    </row>
    <row r="428" spans="1:1" x14ac:dyDescent="0.2">
      <c r="A428" s="113"/>
    </row>
    <row r="429" spans="1:1" x14ac:dyDescent="0.2">
      <c r="A429" s="113"/>
    </row>
    <row r="430" spans="1:1" x14ac:dyDescent="0.2">
      <c r="A430" s="113"/>
    </row>
    <row r="431" spans="1:1" x14ac:dyDescent="0.2">
      <c r="A431" s="113"/>
    </row>
    <row r="432" spans="1:1" x14ac:dyDescent="0.2">
      <c r="A432" s="113"/>
    </row>
    <row r="433" spans="1:1" x14ac:dyDescent="0.2">
      <c r="A433" s="113"/>
    </row>
    <row r="434" spans="1:1" x14ac:dyDescent="0.2">
      <c r="A434" s="113"/>
    </row>
    <row r="435" spans="1:1" x14ac:dyDescent="0.2">
      <c r="A435" s="113"/>
    </row>
    <row r="436" spans="1:1" x14ac:dyDescent="0.2">
      <c r="A436" s="113"/>
    </row>
    <row r="437" spans="1:1" x14ac:dyDescent="0.2">
      <c r="A437" s="113"/>
    </row>
    <row r="443" spans="1:1" x14ac:dyDescent="0.2">
      <c r="A443" s="113"/>
    </row>
    <row r="444" spans="1:1" x14ac:dyDescent="0.2">
      <c r="A444" s="113"/>
    </row>
    <row r="445" spans="1:1" x14ac:dyDescent="0.2">
      <c r="A445" s="113"/>
    </row>
    <row r="446" spans="1:1" x14ac:dyDescent="0.2">
      <c r="A446" s="113"/>
    </row>
    <row r="447" spans="1:1" x14ac:dyDescent="0.2">
      <c r="A447" s="113"/>
    </row>
    <row r="448" spans="1:1" x14ac:dyDescent="0.2">
      <c r="A448" s="113"/>
    </row>
    <row r="449" spans="1:1" x14ac:dyDescent="0.2">
      <c r="A449" s="113"/>
    </row>
    <row r="450" spans="1:1" x14ac:dyDescent="0.2">
      <c r="A450" s="113"/>
    </row>
    <row r="451" spans="1:1" x14ac:dyDescent="0.2">
      <c r="A451" s="113"/>
    </row>
    <row r="452" spans="1:1" x14ac:dyDescent="0.2">
      <c r="A452" s="113"/>
    </row>
    <row r="453" spans="1:1" x14ac:dyDescent="0.2">
      <c r="A453" s="113"/>
    </row>
    <row r="454" spans="1:1" x14ac:dyDescent="0.2">
      <c r="A454" s="113"/>
    </row>
    <row r="455" spans="1:1" x14ac:dyDescent="0.2">
      <c r="A455" s="113"/>
    </row>
    <row r="456" spans="1:1" x14ac:dyDescent="0.2">
      <c r="A456" s="113"/>
    </row>
    <row r="457" spans="1:1" x14ac:dyDescent="0.2">
      <c r="A457" s="113"/>
    </row>
    <row r="458" spans="1:1" x14ac:dyDescent="0.2">
      <c r="A458" s="113"/>
    </row>
    <row r="459" spans="1:1" x14ac:dyDescent="0.2">
      <c r="A459" s="113"/>
    </row>
    <row r="460" spans="1:1" x14ac:dyDescent="0.2">
      <c r="A460" s="113"/>
    </row>
    <row r="461" spans="1:1" x14ac:dyDescent="0.2">
      <c r="A461" s="113"/>
    </row>
    <row r="462" spans="1:1" x14ac:dyDescent="0.2">
      <c r="A462" s="113"/>
    </row>
    <row r="463" spans="1:1" x14ac:dyDescent="0.2">
      <c r="A463" s="113"/>
    </row>
    <row r="464" spans="1:1" x14ac:dyDescent="0.2">
      <c r="A464" s="113"/>
    </row>
    <row r="465" spans="1:1" x14ac:dyDescent="0.2">
      <c r="A465" s="113"/>
    </row>
    <row r="466" spans="1:1" x14ac:dyDescent="0.2">
      <c r="A466" s="113"/>
    </row>
    <row r="467" spans="1:1" x14ac:dyDescent="0.2">
      <c r="A467" s="113"/>
    </row>
    <row r="468" spans="1:1" x14ac:dyDescent="0.2">
      <c r="A468" s="113"/>
    </row>
    <row r="469" spans="1:1" x14ac:dyDescent="0.2">
      <c r="A469" s="113"/>
    </row>
    <row r="470" spans="1:1" x14ac:dyDescent="0.2">
      <c r="A470" s="113"/>
    </row>
    <row r="471" spans="1:1" x14ac:dyDescent="0.2">
      <c r="A471" s="113"/>
    </row>
    <row r="472" spans="1:1" x14ac:dyDescent="0.2">
      <c r="A472" s="113"/>
    </row>
    <row r="473" spans="1:1" x14ac:dyDescent="0.2">
      <c r="A473" s="113"/>
    </row>
    <row r="474" spans="1:1" x14ac:dyDescent="0.2">
      <c r="A474" s="113"/>
    </row>
    <row r="475" spans="1:1" x14ac:dyDescent="0.2">
      <c r="A475" s="113"/>
    </row>
    <row r="476" spans="1:1" x14ac:dyDescent="0.2">
      <c r="A476" s="113"/>
    </row>
    <row r="477" spans="1:1" x14ac:dyDescent="0.2">
      <c r="A477" s="113"/>
    </row>
    <row r="478" spans="1:1" x14ac:dyDescent="0.2">
      <c r="A478" s="113"/>
    </row>
    <row r="479" spans="1:1" x14ac:dyDescent="0.2">
      <c r="A479" s="113"/>
    </row>
    <row r="480" spans="1:1" x14ac:dyDescent="0.2">
      <c r="A480" s="113"/>
    </row>
    <row r="481" spans="1:1" x14ac:dyDescent="0.2">
      <c r="A481" s="113"/>
    </row>
    <row r="482" spans="1:1" x14ac:dyDescent="0.2">
      <c r="A482" s="113"/>
    </row>
    <row r="483" spans="1:1" x14ac:dyDescent="0.2">
      <c r="A483" s="113"/>
    </row>
    <row r="484" spans="1:1" x14ac:dyDescent="0.2">
      <c r="A484" s="113"/>
    </row>
    <row r="485" spans="1:1" x14ac:dyDescent="0.2">
      <c r="A485" s="113"/>
    </row>
    <row r="486" spans="1:1" x14ac:dyDescent="0.2">
      <c r="A486" s="113"/>
    </row>
    <row r="487" spans="1:1" x14ac:dyDescent="0.2">
      <c r="A487" s="113"/>
    </row>
    <row r="488" spans="1:1" x14ac:dyDescent="0.2">
      <c r="A488" s="113"/>
    </row>
    <row r="489" spans="1:1" x14ac:dyDescent="0.2">
      <c r="A489" s="113"/>
    </row>
    <row r="490" spans="1:1" x14ac:dyDescent="0.2">
      <c r="A490" s="113"/>
    </row>
    <row r="491" spans="1:1" x14ac:dyDescent="0.2">
      <c r="A491" s="113"/>
    </row>
    <row r="492" spans="1:1" x14ac:dyDescent="0.2">
      <c r="A492" s="113"/>
    </row>
    <row r="493" spans="1:1" x14ac:dyDescent="0.2">
      <c r="A493" s="113"/>
    </row>
    <row r="494" spans="1:1" x14ac:dyDescent="0.2">
      <c r="A494" s="113"/>
    </row>
    <row r="495" spans="1:1" x14ac:dyDescent="0.2">
      <c r="A495" s="113"/>
    </row>
    <row r="496" spans="1:1" x14ac:dyDescent="0.2">
      <c r="A496" s="113"/>
    </row>
    <row r="497" spans="1:1" x14ac:dyDescent="0.2">
      <c r="A497" s="113"/>
    </row>
    <row r="498" spans="1:1" x14ac:dyDescent="0.2">
      <c r="A498" s="113"/>
    </row>
    <row r="499" spans="1:1" x14ac:dyDescent="0.2">
      <c r="A499" s="113"/>
    </row>
    <row r="500" spans="1:1" x14ac:dyDescent="0.2">
      <c r="A500" s="113"/>
    </row>
    <row r="501" spans="1:1" x14ac:dyDescent="0.2">
      <c r="A501" s="113"/>
    </row>
    <row r="502" spans="1:1" x14ac:dyDescent="0.2">
      <c r="A502" s="113"/>
    </row>
    <row r="503" spans="1:1" x14ac:dyDescent="0.2">
      <c r="A503" s="113"/>
    </row>
    <row r="504" spans="1:1" x14ac:dyDescent="0.2">
      <c r="A504" s="113"/>
    </row>
    <row r="505" spans="1:1" x14ac:dyDescent="0.2">
      <c r="A505" s="113"/>
    </row>
    <row r="506" spans="1:1" x14ac:dyDescent="0.2">
      <c r="A506" s="113"/>
    </row>
    <row r="507" spans="1:1" x14ac:dyDescent="0.2">
      <c r="A507" s="113"/>
    </row>
    <row r="508" spans="1:1" x14ac:dyDescent="0.2">
      <c r="A508" s="113"/>
    </row>
    <row r="509" spans="1:1" x14ac:dyDescent="0.2">
      <c r="A509" s="113"/>
    </row>
    <row r="510" spans="1:1" x14ac:dyDescent="0.2">
      <c r="A510" s="113"/>
    </row>
    <row r="511" spans="1:1" x14ac:dyDescent="0.2">
      <c r="A511" s="113"/>
    </row>
    <row r="512" spans="1:1" x14ac:dyDescent="0.2">
      <c r="A512" s="113"/>
    </row>
    <row r="513" spans="1:1" x14ac:dyDescent="0.2">
      <c r="A513" s="113"/>
    </row>
    <row r="514" spans="1:1" x14ac:dyDescent="0.2">
      <c r="A514" s="113"/>
    </row>
    <row r="515" spans="1:1" x14ac:dyDescent="0.2">
      <c r="A515" s="113"/>
    </row>
    <row r="516" spans="1:1" x14ac:dyDescent="0.2">
      <c r="A516" s="113"/>
    </row>
    <row r="517" spans="1:1" x14ac:dyDescent="0.2">
      <c r="A517" s="113"/>
    </row>
    <row r="518" spans="1:1" x14ac:dyDescent="0.2">
      <c r="A518" s="113"/>
    </row>
    <row r="519" spans="1:1" x14ac:dyDescent="0.2">
      <c r="A519" s="113"/>
    </row>
    <row r="520" spans="1:1" x14ac:dyDescent="0.2">
      <c r="A520" s="113"/>
    </row>
    <row r="521" spans="1:1" x14ac:dyDescent="0.2">
      <c r="A521" s="113"/>
    </row>
    <row r="522" spans="1:1" x14ac:dyDescent="0.2">
      <c r="A522" s="113"/>
    </row>
    <row r="523" spans="1:1" x14ac:dyDescent="0.2">
      <c r="A523" s="113"/>
    </row>
    <row r="524" spans="1:1" x14ac:dyDescent="0.2">
      <c r="A524" s="113"/>
    </row>
    <row r="525" spans="1:1" x14ac:dyDescent="0.2">
      <c r="A525" s="113"/>
    </row>
    <row r="526" spans="1:1" x14ac:dyDescent="0.2">
      <c r="A526" s="113"/>
    </row>
    <row r="527" spans="1:1" x14ac:dyDescent="0.2">
      <c r="A527" s="113"/>
    </row>
    <row r="528" spans="1:1" x14ac:dyDescent="0.2">
      <c r="A528" s="113"/>
    </row>
    <row r="529" spans="1:1" x14ac:dyDescent="0.2">
      <c r="A529" s="113"/>
    </row>
    <row r="530" spans="1:1" x14ac:dyDescent="0.2">
      <c r="A530" s="113"/>
    </row>
    <row r="531" spans="1:1" x14ac:dyDescent="0.2">
      <c r="A531" s="113"/>
    </row>
    <row r="532" spans="1:1" x14ac:dyDescent="0.2">
      <c r="A532" s="113"/>
    </row>
    <row r="533" spans="1:1" x14ac:dyDescent="0.2">
      <c r="A533" s="113"/>
    </row>
    <row r="534" spans="1:1" x14ac:dyDescent="0.2">
      <c r="A534" s="113"/>
    </row>
    <row r="535" spans="1:1" x14ac:dyDescent="0.2">
      <c r="A535" s="113"/>
    </row>
    <row r="536" spans="1:1" x14ac:dyDescent="0.2">
      <c r="A536" s="113"/>
    </row>
    <row r="537" spans="1:1" x14ac:dyDescent="0.2">
      <c r="A537" s="113"/>
    </row>
    <row r="538" spans="1:1" x14ac:dyDescent="0.2">
      <c r="A538" s="113"/>
    </row>
    <row r="539" spans="1:1" x14ac:dyDescent="0.2">
      <c r="A539" s="113"/>
    </row>
    <row r="540" spans="1:1" x14ac:dyDescent="0.2">
      <c r="A540" s="113"/>
    </row>
    <row r="541" spans="1:1" x14ac:dyDescent="0.2">
      <c r="A541" s="113"/>
    </row>
    <row r="542" spans="1:1" x14ac:dyDescent="0.2">
      <c r="A542" s="113"/>
    </row>
    <row r="543" spans="1:1" x14ac:dyDescent="0.2">
      <c r="A543" s="113"/>
    </row>
    <row r="544" spans="1:1" x14ac:dyDescent="0.2">
      <c r="A544" s="113"/>
    </row>
    <row r="545" spans="1:1" x14ac:dyDescent="0.2">
      <c r="A545" s="113"/>
    </row>
    <row r="546" spans="1:1" x14ac:dyDescent="0.2">
      <c r="A546" s="113"/>
    </row>
    <row r="547" spans="1:1" x14ac:dyDescent="0.2">
      <c r="A547" s="113"/>
    </row>
    <row r="548" spans="1:1" x14ac:dyDescent="0.2">
      <c r="A548" s="113"/>
    </row>
    <row r="549" spans="1:1" x14ac:dyDescent="0.2">
      <c r="A549" s="113"/>
    </row>
    <row r="550" spans="1:1" x14ac:dyDescent="0.2">
      <c r="A550" s="113"/>
    </row>
    <row r="551" spans="1:1" x14ac:dyDescent="0.2">
      <c r="A551" s="113"/>
    </row>
    <row r="552" spans="1:1" x14ac:dyDescent="0.2">
      <c r="A552" s="113"/>
    </row>
    <row r="555" spans="1:1" x14ac:dyDescent="0.2">
      <c r="A555" s="113"/>
    </row>
    <row r="556" spans="1:1" x14ac:dyDescent="0.2">
      <c r="A556" s="113"/>
    </row>
    <row r="557" spans="1:1" x14ac:dyDescent="0.2">
      <c r="A557" s="113"/>
    </row>
    <row r="558" spans="1:1" x14ac:dyDescent="0.2">
      <c r="A558" s="113"/>
    </row>
    <row r="559" spans="1:1" x14ac:dyDescent="0.2">
      <c r="A559" s="113"/>
    </row>
    <row r="560" spans="1:1" x14ac:dyDescent="0.2">
      <c r="A560" s="113"/>
    </row>
    <row r="561" spans="1:1" x14ac:dyDescent="0.2">
      <c r="A561" s="113"/>
    </row>
    <row r="562" spans="1:1" x14ac:dyDescent="0.2">
      <c r="A562" s="113"/>
    </row>
    <row r="563" spans="1:1" x14ac:dyDescent="0.2">
      <c r="A563" s="113"/>
    </row>
    <row r="564" spans="1:1" x14ac:dyDescent="0.2">
      <c r="A564" s="113"/>
    </row>
    <row r="565" spans="1:1" x14ac:dyDescent="0.2">
      <c r="A565" s="113"/>
    </row>
    <row r="566" spans="1:1" x14ac:dyDescent="0.2">
      <c r="A566" s="113"/>
    </row>
    <row r="567" spans="1:1" x14ac:dyDescent="0.2">
      <c r="A567" s="113"/>
    </row>
    <row r="568" spans="1:1" x14ac:dyDescent="0.2">
      <c r="A568" s="113"/>
    </row>
    <row r="569" spans="1:1" x14ac:dyDescent="0.2">
      <c r="A569" s="113"/>
    </row>
    <row r="570" spans="1:1" x14ac:dyDescent="0.2">
      <c r="A570" s="113"/>
    </row>
    <row r="571" spans="1:1" x14ac:dyDescent="0.2">
      <c r="A571" s="113"/>
    </row>
    <row r="572" spans="1:1" x14ac:dyDescent="0.2">
      <c r="A572" s="113"/>
    </row>
    <row r="573" spans="1:1" x14ac:dyDescent="0.2">
      <c r="A573" s="113"/>
    </row>
    <row r="574" spans="1:1" x14ac:dyDescent="0.2">
      <c r="A574" s="113"/>
    </row>
    <row r="575" spans="1:1" x14ac:dyDescent="0.2">
      <c r="A575" s="113"/>
    </row>
    <row r="576" spans="1:1" x14ac:dyDescent="0.2">
      <c r="A576" s="113"/>
    </row>
    <row r="577" spans="1:1" x14ac:dyDescent="0.2">
      <c r="A577" s="113"/>
    </row>
    <row r="578" spans="1:1" x14ac:dyDescent="0.2">
      <c r="A578" s="113"/>
    </row>
    <row r="583" spans="1:1" x14ac:dyDescent="0.2">
      <c r="A583" s="113"/>
    </row>
    <row r="584" spans="1:1" x14ac:dyDescent="0.2">
      <c r="A584" s="113"/>
    </row>
    <row r="585" spans="1:1" x14ac:dyDescent="0.2">
      <c r="A585" s="113"/>
    </row>
    <row r="586" spans="1:1" x14ac:dyDescent="0.2">
      <c r="A586" s="113"/>
    </row>
    <row r="587" spans="1:1" x14ac:dyDescent="0.2">
      <c r="A587" s="113"/>
    </row>
    <row r="588" spans="1:1" x14ac:dyDescent="0.2">
      <c r="A588" s="113"/>
    </row>
    <row r="589" spans="1:1" x14ac:dyDescent="0.2">
      <c r="A589" s="113"/>
    </row>
    <row r="590" spans="1:1" x14ac:dyDescent="0.2">
      <c r="A590" s="113"/>
    </row>
    <row r="591" spans="1:1" x14ac:dyDescent="0.2">
      <c r="A591" s="113"/>
    </row>
    <row r="592" spans="1:1" x14ac:dyDescent="0.2">
      <c r="A592" s="113"/>
    </row>
    <row r="593" spans="1:1" x14ac:dyDescent="0.2">
      <c r="A593" s="113"/>
    </row>
    <row r="594" spans="1:1" x14ac:dyDescent="0.2">
      <c r="A594" s="113"/>
    </row>
    <row r="595" spans="1:1" x14ac:dyDescent="0.2">
      <c r="A595" s="113"/>
    </row>
    <row r="596" spans="1:1" x14ac:dyDescent="0.2">
      <c r="A596" s="113"/>
    </row>
    <row r="597" spans="1:1" x14ac:dyDescent="0.2">
      <c r="A597" s="113"/>
    </row>
    <row r="598" spans="1:1" x14ac:dyDescent="0.2">
      <c r="A598" s="113"/>
    </row>
    <row r="599" spans="1:1" x14ac:dyDescent="0.2">
      <c r="A599" s="113"/>
    </row>
    <row r="600" spans="1:1" x14ac:dyDescent="0.2">
      <c r="A600" s="113"/>
    </row>
    <row r="601" spans="1:1" x14ac:dyDescent="0.2">
      <c r="A601" s="113"/>
    </row>
    <row r="602" spans="1:1" x14ac:dyDescent="0.2">
      <c r="A602" s="113"/>
    </row>
    <row r="603" spans="1:1" x14ac:dyDescent="0.2">
      <c r="A603" s="113"/>
    </row>
    <row r="604" spans="1:1" x14ac:dyDescent="0.2">
      <c r="A604" s="113"/>
    </row>
    <row r="605" spans="1:1" x14ac:dyDescent="0.2">
      <c r="A605" s="113"/>
    </row>
    <row r="606" spans="1:1" x14ac:dyDescent="0.2">
      <c r="A606" s="113"/>
    </row>
    <row r="607" spans="1:1" x14ac:dyDescent="0.2">
      <c r="A607" s="113"/>
    </row>
    <row r="608" spans="1:1" x14ac:dyDescent="0.2">
      <c r="A608" s="113"/>
    </row>
    <row r="609" spans="1:1" x14ac:dyDescent="0.2">
      <c r="A609" s="113"/>
    </row>
    <row r="610" spans="1:1" x14ac:dyDescent="0.2">
      <c r="A610" s="113"/>
    </row>
    <row r="611" spans="1:1" x14ac:dyDescent="0.2">
      <c r="A611" s="113"/>
    </row>
    <row r="612" spans="1:1" x14ac:dyDescent="0.2">
      <c r="A612" s="113"/>
    </row>
    <row r="613" spans="1:1" x14ac:dyDescent="0.2">
      <c r="A613" s="113"/>
    </row>
    <row r="614" spans="1:1" x14ac:dyDescent="0.2">
      <c r="A614" s="113"/>
    </row>
    <row r="615" spans="1:1" x14ac:dyDescent="0.2">
      <c r="A615" s="113"/>
    </row>
    <row r="616" spans="1:1" x14ac:dyDescent="0.2">
      <c r="A616" s="113"/>
    </row>
    <row r="617" spans="1:1" x14ac:dyDescent="0.2">
      <c r="A617" s="113"/>
    </row>
    <row r="618" spans="1:1" x14ac:dyDescent="0.2">
      <c r="A618" s="113"/>
    </row>
    <row r="619" spans="1:1" x14ac:dyDescent="0.2">
      <c r="A619" s="113"/>
    </row>
    <row r="620" spans="1:1" x14ac:dyDescent="0.2">
      <c r="A620" s="113"/>
    </row>
    <row r="621" spans="1:1" x14ac:dyDescent="0.2">
      <c r="A621" s="113"/>
    </row>
    <row r="622" spans="1:1" x14ac:dyDescent="0.2">
      <c r="A622" s="113"/>
    </row>
    <row r="623" spans="1:1" x14ac:dyDescent="0.2">
      <c r="A623" s="113"/>
    </row>
    <row r="624" spans="1:1" x14ac:dyDescent="0.2">
      <c r="A624" s="113"/>
    </row>
    <row r="625" spans="1:1" x14ac:dyDescent="0.2">
      <c r="A625" s="113"/>
    </row>
    <row r="626" spans="1:1" x14ac:dyDescent="0.2">
      <c r="A626" s="113"/>
    </row>
    <row r="627" spans="1:1" x14ac:dyDescent="0.2">
      <c r="A627" s="113"/>
    </row>
    <row r="628" spans="1:1" x14ac:dyDescent="0.2">
      <c r="A628" s="113"/>
    </row>
    <row r="629" spans="1:1" x14ac:dyDescent="0.2">
      <c r="A629" s="113"/>
    </row>
    <row r="630" spans="1:1" x14ac:dyDescent="0.2">
      <c r="A630" s="113"/>
    </row>
    <row r="631" spans="1:1" x14ac:dyDescent="0.2">
      <c r="A631" s="113"/>
    </row>
    <row r="632" spans="1:1" x14ac:dyDescent="0.2">
      <c r="A632" s="113"/>
    </row>
    <row r="633" spans="1:1" x14ac:dyDescent="0.2">
      <c r="A633" s="113"/>
    </row>
    <row r="634" spans="1:1" x14ac:dyDescent="0.2">
      <c r="A634" s="113"/>
    </row>
    <row r="635" spans="1:1" x14ac:dyDescent="0.2">
      <c r="A635" s="113"/>
    </row>
    <row r="636" spans="1:1" x14ac:dyDescent="0.2">
      <c r="A636" s="113"/>
    </row>
    <row r="637" spans="1:1" x14ac:dyDescent="0.2">
      <c r="A637" s="113"/>
    </row>
    <row r="638" spans="1:1" x14ac:dyDescent="0.2">
      <c r="A638" s="113"/>
    </row>
    <row r="639" spans="1:1" x14ac:dyDescent="0.2">
      <c r="A639" s="113"/>
    </row>
    <row r="640" spans="1:1" x14ac:dyDescent="0.2">
      <c r="A640" s="113"/>
    </row>
    <row r="641" spans="1:1" x14ac:dyDescent="0.2">
      <c r="A641" s="113"/>
    </row>
    <row r="642" spans="1:1" x14ac:dyDescent="0.2">
      <c r="A642" s="113"/>
    </row>
    <row r="643" spans="1:1" x14ac:dyDescent="0.2">
      <c r="A643" s="113"/>
    </row>
    <row r="644" spans="1:1" x14ac:dyDescent="0.2">
      <c r="A644" s="113"/>
    </row>
    <row r="645" spans="1:1" x14ac:dyDescent="0.2">
      <c r="A645" s="113"/>
    </row>
    <row r="646" spans="1:1" x14ac:dyDescent="0.2">
      <c r="A646" s="113"/>
    </row>
    <row r="647" spans="1:1" x14ac:dyDescent="0.2">
      <c r="A647" s="113"/>
    </row>
    <row r="648" spans="1:1" x14ac:dyDescent="0.2">
      <c r="A648" s="113"/>
    </row>
    <row r="649" spans="1:1" x14ac:dyDescent="0.2">
      <c r="A649" s="113"/>
    </row>
    <row r="650" spans="1:1" x14ac:dyDescent="0.2">
      <c r="A650" s="113"/>
    </row>
    <row r="651" spans="1:1" x14ac:dyDescent="0.2">
      <c r="A651" s="113"/>
    </row>
    <row r="652" spans="1:1" x14ac:dyDescent="0.2">
      <c r="A652" s="113"/>
    </row>
    <row r="653" spans="1:1" x14ac:dyDescent="0.2">
      <c r="A653" s="113"/>
    </row>
    <row r="654" spans="1:1" x14ac:dyDescent="0.2">
      <c r="A654" s="113"/>
    </row>
    <row r="655" spans="1:1" x14ac:dyDescent="0.2">
      <c r="A655" s="113"/>
    </row>
    <row r="656" spans="1:1" x14ac:dyDescent="0.2">
      <c r="A656" s="113"/>
    </row>
    <row r="657" spans="1:1" x14ac:dyDescent="0.2">
      <c r="A657" s="113"/>
    </row>
    <row r="658" spans="1:1" x14ac:dyDescent="0.2">
      <c r="A658" s="113"/>
    </row>
    <row r="659" spans="1:1" x14ac:dyDescent="0.2">
      <c r="A659" s="113"/>
    </row>
    <row r="660" spans="1:1" x14ac:dyDescent="0.2">
      <c r="A660" s="113"/>
    </row>
    <row r="661" spans="1:1" x14ac:dyDescent="0.2">
      <c r="A661" s="113"/>
    </row>
    <row r="662" spans="1:1" x14ac:dyDescent="0.2">
      <c r="A662" s="113"/>
    </row>
    <row r="663" spans="1:1" x14ac:dyDescent="0.2">
      <c r="A663" s="113"/>
    </row>
    <row r="664" spans="1:1" x14ac:dyDescent="0.2">
      <c r="A664" s="113"/>
    </row>
    <row r="665" spans="1:1" x14ac:dyDescent="0.2">
      <c r="A665" s="113"/>
    </row>
    <row r="666" spans="1:1" x14ac:dyDescent="0.2">
      <c r="A666" s="113"/>
    </row>
    <row r="667" spans="1:1" x14ac:dyDescent="0.2">
      <c r="A667" s="113"/>
    </row>
    <row r="668" spans="1:1" x14ac:dyDescent="0.2">
      <c r="A668" s="113"/>
    </row>
    <row r="669" spans="1:1" x14ac:dyDescent="0.2">
      <c r="A669" s="113"/>
    </row>
    <row r="670" spans="1:1" x14ac:dyDescent="0.2">
      <c r="A670" s="113"/>
    </row>
    <row r="671" spans="1:1" x14ac:dyDescent="0.2">
      <c r="A671" s="113"/>
    </row>
    <row r="672" spans="1:1" x14ac:dyDescent="0.2">
      <c r="A672" s="113"/>
    </row>
    <row r="673" spans="1:1" x14ac:dyDescent="0.2">
      <c r="A673" s="113"/>
    </row>
    <row r="674" spans="1:1" x14ac:dyDescent="0.2">
      <c r="A674" s="113"/>
    </row>
    <row r="675" spans="1:1" x14ac:dyDescent="0.2">
      <c r="A675" s="113"/>
    </row>
    <row r="676" spans="1:1" x14ac:dyDescent="0.2">
      <c r="A676" s="113"/>
    </row>
    <row r="677" spans="1:1" x14ac:dyDescent="0.2">
      <c r="A677" s="113"/>
    </row>
    <row r="678" spans="1:1" x14ac:dyDescent="0.2">
      <c r="A678" s="113"/>
    </row>
    <row r="679" spans="1:1" x14ac:dyDescent="0.2">
      <c r="A679" s="113"/>
    </row>
    <row r="680" spans="1:1" x14ac:dyDescent="0.2">
      <c r="A680" s="113"/>
    </row>
    <row r="681" spans="1:1" x14ac:dyDescent="0.2">
      <c r="A681" s="113"/>
    </row>
    <row r="682" spans="1:1" x14ac:dyDescent="0.2">
      <c r="A682" s="113"/>
    </row>
    <row r="683" spans="1:1" x14ac:dyDescent="0.2">
      <c r="A683" s="113"/>
    </row>
    <row r="684" spans="1:1" x14ac:dyDescent="0.2">
      <c r="A684" s="113"/>
    </row>
    <row r="685" spans="1:1" x14ac:dyDescent="0.2">
      <c r="A685" s="113"/>
    </row>
    <row r="686" spans="1:1" x14ac:dyDescent="0.2">
      <c r="A686" s="113"/>
    </row>
    <row r="687" spans="1:1" x14ac:dyDescent="0.2">
      <c r="A687" s="113"/>
    </row>
    <row r="688" spans="1:1" x14ac:dyDescent="0.2">
      <c r="A688" s="113"/>
    </row>
    <row r="689" spans="1:1" x14ac:dyDescent="0.2">
      <c r="A689" s="113"/>
    </row>
    <row r="690" spans="1:1" x14ac:dyDescent="0.2">
      <c r="A690" s="113"/>
    </row>
    <row r="691" spans="1:1" x14ac:dyDescent="0.2">
      <c r="A691" s="113"/>
    </row>
    <row r="692" spans="1:1" x14ac:dyDescent="0.2">
      <c r="A692" s="113"/>
    </row>
    <row r="693" spans="1:1" x14ac:dyDescent="0.2">
      <c r="A693" s="113"/>
    </row>
    <row r="694" spans="1:1" x14ac:dyDescent="0.2">
      <c r="A694" s="113"/>
    </row>
    <row r="695" spans="1:1" x14ac:dyDescent="0.2">
      <c r="A695" s="113"/>
    </row>
    <row r="696" spans="1:1" x14ac:dyDescent="0.2">
      <c r="A696" s="113"/>
    </row>
    <row r="697" spans="1:1" x14ac:dyDescent="0.2">
      <c r="A697" s="113"/>
    </row>
    <row r="698" spans="1:1" x14ac:dyDescent="0.2">
      <c r="A698" s="113"/>
    </row>
    <row r="699" spans="1:1" x14ac:dyDescent="0.2">
      <c r="A699" s="113"/>
    </row>
    <row r="700" spans="1:1" x14ac:dyDescent="0.2">
      <c r="A700" s="113"/>
    </row>
    <row r="701" spans="1:1" x14ac:dyDescent="0.2">
      <c r="A701" s="113"/>
    </row>
    <row r="702" spans="1:1" x14ac:dyDescent="0.2">
      <c r="A702" s="113"/>
    </row>
    <row r="703" spans="1:1" x14ac:dyDescent="0.2">
      <c r="A703" s="113"/>
    </row>
    <row r="704" spans="1:1" x14ac:dyDescent="0.2">
      <c r="A704" s="113"/>
    </row>
    <row r="705" spans="1:1" x14ac:dyDescent="0.2">
      <c r="A705" s="113"/>
    </row>
    <row r="706" spans="1:1" x14ac:dyDescent="0.2">
      <c r="A706" s="113"/>
    </row>
    <row r="707" spans="1:1" x14ac:dyDescent="0.2">
      <c r="A707" s="113"/>
    </row>
    <row r="708" spans="1:1" x14ac:dyDescent="0.2">
      <c r="A708" s="113"/>
    </row>
    <row r="709" spans="1:1" x14ac:dyDescent="0.2">
      <c r="A709" s="113"/>
    </row>
    <row r="710" spans="1:1" x14ac:dyDescent="0.2">
      <c r="A710" s="113"/>
    </row>
    <row r="711" spans="1:1" x14ac:dyDescent="0.2">
      <c r="A711" s="113"/>
    </row>
    <row r="712" spans="1:1" x14ac:dyDescent="0.2">
      <c r="A712" s="113"/>
    </row>
    <row r="713" spans="1:1" x14ac:dyDescent="0.2">
      <c r="A713" s="113"/>
    </row>
    <row r="714" spans="1:1" x14ac:dyDescent="0.2">
      <c r="A714" s="113"/>
    </row>
    <row r="715" spans="1:1" x14ac:dyDescent="0.2">
      <c r="A715" s="113"/>
    </row>
    <row r="716" spans="1:1" x14ac:dyDescent="0.2">
      <c r="A716" s="113"/>
    </row>
    <row r="717" spans="1:1" x14ac:dyDescent="0.2">
      <c r="A717" s="113"/>
    </row>
    <row r="718" spans="1:1" x14ac:dyDescent="0.2">
      <c r="A718" s="113"/>
    </row>
    <row r="719" spans="1:1" x14ac:dyDescent="0.2">
      <c r="A719" s="113"/>
    </row>
    <row r="720" spans="1:1" x14ac:dyDescent="0.2">
      <c r="A720" s="113"/>
    </row>
    <row r="721" spans="1:1" x14ac:dyDescent="0.2">
      <c r="A721" s="113"/>
    </row>
    <row r="722" spans="1:1" x14ac:dyDescent="0.2">
      <c r="A722" s="113"/>
    </row>
    <row r="723" spans="1:1" x14ac:dyDescent="0.2">
      <c r="A723" s="113"/>
    </row>
    <row r="724" spans="1:1" x14ac:dyDescent="0.2">
      <c r="A724" s="113"/>
    </row>
    <row r="725" spans="1:1" x14ac:dyDescent="0.2">
      <c r="A725" s="113"/>
    </row>
    <row r="726" spans="1:1" x14ac:dyDescent="0.2">
      <c r="A726" s="113"/>
    </row>
    <row r="727" spans="1:1" x14ac:dyDescent="0.2">
      <c r="A727" s="113"/>
    </row>
    <row r="728" spans="1:1" x14ac:dyDescent="0.2">
      <c r="A728" s="113"/>
    </row>
    <row r="729" spans="1:1" x14ac:dyDescent="0.2">
      <c r="A729" s="113"/>
    </row>
    <row r="730" spans="1:1" x14ac:dyDescent="0.2">
      <c r="A730" s="113"/>
    </row>
    <row r="731" spans="1:1" x14ac:dyDescent="0.2">
      <c r="A731" s="113"/>
    </row>
    <row r="732" spans="1:1" x14ac:dyDescent="0.2">
      <c r="A732" s="113"/>
    </row>
    <row r="733" spans="1:1" x14ac:dyDescent="0.2">
      <c r="A733" s="113"/>
    </row>
    <row r="734" spans="1:1" x14ac:dyDescent="0.2">
      <c r="A734" s="113"/>
    </row>
    <row r="735" spans="1:1" x14ac:dyDescent="0.2">
      <c r="A735" s="113"/>
    </row>
    <row r="736" spans="1:1" x14ac:dyDescent="0.2">
      <c r="A736" s="113"/>
    </row>
    <row r="737" spans="1:1" x14ac:dyDescent="0.2">
      <c r="A737" s="113"/>
    </row>
    <row r="738" spans="1:1" x14ac:dyDescent="0.2">
      <c r="A738" s="113"/>
    </row>
    <row r="739" spans="1:1" x14ac:dyDescent="0.2">
      <c r="A739" s="113"/>
    </row>
    <row r="740" spans="1:1" x14ac:dyDescent="0.2">
      <c r="A740" s="113"/>
    </row>
    <row r="741" spans="1:1" x14ac:dyDescent="0.2">
      <c r="A741" s="113"/>
    </row>
    <row r="742" spans="1:1" x14ac:dyDescent="0.2">
      <c r="A742" s="113"/>
    </row>
    <row r="743" spans="1:1" x14ac:dyDescent="0.2">
      <c r="A743" s="113"/>
    </row>
    <row r="744" spans="1:1" x14ac:dyDescent="0.2">
      <c r="A744" s="113"/>
    </row>
    <row r="745" spans="1:1" x14ac:dyDescent="0.2">
      <c r="A745" s="113"/>
    </row>
    <row r="746" spans="1:1" x14ac:dyDescent="0.2">
      <c r="A746" s="113"/>
    </row>
    <row r="747" spans="1:1" x14ac:dyDescent="0.2">
      <c r="A747" s="113"/>
    </row>
    <row r="748" spans="1:1" x14ac:dyDescent="0.2">
      <c r="A748" s="113"/>
    </row>
    <row r="749" spans="1:1" x14ac:dyDescent="0.2">
      <c r="A749" s="113"/>
    </row>
    <row r="750" spans="1:1" x14ac:dyDescent="0.2">
      <c r="A750" s="113"/>
    </row>
    <row r="751" spans="1:1" x14ac:dyDescent="0.2">
      <c r="A751" s="113"/>
    </row>
    <row r="752" spans="1:1" x14ac:dyDescent="0.2">
      <c r="A752" s="113"/>
    </row>
    <row r="753" spans="1:1" x14ac:dyDescent="0.2">
      <c r="A753" s="113"/>
    </row>
    <row r="754" spans="1:1" x14ac:dyDescent="0.2">
      <c r="A754" s="113"/>
    </row>
    <row r="755" spans="1:1" x14ac:dyDescent="0.2">
      <c r="A755" s="113"/>
    </row>
    <row r="756" spans="1:1" x14ac:dyDescent="0.2">
      <c r="A756" s="113"/>
    </row>
    <row r="757" spans="1:1" x14ac:dyDescent="0.2">
      <c r="A757" s="113"/>
    </row>
    <row r="758" spans="1:1" x14ac:dyDescent="0.2">
      <c r="A758" s="113"/>
    </row>
    <row r="759" spans="1:1" x14ac:dyDescent="0.2">
      <c r="A759" s="113"/>
    </row>
    <row r="760" spans="1:1" x14ac:dyDescent="0.2">
      <c r="A760" s="113"/>
    </row>
    <row r="761" spans="1:1" x14ac:dyDescent="0.2">
      <c r="A761" s="113"/>
    </row>
    <row r="762" spans="1:1" x14ac:dyDescent="0.2">
      <c r="A762" s="113"/>
    </row>
    <row r="763" spans="1:1" x14ac:dyDescent="0.2">
      <c r="A763" s="113"/>
    </row>
    <row r="764" spans="1:1" x14ac:dyDescent="0.2">
      <c r="A764" s="113"/>
    </row>
    <row r="765" spans="1:1" x14ac:dyDescent="0.2">
      <c r="A765" s="113"/>
    </row>
    <row r="766" spans="1:1" x14ac:dyDescent="0.2">
      <c r="A766" s="113"/>
    </row>
    <row r="767" spans="1:1" x14ac:dyDescent="0.2">
      <c r="A767" s="113"/>
    </row>
    <row r="768" spans="1:1" x14ac:dyDescent="0.2">
      <c r="A768" s="113"/>
    </row>
    <row r="769" spans="1:1" x14ac:dyDescent="0.2">
      <c r="A769" s="113"/>
    </row>
    <row r="770" spans="1:1" x14ac:dyDescent="0.2">
      <c r="A770" s="113"/>
    </row>
    <row r="771" spans="1:1" x14ac:dyDescent="0.2">
      <c r="A771" s="113"/>
    </row>
    <row r="772" spans="1:1" x14ac:dyDescent="0.2">
      <c r="A772" s="113"/>
    </row>
    <row r="773" spans="1:1" x14ac:dyDescent="0.2">
      <c r="A773" s="113"/>
    </row>
    <row r="774" spans="1:1" x14ac:dyDescent="0.2">
      <c r="A774" s="113"/>
    </row>
    <row r="775" spans="1:1" x14ac:dyDescent="0.2">
      <c r="A775" s="113"/>
    </row>
    <row r="776" spans="1:1" x14ac:dyDescent="0.2">
      <c r="A776" s="113"/>
    </row>
    <row r="777" spans="1:1" x14ac:dyDescent="0.2">
      <c r="A777" s="113"/>
    </row>
    <row r="778" spans="1:1" x14ac:dyDescent="0.2">
      <c r="A778" s="113"/>
    </row>
    <row r="779" spans="1:1" x14ac:dyDescent="0.2">
      <c r="A779" s="113"/>
    </row>
    <row r="780" spans="1:1" x14ac:dyDescent="0.2">
      <c r="A780" s="113"/>
    </row>
    <row r="781" spans="1:1" x14ac:dyDescent="0.2">
      <c r="A781" s="113"/>
    </row>
    <row r="782" spans="1:1" x14ac:dyDescent="0.2">
      <c r="A782" s="113"/>
    </row>
    <row r="783" spans="1:1" x14ac:dyDescent="0.2">
      <c r="A783" s="113"/>
    </row>
    <row r="784" spans="1:1" x14ac:dyDescent="0.2">
      <c r="A784" s="113"/>
    </row>
    <row r="785" spans="1:1" x14ac:dyDescent="0.2">
      <c r="A785" s="113"/>
    </row>
    <row r="786" spans="1:1" x14ac:dyDescent="0.2">
      <c r="A786" s="113"/>
    </row>
    <row r="787" spans="1:1" x14ac:dyDescent="0.2">
      <c r="A787" s="113"/>
    </row>
    <row r="788" spans="1:1" x14ac:dyDescent="0.2">
      <c r="A788" s="113"/>
    </row>
    <row r="789" spans="1:1" x14ac:dyDescent="0.2">
      <c r="A789" s="113"/>
    </row>
    <row r="790" spans="1:1" x14ac:dyDescent="0.2">
      <c r="A790" s="113"/>
    </row>
    <row r="791" spans="1:1" x14ac:dyDescent="0.2">
      <c r="A791" s="113"/>
    </row>
    <row r="792" spans="1:1" x14ac:dyDescent="0.2">
      <c r="A792" s="113"/>
    </row>
    <row r="793" spans="1:1" x14ac:dyDescent="0.2">
      <c r="A793" s="113"/>
    </row>
    <row r="794" spans="1:1" x14ac:dyDescent="0.2">
      <c r="A794" s="113"/>
    </row>
    <row r="795" spans="1:1" x14ac:dyDescent="0.2">
      <c r="A795" s="113"/>
    </row>
    <row r="796" spans="1:1" x14ac:dyDescent="0.2">
      <c r="A796" s="113"/>
    </row>
    <row r="797" spans="1:1" x14ac:dyDescent="0.2">
      <c r="A797" s="113"/>
    </row>
    <row r="798" spans="1:1" x14ac:dyDescent="0.2">
      <c r="A798" s="113"/>
    </row>
    <row r="799" spans="1:1" x14ac:dyDescent="0.2">
      <c r="A799" s="113"/>
    </row>
    <row r="800" spans="1:1" x14ac:dyDescent="0.2">
      <c r="A800" s="113"/>
    </row>
    <row r="801" spans="1:1" x14ac:dyDescent="0.2">
      <c r="A801" s="113"/>
    </row>
    <row r="802" spans="1:1" x14ac:dyDescent="0.2">
      <c r="A802" s="113"/>
    </row>
    <row r="803" spans="1:1" x14ac:dyDescent="0.2">
      <c r="A803" s="113"/>
    </row>
    <row r="804" spans="1:1" x14ac:dyDescent="0.2">
      <c r="A804" s="113"/>
    </row>
    <row r="805" spans="1:1" x14ac:dyDescent="0.2">
      <c r="A805" s="113"/>
    </row>
    <row r="806" spans="1:1" x14ac:dyDescent="0.2">
      <c r="A806" s="113"/>
    </row>
    <row r="807" spans="1:1" x14ac:dyDescent="0.2">
      <c r="A807" s="113"/>
    </row>
    <row r="808" spans="1:1" x14ac:dyDescent="0.2">
      <c r="A808" s="113"/>
    </row>
    <row r="809" spans="1:1" x14ac:dyDescent="0.2">
      <c r="A809" s="113"/>
    </row>
    <row r="810" spans="1:1" x14ac:dyDescent="0.2">
      <c r="A810" s="113"/>
    </row>
    <row r="811" spans="1:1" x14ac:dyDescent="0.2">
      <c r="A811" s="113"/>
    </row>
    <row r="812" spans="1:1" x14ac:dyDescent="0.2">
      <c r="A812" s="113"/>
    </row>
    <row r="813" spans="1:1" x14ac:dyDescent="0.2">
      <c r="A813" s="113"/>
    </row>
    <row r="814" spans="1:1" x14ac:dyDescent="0.2">
      <c r="A814" s="113"/>
    </row>
    <row r="815" spans="1:1" x14ac:dyDescent="0.2">
      <c r="A815" s="113"/>
    </row>
    <row r="816" spans="1:1" x14ac:dyDescent="0.2">
      <c r="A816" s="113"/>
    </row>
    <row r="817" spans="1:1" x14ac:dyDescent="0.2">
      <c r="A817" s="113"/>
    </row>
    <row r="818" spans="1:1" x14ac:dyDescent="0.2">
      <c r="A818" s="113"/>
    </row>
    <row r="819" spans="1:1" x14ac:dyDescent="0.2">
      <c r="A819" s="113"/>
    </row>
    <row r="820" spans="1:1" x14ac:dyDescent="0.2">
      <c r="A820" s="113"/>
    </row>
    <row r="821" spans="1:1" x14ac:dyDescent="0.2">
      <c r="A821" s="113"/>
    </row>
    <row r="822" spans="1:1" x14ac:dyDescent="0.2">
      <c r="A822" s="113"/>
    </row>
    <row r="823" spans="1:1" x14ac:dyDescent="0.2">
      <c r="A823" s="113"/>
    </row>
    <row r="824" spans="1:1" x14ac:dyDescent="0.2">
      <c r="A824" s="113"/>
    </row>
    <row r="825" spans="1:1" x14ac:dyDescent="0.2">
      <c r="A825" s="113"/>
    </row>
    <row r="826" spans="1:1" x14ac:dyDescent="0.2">
      <c r="A826" s="113"/>
    </row>
    <row r="827" spans="1:1" x14ac:dyDescent="0.2">
      <c r="A827" s="113"/>
    </row>
    <row r="828" spans="1:1" x14ac:dyDescent="0.2">
      <c r="A828" s="113"/>
    </row>
    <row r="829" spans="1:1" x14ac:dyDescent="0.2">
      <c r="A829" s="113"/>
    </row>
    <row r="830" spans="1:1" x14ac:dyDescent="0.2">
      <c r="A830" s="113"/>
    </row>
    <row r="831" spans="1:1" x14ac:dyDescent="0.2">
      <c r="A831" s="113"/>
    </row>
    <row r="832" spans="1:1" x14ac:dyDescent="0.2">
      <c r="A832" s="113"/>
    </row>
    <row r="833" spans="1:1" x14ac:dyDescent="0.2">
      <c r="A833" s="113"/>
    </row>
    <row r="834" spans="1:1" x14ac:dyDescent="0.2">
      <c r="A834" s="113"/>
    </row>
    <row r="835" spans="1:1" x14ac:dyDescent="0.2">
      <c r="A835" s="113"/>
    </row>
    <row r="836" spans="1:1" x14ac:dyDescent="0.2">
      <c r="A836" s="113"/>
    </row>
    <row r="837" spans="1:1" x14ac:dyDescent="0.2">
      <c r="A837" s="113"/>
    </row>
    <row r="838" spans="1:1" x14ac:dyDescent="0.2">
      <c r="A838" s="113"/>
    </row>
    <row r="839" spans="1:1" x14ac:dyDescent="0.2">
      <c r="A839" s="113"/>
    </row>
    <row r="840" spans="1:1" x14ac:dyDescent="0.2">
      <c r="A840" s="113"/>
    </row>
    <row r="841" spans="1:1" x14ac:dyDescent="0.2">
      <c r="A841" s="113"/>
    </row>
    <row r="842" spans="1:1" x14ac:dyDescent="0.2">
      <c r="A842" s="113"/>
    </row>
    <row r="843" spans="1:1" x14ac:dyDescent="0.2">
      <c r="A843" s="113"/>
    </row>
    <row r="844" spans="1:1" x14ac:dyDescent="0.2">
      <c r="A844" s="113"/>
    </row>
    <row r="845" spans="1:1" x14ac:dyDescent="0.2">
      <c r="A845" s="113"/>
    </row>
    <row r="846" spans="1:1" x14ac:dyDescent="0.2">
      <c r="A846" s="113"/>
    </row>
    <row r="847" spans="1:1" x14ac:dyDescent="0.2">
      <c r="A847" s="113"/>
    </row>
    <row r="848" spans="1:1" x14ac:dyDescent="0.2">
      <c r="A848" s="113"/>
    </row>
    <row r="849" spans="1:1" x14ac:dyDescent="0.2">
      <c r="A849" s="113"/>
    </row>
    <row r="850" spans="1:1" x14ac:dyDescent="0.2">
      <c r="A850" s="113"/>
    </row>
    <row r="851" spans="1:1" x14ac:dyDescent="0.2">
      <c r="A851" s="113"/>
    </row>
    <row r="852" spans="1:1" x14ac:dyDescent="0.2">
      <c r="A852" s="113"/>
    </row>
    <row r="853" spans="1:1" x14ac:dyDescent="0.2">
      <c r="A853" s="113"/>
    </row>
    <row r="854" spans="1:1" x14ac:dyDescent="0.2">
      <c r="A854" s="113"/>
    </row>
    <row r="855" spans="1:1" x14ac:dyDescent="0.2">
      <c r="A855" s="113"/>
    </row>
    <row r="856" spans="1:1" x14ac:dyDescent="0.2">
      <c r="A856" s="113"/>
    </row>
    <row r="857" spans="1:1" x14ac:dyDescent="0.2">
      <c r="A857" s="113"/>
    </row>
    <row r="858" spans="1:1" x14ac:dyDescent="0.2">
      <c r="A858" s="113"/>
    </row>
    <row r="859" spans="1:1" x14ac:dyDescent="0.2">
      <c r="A859" s="113"/>
    </row>
    <row r="860" spans="1:1" x14ac:dyDescent="0.2">
      <c r="A860" s="113"/>
    </row>
    <row r="861" spans="1:1" x14ac:dyDescent="0.2">
      <c r="A861" s="113"/>
    </row>
    <row r="862" spans="1:1" x14ac:dyDescent="0.2">
      <c r="A862" s="113"/>
    </row>
    <row r="863" spans="1:1" x14ac:dyDescent="0.2">
      <c r="A863" s="113"/>
    </row>
    <row r="864" spans="1:1" x14ac:dyDescent="0.2">
      <c r="A864" s="113"/>
    </row>
    <row r="865" spans="1:1" x14ac:dyDescent="0.2">
      <c r="A865" s="113"/>
    </row>
    <row r="866" spans="1:1" x14ac:dyDescent="0.2">
      <c r="A866" s="113"/>
    </row>
    <row r="867" spans="1:1" x14ac:dyDescent="0.2">
      <c r="A867" s="113"/>
    </row>
    <row r="868" spans="1:1" x14ac:dyDescent="0.2">
      <c r="A868" s="113"/>
    </row>
    <row r="869" spans="1:1" x14ac:dyDescent="0.2">
      <c r="A869" s="113"/>
    </row>
    <row r="870" spans="1:1" x14ac:dyDescent="0.2">
      <c r="A870" s="113"/>
    </row>
    <row r="871" spans="1:1" x14ac:dyDescent="0.2">
      <c r="A871" s="113"/>
    </row>
    <row r="872" spans="1:1" x14ac:dyDescent="0.2">
      <c r="A872" s="113"/>
    </row>
    <row r="873" spans="1:1" x14ac:dyDescent="0.2">
      <c r="A873" s="113"/>
    </row>
    <row r="874" spans="1:1" x14ac:dyDescent="0.2">
      <c r="A874" s="113"/>
    </row>
    <row r="875" spans="1:1" x14ac:dyDescent="0.2">
      <c r="A875" s="113"/>
    </row>
    <row r="876" spans="1:1" x14ac:dyDescent="0.2">
      <c r="A876" s="113"/>
    </row>
    <row r="877" spans="1:1" x14ac:dyDescent="0.2">
      <c r="A877" s="113"/>
    </row>
    <row r="878" spans="1:1" x14ac:dyDescent="0.2">
      <c r="A878" s="113"/>
    </row>
    <row r="879" spans="1:1" x14ac:dyDescent="0.2">
      <c r="A879" s="113"/>
    </row>
    <row r="880" spans="1:1" x14ac:dyDescent="0.2">
      <c r="A880" s="113"/>
    </row>
    <row r="881" spans="1:1" x14ac:dyDescent="0.2">
      <c r="A881" s="113"/>
    </row>
    <row r="882" spans="1:1" x14ac:dyDescent="0.2">
      <c r="A882" s="113"/>
    </row>
    <row r="883" spans="1:1" x14ac:dyDescent="0.2">
      <c r="A883" s="113"/>
    </row>
    <row r="884" spans="1:1" x14ac:dyDescent="0.2">
      <c r="A884" s="113"/>
    </row>
    <row r="885" spans="1:1" x14ac:dyDescent="0.2">
      <c r="A885" s="113"/>
    </row>
    <row r="886" spans="1:1" x14ac:dyDescent="0.2">
      <c r="A886" s="113"/>
    </row>
    <row r="887" spans="1:1" x14ac:dyDescent="0.2">
      <c r="A887" s="113"/>
    </row>
    <row r="888" spans="1:1" x14ac:dyDescent="0.2">
      <c r="A888" s="113"/>
    </row>
    <row r="889" spans="1:1" x14ac:dyDescent="0.2">
      <c r="A889" s="113"/>
    </row>
    <row r="890" spans="1:1" x14ac:dyDescent="0.2">
      <c r="A890" s="113"/>
    </row>
    <row r="891" spans="1:1" x14ac:dyDescent="0.2">
      <c r="A891" s="113"/>
    </row>
    <row r="892" spans="1:1" x14ac:dyDescent="0.2">
      <c r="A892" s="113"/>
    </row>
    <row r="893" spans="1:1" x14ac:dyDescent="0.2">
      <c r="A893" s="113"/>
    </row>
    <row r="894" spans="1:1" x14ac:dyDescent="0.2">
      <c r="A894" s="113"/>
    </row>
    <row r="895" spans="1:1" x14ac:dyDescent="0.2">
      <c r="A895" s="113"/>
    </row>
    <row r="896" spans="1:1" x14ac:dyDescent="0.2">
      <c r="A896" s="113"/>
    </row>
    <row r="897" spans="1:1" x14ac:dyDescent="0.2">
      <c r="A897" s="113"/>
    </row>
    <row r="898" spans="1:1" x14ac:dyDescent="0.2">
      <c r="A898" s="113"/>
    </row>
    <row r="899" spans="1:1" x14ac:dyDescent="0.2">
      <c r="A899" s="113"/>
    </row>
    <row r="900" spans="1:1" x14ac:dyDescent="0.2">
      <c r="A900" s="113"/>
    </row>
    <row r="901" spans="1:1" x14ac:dyDescent="0.2">
      <c r="A901" s="113"/>
    </row>
    <row r="902" spans="1:1" x14ac:dyDescent="0.2">
      <c r="A902" s="113"/>
    </row>
    <row r="903" spans="1:1" x14ac:dyDescent="0.2">
      <c r="A903" s="113"/>
    </row>
    <row r="904" spans="1:1" x14ac:dyDescent="0.2">
      <c r="A904" s="113"/>
    </row>
    <row r="905" spans="1:1" x14ac:dyDescent="0.2">
      <c r="A905" s="113"/>
    </row>
    <row r="906" spans="1:1" x14ac:dyDescent="0.2">
      <c r="A906" s="113"/>
    </row>
    <row r="907" spans="1:1" x14ac:dyDescent="0.2">
      <c r="A907" s="113"/>
    </row>
    <row r="908" spans="1:1" x14ac:dyDescent="0.2">
      <c r="A908" s="113"/>
    </row>
    <row r="909" spans="1:1" x14ac:dyDescent="0.2">
      <c r="A909" s="113"/>
    </row>
    <row r="910" spans="1:1" x14ac:dyDescent="0.2">
      <c r="A910" s="113"/>
    </row>
    <row r="911" spans="1:1" x14ac:dyDescent="0.2">
      <c r="A911" s="113"/>
    </row>
    <row r="912" spans="1:1" x14ac:dyDescent="0.2">
      <c r="A912" s="113"/>
    </row>
    <row r="913" spans="1:1" x14ac:dyDescent="0.2">
      <c r="A913" s="113"/>
    </row>
    <row r="914" spans="1:1" x14ac:dyDescent="0.2">
      <c r="A914" s="113"/>
    </row>
    <row r="915" spans="1:1" x14ac:dyDescent="0.2">
      <c r="A915" s="113"/>
    </row>
    <row r="916" spans="1:1" x14ac:dyDescent="0.2">
      <c r="A916" s="113"/>
    </row>
    <row r="917" spans="1:1" x14ac:dyDescent="0.2">
      <c r="A917" s="113"/>
    </row>
    <row r="918" spans="1:1" x14ac:dyDescent="0.2">
      <c r="A918" s="113"/>
    </row>
    <row r="919" spans="1:1" x14ac:dyDescent="0.2">
      <c r="A919" s="113"/>
    </row>
    <row r="920" spans="1:1" x14ac:dyDescent="0.2">
      <c r="A920" s="113"/>
    </row>
    <row r="921" spans="1:1" x14ac:dyDescent="0.2">
      <c r="A921" s="113"/>
    </row>
    <row r="922" spans="1:1" x14ac:dyDescent="0.2">
      <c r="A922" s="113"/>
    </row>
    <row r="923" spans="1:1" x14ac:dyDescent="0.2">
      <c r="A923" s="113"/>
    </row>
    <row r="924" spans="1:1" x14ac:dyDescent="0.2">
      <c r="A924" s="113"/>
    </row>
    <row r="925" spans="1:1" x14ac:dyDescent="0.2">
      <c r="A925" s="113"/>
    </row>
    <row r="926" spans="1:1" x14ac:dyDescent="0.2">
      <c r="A926" s="113"/>
    </row>
    <row r="927" spans="1:1" x14ac:dyDescent="0.2">
      <c r="A927" s="113"/>
    </row>
    <row r="928" spans="1:1" x14ac:dyDescent="0.2">
      <c r="A928" s="113"/>
    </row>
    <row r="929" spans="1:1" x14ac:dyDescent="0.2">
      <c r="A929" s="113"/>
    </row>
    <row r="930" spans="1:1" x14ac:dyDescent="0.2">
      <c r="A930" s="113"/>
    </row>
    <row r="931" spans="1:1" x14ac:dyDescent="0.2">
      <c r="A931" s="113"/>
    </row>
    <row r="932" spans="1:1" x14ac:dyDescent="0.2">
      <c r="A932" s="113"/>
    </row>
    <row r="933" spans="1:1" x14ac:dyDescent="0.2">
      <c r="A933" s="113"/>
    </row>
    <row r="934" spans="1:1" x14ac:dyDescent="0.2">
      <c r="A934" s="113"/>
    </row>
    <row r="935" spans="1:1" x14ac:dyDescent="0.2">
      <c r="A935" s="113"/>
    </row>
    <row r="936" spans="1:1" x14ac:dyDescent="0.2">
      <c r="A936" s="113"/>
    </row>
    <row r="937" spans="1:1" x14ac:dyDescent="0.2">
      <c r="A937" s="113"/>
    </row>
    <row r="938" spans="1:1" x14ac:dyDescent="0.2">
      <c r="A938" s="113"/>
    </row>
    <row r="939" spans="1:1" x14ac:dyDescent="0.2">
      <c r="A939" s="113"/>
    </row>
    <row r="940" spans="1:1" x14ac:dyDescent="0.2">
      <c r="A940" s="113"/>
    </row>
    <row r="941" spans="1:1" x14ac:dyDescent="0.2">
      <c r="A941" s="113"/>
    </row>
    <row r="942" spans="1:1" x14ac:dyDescent="0.2">
      <c r="A942" s="113"/>
    </row>
    <row r="943" spans="1:1" x14ac:dyDescent="0.2">
      <c r="A943" s="113"/>
    </row>
    <row r="944" spans="1:1" x14ac:dyDescent="0.2">
      <c r="A944" s="113"/>
    </row>
    <row r="945" spans="1:1" x14ac:dyDescent="0.2">
      <c r="A945" s="113"/>
    </row>
    <row r="946" spans="1:1" x14ac:dyDescent="0.2">
      <c r="A946" s="113"/>
    </row>
    <row r="947" spans="1:1" x14ac:dyDescent="0.2">
      <c r="A947" s="113"/>
    </row>
    <row r="948" spans="1:1" x14ac:dyDescent="0.2">
      <c r="A948" s="113"/>
    </row>
    <row r="949" spans="1:1" x14ac:dyDescent="0.2">
      <c r="A949" s="113"/>
    </row>
    <row r="950" spans="1:1" x14ac:dyDescent="0.2">
      <c r="A950" s="113"/>
    </row>
    <row r="951" spans="1:1" x14ac:dyDescent="0.2">
      <c r="A951" s="113"/>
    </row>
    <row r="952" spans="1:1" x14ac:dyDescent="0.2">
      <c r="A952" s="113"/>
    </row>
    <row r="953" spans="1:1" x14ac:dyDescent="0.2">
      <c r="A953" s="113"/>
    </row>
    <row r="954" spans="1:1" x14ac:dyDescent="0.2">
      <c r="A954" s="113"/>
    </row>
    <row r="955" spans="1:1" x14ac:dyDescent="0.2">
      <c r="A955" s="113"/>
    </row>
    <row r="956" spans="1:1" x14ac:dyDescent="0.2">
      <c r="A956" s="113"/>
    </row>
    <row r="957" spans="1:1" x14ac:dyDescent="0.2">
      <c r="A957" s="113"/>
    </row>
    <row r="958" spans="1:1" x14ac:dyDescent="0.2">
      <c r="A958" s="113"/>
    </row>
    <row r="959" spans="1:1" x14ac:dyDescent="0.2">
      <c r="A959" s="113"/>
    </row>
    <row r="960" spans="1:1" x14ac:dyDescent="0.2">
      <c r="A960" s="113"/>
    </row>
    <row r="961" spans="1:1" x14ac:dyDescent="0.2">
      <c r="A961" s="113"/>
    </row>
    <row r="962" spans="1:1" x14ac:dyDescent="0.2">
      <c r="A962" s="113"/>
    </row>
    <row r="963" spans="1:1" x14ac:dyDescent="0.2">
      <c r="A963" s="113"/>
    </row>
    <row r="964" spans="1:1" x14ac:dyDescent="0.2">
      <c r="A964" s="113"/>
    </row>
    <row r="965" spans="1:1" x14ac:dyDescent="0.2">
      <c r="A965" s="113"/>
    </row>
    <row r="966" spans="1:1" x14ac:dyDescent="0.2">
      <c r="A966" s="113"/>
    </row>
    <row r="967" spans="1:1" x14ac:dyDescent="0.2">
      <c r="A967" s="113"/>
    </row>
    <row r="968" spans="1:1" x14ac:dyDescent="0.2">
      <c r="A968" s="113"/>
    </row>
    <row r="969" spans="1:1" x14ac:dyDescent="0.2">
      <c r="A969" s="113"/>
    </row>
    <row r="970" spans="1:1" x14ac:dyDescent="0.2">
      <c r="A970" s="113"/>
    </row>
    <row r="971" spans="1:1" x14ac:dyDescent="0.2">
      <c r="A971" s="113"/>
    </row>
    <row r="972" spans="1:1" x14ac:dyDescent="0.2">
      <c r="A972" s="113"/>
    </row>
    <row r="973" spans="1:1" x14ac:dyDescent="0.2">
      <c r="A973" s="113"/>
    </row>
    <row r="974" spans="1:1" x14ac:dyDescent="0.2">
      <c r="A974" s="113"/>
    </row>
    <row r="975" spans="1:1" x14ac:dyDescent="0.2">
      <c r="A975" s="113"/>
    </row>
    <row r="976" spans="1:1" x14ac:dyDescent="0.2">
      <c r="A976" s="113"/>
    </row>
    <row r="977" spans="1:1" x14ac:dyDescent="0.2">
      <c r="A977" s="113"/>
    </row>
    <row r="978" spans="1:1" x14ac:dyDescent="0.2">
      <c r="A978" s="113"/>
    </row>
    <row r="979" spans="1:1" x14ac:dyDescent="0.2">
      <c r="A979" s="113"/>
    </row>
    <row r="980" spans="1:1" x14ac:dyDescent="0.2">
      <c r="A980" s="113"/>
    </row>
    <row r="981" spans="1:1" x14ac:dyDescent="0.2">
      <c r="A981" s="113"/>
    </row>
    <row r="982" spans="1:1" x14ac:dyDescent="0.2">
      <c r="A982" s="113"/>
    </row>
    <row r="983" spans="1:1" x14ac:dyDescent="0.2">
      <c r="A983" s="113"/>
    </row>
    <row r="984" spans="1:1" x14ac:dyDescent="0.2">
      <c r="A984" s="113"/>
    </row>
    <row r="985" spans="1:1" x14ac:dyDescent="0.2">
      <c r="A985" s="113"/>
    </row>
    <row r="986" spans="1:1" x14ac:dyDescent="0.2">
      <c r="A986" s="113"/>
    </row>
    <row r="987" spans="1:1" x14ac:dyDescent="0.2">
      <c r="A987" s="113"/>
    </row>
    <row r="988" spans="1:1" x14ac:dyDescent="0.2">
      <c r="A988" s="113"/>
    </row>
    <row r="989" spans="1:1" x14ac:dyDescent="0.2">
      <c r="A989" s="113"/>
    </row>
    <row r="990" spans="1:1" x14ac:dyDescent="0.2">
      <c r="A990" s="113"/>
    </row>
    <row r="991" spans="1:1" x14ac:dyDescent="0.2">
      <c r="A991" s="113"/>
    </row>
    <row r="992" spans="1:1" x14ac:dyDescent="0.2">
      <c r="A992" s="113"/>
    </row>
    <row r="993" spans="1:1" x14ac:dyDescent="0.2">
      <c r="A993" s="113"/>
    </row>
    <row r="994" spans="1:1" x14ac:dyDescent="0.2">
      <c r="A994" s="113"/>
    </row>
    <row r="995" spans="1:1" x14ac:dyDescent="0.2">
      <c r="A995" s="113"/>
    </row>
    <row r="996" spans="1:1" x14ac:dyDescent="0.2">
      <c r="A996" s="113"/>
    </row>
    <row r="997" spans="1:1" x14ac:dyDescent="0.2">
      <c r="A997" s="113"/>
    </row>
    <row r="998" spans="1:1" x14ac:dyDescent="0.2">
      <c r="A998" s="113"/>
    </row>
    <row r="999" spans="1:1" x14ac:dyDescent="0.2">
      <c r="A999" s="113"/>
    </row>
    <row r="1000" spans="1:1" x14ac:dyDescent="0.2">
      <c r="A1000" s="113"/>
    </row>
    <row r="1001" spans="1:1" x14ac:dyDescent="0.2">
      <c r="A1001" s="113"/>
    </row>
    <row r="1002" spans="1:1" x14ac:dyDescent="0.2">
      <c r="A1002" s="113"/>
    </row>
    <row r="1003" spans="1:1" x14ac:dyDescent="0.2">
      <c r="A1003" s="113"/>
    </row>
    <row r="1004" spans="1:1" x14ac:dyDescent="0.2">
      <c r="A1004" s="113"/>
    </row>
    <row r="1005" spans="1:1" x14ac:dyDescent="0.2">
      <c r="A1005" s="113"/>
    </row>
    <row r="1006" spans="1:1" x14ac:dyDescent="0.2">
      <c r="A1006" s="113"/>
    </row>
    <row r="1007" spans="1:1" x14ac:dyDescent="0.2">
      <c r="A1007" s="113"/>
    </row>
    <row r="1008" spans="1:1" x14ac:dyDescent="0.2">
      <c r="A1008" s="113"/>
    </row>
    <row r="1009" spans="1:1" x14ac:dyDescent="0.2">
      <c r="A1009" s="113"/>
    </row>
    <row r="1010" spans="1:1" x14ac:dyDescent="0.2">
      <c r="A1010" s="113"/>
    </row>
    <row r="1011" spans="1:1" x14ac:dyDescent="0.2">
      <c r="A1011" s="113"/>
    </row>
    <row r="1012" spans="1:1" x14ac:dyDescent="0.2">
      <c r="A1012" s="113"/>
    </row>
    <row r="1013" spans="1:1" x14ac:dyDescent="0.2">
      <c r="A1013" s="113"/>
    </row>
    <row r="1014" spans="1:1" x14ac:dyDescent="0.2">
      <c r="A1014" s="113"/>
    </row>
    <row r="1015" spans="1:1" x14ac:dyDescent="0.2">
      <c r="A1015" s="113"/>
    </row>
    <row r="1016" spans="1:1" x14ac:dyDescent="0.2">
      <c r="A1016" s="113"/>
    </row>
    <row r="1017" spans="1:1" x14ac:dyDescent="0.2">
      <c r="A1017" s="113"/>
    </row>
    <row r="1018" spans="1:1" x14ac:dyDescent="0.2">
      <c r="A1018" s="113"/>
    </row>
    <row r="1019" spans="1:1" x14ac:dyDescent="0.2">
      <c r="A1019" s="113"/>
    </row>
    <row r="1020" spans="1:1" x14ac:dyDescent="0.2">
      <c r="A1020" s="113"/>
    </row>
    <row r="1021" spans="1:1" x14ac:dyDescent="0.2">
      <c r="A1021" s="113"/>
    </row>
    <row r="1022" spans="1:1" x14ac:dyDescent="0.2">
      <c r="A1022" s="113"/>
    </row>
    <row r="1023" spans="1:1" x14ac:dyDescent="0.2">
      <c r="A1023" s="113"/>
    </row>
    <row r="1024" spans="1:1" x14ac:dyDescent="0.2">
      <c r="A1024" s="113"/>
    </row>
    <row r="1025" spans="1:1" x14ac:dyDescent="0.2">
      <c r="A1025" s="113"/>
    </row>
    <row r="1026" spans="1:1" x14ac:dyDescent="0.2">
      <c r="A1026" s="113"/>
    </row>
    <row r="1027" spans="1:1" x14ac:dyDescent="0.2">
      <c r="A1027" s="113"/>
    </row>
    <row r="1028" spans="1:1" x14ac:dyDescent="0.2">
      <c r="A1028" s="113"/>
    </row>
    <row r="1035" spans="1:1" x14ac:dyDescent="0.2">
      <c r="A1035" s="113"/>
    </row>
    <row r="1036" spans="1:1" x14ac:dyDescent="0.2">
      <c r="A1036" s="113"/>
    </row>
    <row r="1038" spans="1:1" x14ac:dyDescent="0.2">
      <c r="A1038" s="113"/>
    </row>
    <row r="1039" spans="1:1" x14ac:dyDescent="0.2">
      <c r="A1039" s="113"/>
    </row>
    <row r="1040" spans="1:1" x14ac:dyDescent="0.2">
      <c r="A1040" s="113"/>
    </row>
    <row r="1041" spans="1:1" x14ac:dyDescent="0.2">
      <c r="A1041" s="113"/>
    </row>
    <row r="1042" spans="1:1" x14ac:dyDescent="0.2">
      <c r="A1042" s="113"/>
    </row>
    <row r="1043" spans="1:1" x14ac:dyDescent="0.2">
      <c r="A1043" s="113"/>
    </row>
    <row r="1044" spans="1:1" x14ac:dyDescent="0.2">
      <c r="A1044" s="113"/>
    </row>
    <row r="1047" spans="1:1" x14ac:dyDescent="0.2">
      <c r="A1047" s="113"/>
    </row>
    <row r="1048" spans="1:1" x14ac:dyDescent="0.2">
      <c r="A1048" s="113"/>
    </row>
    <row r="1049" spans="1:1" x14ac:dyDescent="0.2">
      <c r="A1049" s="113"/>
    </row>
    <row r="1050" spans="1:1" x14ac:dyDescent="0.2">
      <c r="A1050" s="113"/>
    </row>
    <row r="1051" spans="1:1" x14ac:dyDescent="0.2">
      <c r="A1051" s="113"/>
    </row>
    <row r="1052" spans="1:1" x14ac:dyDescent="0.2">
      <c r="A1052" s="113"/>
    </row>
    <row r="1053" spans="1:1" x14ac:dyDescent="0.2">
      <c r="A1053" s="113"/>
    </row>
    <row r="1054" spans="1:1" x14ac:dyDescent="0.2">
      <c r="A1054" s="113"/>
    </row>
    <row r="1055" spans="1:1" x14ac:dyDescent="0.2">
      <c r="A1055" s="113"/>
    </row>
    <row r="1056" spans="1:1" x14ac:dyDescent="0.2">
      <c r="A1056" s="113"/>
    </row>
    <row r="1057" spans="1:1" x14ac:dyDescent="0.2">
      <c r="A1057" s="113"/>
    </row>
    <row r="1058" spans="1:1" x14ac:dyDescent="0.2">
      <c r="A1058" s="113"/>
    </row>
    <row r="1059" spans="1:1" x14ac:dyDescent="0.2">
      <c r="A1059" s="113"/>
    </row>
    <row r="1060" spans="1:1" x14ac:dyDescent="0.2">
      <c r="A1060" s="113"/>
    </row>
    <row r="1061" spans="1:1" x14ac:dyDescent="0.2">
      <c r="A1061" s="113"/>
    </row>
    <row r="1062" spans="1:1" x14ac:dyDescent="0.2">
      <c r="A1062" s="113"/>
    </row>
    <row r="1063" spans="1:1" x14ac:dyDescent="0.2">
      <c r="A1063" s="113"/>
    </row>
    <row r="1064" spans="1:1" x14ac:dyDescent="0.2">
      <c r="A1064" s="113"/>
    </row>
    <row r="1065" spans="1:1" x14ac:dyDescent="0.2">
      <c r="A1065" s="113"/>
    </row>
    <row r="1066" spans="1:1" x14ac:dyDescent="0.2">
      <c r="A1066" s="113"/>
    </row>
    <row r="1067" spans="1:1" x14ac:dyDescent="0.2">
      <c r="A1067" s="113"/>
    </row>
    <row r="1068" spans="1:1" x14ac:dyDescent="0.2">
      <c r="A1068" s="113"/>
    </row>
    <row r="1069" spans="1:1" x14ac:dyDescent="0.2">
      <c r="A1069" s="113"/>
    </row>
    <row r="1070" spans="1:1" x14ac:dyDescent="0.2">
      <c r="A1070" s="113"/>
    </row>
    <row r="1071" spans="1:1" x14ac:dyDescent="0.2">
      <c r="A1071" s="113"/>
    </row>
    <row r="1072" spans="1:1" x14ac:dyDescent="0.2">
      <c r="A1072" s="113"/>
    </row>
    <row r="1073" spans="1:1" x14ac:dyDescent="0.2">
      <c r="A1073" s="113"/>
    </row>
    <row r="1074" spans="1:1" x14ac:dyDescent="0.2">
      <c r="A1074" s="113"/>
    </row>
    <row r="1075" spans="1:1" x14ac:dyDescent="0.2">
      <c r="A1075" s="113"/>
    </row>
    <row r="1076" spans="1:1" x14ac:dyDescent="0.2">
      <c r="A1076" s="113"/>
    </row>
    <row r="1077" spans="1:1" x14ac:dyDescent="0.2">
      <c r="A1077" s="113"/>
    </row>
    <row r="1078" spans="1:1" x14ac:dyDescent="0.2">
      <c r="A1078" s="113"/>
    </row>
    <row r="1079" spans="1:1" x14ac:dyDescent="0.2">
      <c r="A1079" s="113"/>
    </row>
    <row r="1080" spans="1:1" x14ac:dyDescent="0.2">
      <c r="A1080" s="113"/>
    </row>
    <row r="1081" spans="1:1" x14ac:dyDescent="0.2">
      <c r="A1081" s="113"/>
    </row>
    <row r="1082" spans="1:1" x14ac:dyDescent="0.2">
      <c r="A1082" s="113"/>
    </row>
    <row r="1083" spans="1:1" x14ac:dyDescent="0.2">
      <c r="A1083" s="113"/>
    </row>
    <row r="1084" spans="1:1" x14ac:dyDescent="0.2">
      <c r="A1084" s="113"/>
    </row>
    <row r="1085" spans="1:1" x14ac:dyDescent="0.2">
      <c r="A1085" s="113"/>
    </row>
    <row r="1086" spans="1:1" x14ac:dyDescent="0.2">
      <c r="A1086" s="113"/>
    </row>
    <row r="1087" spans="1:1" x14ac:dyDescent="0.2">
      <c r="A1087" s="113"/>
    </row>
    <row r="1088" spans="1:1" x14ac:dyDescent="0.2">
      <c r="A1088" s="113"/>
    </row>
    <row r="1089" spans="1:1" x14ac:dyDescent="0.2">
      <c r="A1089" s="113"/>
    </row>
    <row r="1090" spans="1:1" x14ac:dyDescent="0.2">
      <c r="A1090" s="113"/>
    </row>
    <row r="1091" spans="1:1" x14ac:dyDescent="0.2">
      <c r="A1091" s="113"/>
    </row>
    <row r="1092" spans="1:1" x14ac:dyDescent="0.2">
      <c r="A1092" s="113"/>
    </row>
    <row r="1093" spans="1:1" x14ac:dyDescent="0.2">
      <c r="A1093" s="113"/>
    </row>
    <row r="1099" spans="1:1" x14ac:dyDescent="0.2">
      <c r="A1099" s="113"/>
    </row>
    <row r="1100" spans="1:1" x14ac:dyDescent="0.2">
      <c r="A1100" s="113"/>
    </row>
    <row r="1105" spans="1:1" x14ac:dyDescent="0.2">
      <c r="A1105" s="113"/>
    </row>
    <row r="1106" spans="1:1" x14ac:dyDescent="0.2">
      <c r="A1106" s="113"/>
    </row>
    <row r="1115" spans="1:1" x14ac:dyDescent="0.2">
      <c r="A1115" s="113"/>
    </row>
    <row r="1116" spans="1:1" x14ac:dyDescent="0.2">
      <c r="A1116" s="113"/>
    </row>
    <row r="1048233" spans="1:1" x14ac:dyDescent="0.2">
      <c r="A1048233" s="113"/>
    </row>
    <row r="1048271" spans="1:1" x14ac:dyDescent="0.2">
      <c r="A1048271" s="113"/>
    </row>
    <row r="1048288" spans="1:5" x14ac:dyDescent="0.2">
      <c r="A1048288" s="113"/>
      <c r="E1048288" s="107"/>
    </row>
    <row r="1048316" spans="1:1" x14ac:dyDescent="0.2">
      <c r="A1048316" s="113"/>
    </row>
    <row r="1048380" spans="1:1" x14ac:dyDescent="0.2">
      <c r="A1048380" s="113"/>
    </row>
    <row r="1048392" spans="1:1" x14ac:dyDescent="0.2">
      <c r="A1048392" s="113"/>
    </row>
    <row r="1048396" spans="1:1" x14ac:dyDescent="0.2">
      <c r="A1048396" s="113"/>
    </row>
    <row r="1048399" spans="1:1" x14ac:dyDescent="0.2">
      <c r="A1048399" s="113"/>
    </row>
    <row r="1048408" spans="1:1" x14ac:dyDescent="0.2">
      <c r="A1048408" s="113"/>
    </row>
    <row r="1048412" spans="1:1" x14ac:dyDescent="0.2">
      <c r="A1048412" s="113"/>
    </row>
    <row r="1048415" spans="1:1" x14ac:dyDescent="0.2">
      <c r="A1048415" s="113"/>
    </row>
    <row r="1048416" spans="1:1" x14ac:dyDescent="0.2">
      <c r="A1048416" s="113"/>
    </row>
    <row r="1048418" spans="1:1" x14ac:dyDescent="0.2">
      <c r="A1048418" s="113"/>
    </row>
    <row r="1048428" spans="1:1" x14ac:dyDescent="0.2">
      <c r="A1048428" s="113"/>
    </row>
    <row r="1048432" spans="1:1" x14ac:dyDescent="0.2">
      <c r="A1048432" s="113"/>
    </row>
    <row r="1048434" spans="1:1" x14ac:dyDescent="0.2">
      <c r="A1048434" s="113"/>
    </row>
    <row r="1048450" spans="1:1" x14ac:dyDescent="0.2">
      <c r="A1048450" s="113"/>
    </row>
    <row r="1048457" spans="1:1" x14ac:dyDescent="0.2">
      <c r="A1048457" s="113"/>
    </row>
    <row r="1048467" spans="1:1" x14ac:dyDescent="0.2">
      <c r="A1048467" s="113"/>
    </row>
    <row r="1048468" spans="1:1" x14ac:dyDescent="0.2">
      <c r="A1048468" s="113"/>
    </row>
  </sheetData>
  <sheetProtection algorithmName="SHA-512" hashValue="C7iGbOwHN6o7Uuv+I82cP6HTdNd3cm2fz6tcmk10Q8lY1X8OajmGs6tixRl3dt5phFGWdhyx7EHEOKb0kQNzkg==" saltValue="gN4pPQkf2i8wQChWvrvobg==" spinCount="100000" sheet="1" objects="1" scenarios="1"/>
  <mergeCells count="3">
    <mergeCell ref="A2:C2"/>
    <mergeCell ref="D1:H1"/>
    <mergeCell ref="D12:G12"/>
  </mergeCells>
  <phoneticPr fontId="9" type="noConversion"/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12:B12" unlockedFormula="1"/>
  </ignoredError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H1048348"/>
  <sheetViews>
    <sheetView view="pageBreakPreview" zoomScale="145" zoomScaleNormal="115" zoomScaleSheetLayoutView="145" workbookViewId="0">
      <selection activeCell="G3" sqref="G3"/>
    </sheetView>
  </sheetViews>
  <sheetFormatPr defaultRowHeight="12.75" x14ac:dyDescent="0.2"/>
  <cols>
    <col min="1" max="1" width="9.42578125" style="95" customWidth="1"/>
    <col min="2" max="2" width="8.7109375" style="113" customWidth="1"/>
    <col min="3" max="3" width="6.42578125" style="113" customWidth="1"/>
    <col min="4" max="4" width="42.7109375" style="113" customWidth="1"/>
    <col min="5" max="5" width="10.28515625" style="113" customWidth="1"/>
    <col min="6" max="8" width="20.7109375" style="113" customWidth="1"/>
    <col min="9" max="256" width="9.28515625" style="113"/>
    <col min="257" max="257" width="9.28515625" style="113" customWidth="1"/>
    <col min="258" max="258" width="6.7109375" style="113" customWidth="1"/>
    <col min="259" max="259" width="40.7109375" style="113" customWidth="1"/>
    <col min="260" max="263" width="9.28515625" style="113" customWidth="1"/>
    <col min="264" max="512" width="9.28515625" style="113"/>
    <col min="513" max="513" width="9.28515625" style="113" customWidth="1"/>
    <col min="514" max="514" width="6.7109375" style="113" customWidth="1"/>
    <col min="515" max="515" width="40.7109375" style="113" customWidth="1"/>
    <col min="516" max="519" width="9.28515625" style="113" customWidth="1"/>
    <col min="520" max="768" width="9.28515625" style="113"/>
    <col min="769" max="769" width="9.28515625" style="113" customWidth="1"/>
    <col min="770" max="770" width="6.7109375" style="113" customWidth="1"/>
    <col min="771" max="771" width="40.7109375" style="113" customWidth="1"/>
    <col min="772" max="775" width="9.28515625" style="113" customWidth="1"/>
    <col min="776" max="1024" width="9.28515625" style="113"/>
    <col min="1025" max="1025" width="9.28515625" style="113" customWidth="1"/>
    <col min="1026" max="1026" width="6.7109375" style="113" customWidth="1"/>
    <col min="1027" max="1027" width="40.7109375" style="113" customWidth="1"/>
    <col min="1028" max="1031" width="9.28515625" style="113" customWidth="1"/>
    <col min="1032" max="1280" width="9.28515625" style="113"/>
    <col min="1281" max="1281" width="9.28515625" style="113" customWidth="1"/>
    <col min="1282" max="1282" width="6.7109375" style="113" customWidth="1"/>
    <col min="1283" max="1283" width="40.7109375" style="113" customWidth="1"/>
    <col min="1284" max="1287" width="9.28515625" style="113" customWidth="1"/>
    <col min="1288" max="1536" width="9.28515625" style="113"/>
    <col min="1537" max="1537" width="9.28515625" style="113" customWidth="1"/>
    <col min="1538" max="1538" width="6.7109375" style="113" customWidth="1"/>
    <col min="1539" max="1539" width="40.7109375" style="113" customWidth="1"/>
    <col min="1540" max="1543" width="9.28515625" style="113" customWidth="1"/>
    <col min="1544" max="1792" width="9.28515625" style="113"/>
    <col min="1793" max="1793" width="9.28515625" style="113" customWidth="1"/>
    <col min="1794" max="1794" width="6.7109375" style="113" customWidth="1"/>
    <col min="1795" max="1795" width="40.7109375" style="113" customWidth="1"/>
    <col min="1796" max="1799" width="9.28515625" style="113" customWidth="1"/>
    <col min="1800" max="2048" width="9.28515625" style="113"/>
    <col min="2049" max="2049" width="9.28515625" style="113" customWidth="1"/>
    <col min="2050" max="2050" width="6.7109375" style="113" customWidth="1"/>
    <col min="2051" max="2051" width="40.7109375" style="113" customWidth="1"/>
    <col min="2052" max="2055" width="9.28515625" style="113" customWidth="1"/>
    <col min="2056" max="2304" width="9.28515625" style="113"/>
    <col min="2305" max="2305" width="9.28515625" style="113" customWidth="1"/>
    <col min="2306" max="2306" width="6.7109375" style="113" customWidth="1"/>
    <col min="2307" max="2307" width="40.7109375" style="113" customWidth="1"/>
    <col min="2308" max="2311" width="9.28515625" style="113" customWidth="1"/>
    <col min="2312" max="2560" width="9.28515625" style="113"/>
    <col min="2561" max="2561" width="9.28515625" style="113" customWidth="1"/>
    <col min="2562" max="2562" width="6.7109375" style="113" customWidth="1"/>
    <col min="2563" max="2563" width="40.7109375" style="113" customWidth="1"/>
    <col min="2564" max="2567" width="9.28515625" style="113" customWidth="1"/>
    <col min="2568" max="2816" width="9.28515625" style="113"/>
    <col min="2817" max="2817" width="9.28515625" style="113" customWidth="1"/>
    <col min="2818" max="2818" width="6.7109375" style="113" customWidth="1"/>
    <col min="2819" max="2819" width="40.7109375" style="113" customWidth="1"/>
    <col min="2820" max="2823" width="9.28515625" style="113" customWidth="1"/>
    <col min="2824" max="3072" width="9.28515625" style="113"/>
    <col min="3073" max="3073" width="9.28515625" style="113" customWidth="1"/>
    <col min="3074" max="3074" width="6.7109375" style="113" customWidth="1"/>
    <col min="3075" max="3075" width="40.7109375" style="113" customWidth="1"/>
    <col min="3076" max="3079" width="9.28515625" style="113" customWidth="1"/>
    <col min="3080" max="3328" width="9.28515625" style="113"/>
    <col min="3329" max="3329" width="9.28515625" style="113" customWidth="1"/>
    <col min="3330" max="3330" width="6.7109375" style="113" customWidth="1"/>
    <col min="3331" max="3331" width="40.7109375" style="113" customWidth="1"/>
    <col min="3332" max="3335" width="9.28515625" style="113" customWidth="1"/>
    <col min="3336" max="3584" width="9.28515625" style="113"/>
    <col min="3585" max="3585" width="9.28515625" style="113" customWidth="1"/>
    <col min="3586" max="3586" width="6.7109375" style="113" customWidth="1"/>
    <col min="3587" max="3587" width="40.7109375" style="113" customWidth="1"/>
    <col min="3588" max="3591" width="9.28515625" style="113" customWidth="1"/>
    <col min="3592" max="3840" width="9.28515625" style="113"/>
    <col min="3841" max="3841" width="9.28515625" style="113" customWidth="1"/>
    <col min="3842" max="3842" width="6.7109375" style="113" customWidth="1"/>
    <col min="3843" max="3843" width="40.7109375" style="113" customWidth="1"/>
    <col min="3844" max="3847" width="9.28515625" style="113" customWidth="1"/>
    <col min="3848" max="4096" width="9.28515625" style="113"/>
    <col min="4097" max="4097" width="9.28515625" style="113" customWidth="1"/>
    <col min="4098" max="4098" width="6.7109375" style="113" customWidth="1"/>
    <col min="4099" max="4099" width="40.7109375" style="113" customWidth="1"/>
    <col min="4100" max="4103" width="9.28515625" style="113" customWidth="1"/>
    <col min="4104" max="4352" width="9.28515625" style="113"/>
    <col min="4353" max="4353" width="9.28515625" style="113" customWidth="1"/>
    <col min="4354" max="4354" width="6.7109375" style="113" customWidth="1"/>
    <col min="4355" max="4355" width="40.7109375" style="113" customWidth="1"/>
    <col min="4356" max="4359" width="9.28515625" style="113" customWidth="1"/>
    <col min="4360" max="4608" width="9.28515625" style="113"/>
    <col min="4609" max="4609" width="9.28515625" style="113" customWidth="1"/>
    <col min="4610" max="4610" width="6.7109375" style="113" customWidth="1"/>
    <col min="4611" max="4611" width="40.7109375" style="113" customWidth="1"/>
    <col min="4612" max="4615" width="9.28515625" style="113" customWidth="1"/>
    <col min="4616" max="4864" width="9.28515625" style="113"/>
    <col min="4865" max="4865" width="9.28515625" style="113" customWidth="1"/>
    <col min="4866" max="4866" width="6.7109375" style="113" customWidth="1"/>
    <col min="4867" max="4867" width="40.7109375" style="113" customWidth="1"/>
    <col min="4868" max="4871" width="9.28515625" style="113" customWidth="1"/>
    <col min="4872" max="5120" width="9.28515625" style="113"/>
    <col min="5121" max="5121" width="9.28515625" style="113" customWidth="1"/>
    <col min="5122" max="5122" width="6.7109375" style="113" customWidth="1"/>
    <col min="5123" max="5123" width="40.7109375" style="113" customWidth="1"/>
    <col min="5124" max="5127" width="9.28515625" style="113" customWidth="1"/>
    <col min="5128" max="5376" width="9.28515625" style="113"/>
    <col min="5377" max="5377" width="9.28515625" style="113" customWidth="1"/>
    <col min="5378" max="5378" width="6.7109375" style="113" customWidth="1"/>
    <col min="5379" max="5379" width="40.7109375" style="113" customWidth="1"/>
    <col min="5380" max="5383" width="9.28515625" style="113" customWidth="1"/>
    <col min="5384" max="5632" width="9.28515625" style="113"/>
    <col min="5633" max="5633" width="9.28515625" style="113" customWidth="1"/>
    <col min="5634" max="5634" width="6.7109375" style="113" customWidth="1"/>
    <col min="5635" max="5635" width="40.7109375" style="113" customWidth="1"/>
    <col min="5636" max="5639" width="9.28515625" style="113" customWidth="1"/>
    <col min="5640" max="5888" width="9.28515625" style="113"/>
    <col min="5889" max="5889" width="9.28515625" style="113" customWidth="1"/>
    <col min="5890" max="5890" width="6.7109375" style="113" customWidth="1"/>
    <col min="5891" max="5891" width="40.7109375" style="113" customWidth="1"/>
    <col min="5892" max="5895" width="9.28515625" style="113" customWidth="1"/>
    <col min="5896" max="6144" width="9.28515625" style="113"/>
    <col min="6145" max="6145" width="9.28515625" style="113" customWidth="1"/>
    <col min="6146" max="6146" width="6.7109375" style="113" customWidth="1"/>
    <col min="6147" max="6147" width="40.7109375" style="113" customWidth="1"/>
    <col min="6148" max="6151" width="9.28515625" style="113" customWidth="1"/>
    <col min="6152" max="6400" width="9.28515625" style="113"/>
    <col min="6401" max="6401" width="9.28515625" style="113" customWidth="1"/>
    <col min="6402" max="6402" width="6.7109375" style="113" customWidth="1"/>
    <col min="6403" max="6403" width="40.7109375" style="113" customWidth="1"/>
    <col min="6404" max="6407" width="9.28515625" style="113" customWidth="1"/>
    <col min="6408" max="6656" width="9.28515625" style="113"/>
    <col min="6657" max="6657" width="9.28515625" style="113" customWidth="1"/>
    <col min="6658" max="6658" width="6.7109375" style="113" customWidth="1"/>
    <col min="6659" max="6659" width="40.7109375" style="113" customWidth="1"/>
    <col min="6660" max="6663" width="9.28515625" style="113" customWidth="1"/>
    <col min="6664" max="6912" width="9.28515625" style="113"/>
    <col min="6913" max="6913" width="9.28515625" style="113" customWidth="1"/>
    <col min="6914" max="6914" width="6.7109375" style="113" customWidth="1"/>
    <col min="6915" max="6915" width="40.7109375" style="113" customWidth="1"/>
    <col min="6916" max="6919" width="9.28515625" style="113" customWidth="1"/>
    <col min="6920" max="7168" width="9.28515625" style="113"/>
    <col min="7169" max="7169" width="9.28515625" style="113" customWidth="1"/>
    <col min="7170" max="7170" width="6.7109375" style="113" customWidth="1"/>
    <col min="7171" max="7171" width="40.7109375" style="113" customWidth="1"/>
    <col min="7172" max="7175" width="9.28515625" style="113" customWidth="1"/>
    <col min="7176" max="7424" width="9.28515625" style="113"/>
    <col min="7425" max="7425" width="9.28515625" style="113" customWidth="1"/>
    <col min="7426" max="7426" width="6.7109375" style="113" customWidth="1"/>
    <col min="7427" max="7427" width="40.7109375" style="113" customWidth="1"/>
    <col min="7428" max="7431" width="9.28515625" style="113" customWidth="1"/>
    <col min="7432" max="7680" width="9.28515625" style="113"/>
    <col min="7681" max="7681" width="9.28515625" style="113" customWidth="1"/>
    <col min="7682" max="7682" width="6.7109375" style="113" customWidth="1"/>
    <col min="7683" max="7683" width="40.7109375" style="113" customWidth="1"/>
    <col min="7684" max="7687" width="9.28515625" style="113" customWidth="1"/>
    <col min="7688" max="7936" width="9.28515625" style="113"/>
    <col min="7937" max="7937" width="9.28515625" style="113" customWidth="1"/>
    <col min="7938" max="7938" width="6.7109375" style="113" customWidth="1"/>
    <col min="7939" max="7939" width="40.7109375" style="113" customWidth="1"/>
    <col min="7940" max="7943" width="9.28515625" style="113" customWidth="1"/>
    <col min="7944" max="8192" width="9.28515625" style="113"/>
    <col min="8193" max="8193" width="9.28515625" style="113" customWidth="1"/>
    <col min="8194" max="8194" width="6.7109375" style="113" customWidth="1"/>
    <col min="8195" max="8195" width="40.7109375" style="113" customWidth="1"/>
    <col min="8196" max="8199" width="9.28515625" style="113" customWidth="1"/>
    <col min="8200" max="8448" width="9.28515625" style="113"/>
    <col min="8449" max="8449" width="9.28515625" style="113" customWidth="1"/>
    <col min="8450" max="8450" width="6.7109375" style="113" customWidth="1"/>
    <col min="8451" max="8451" width="40.7109375" style="113" customWidth="1"/>
    <col min="8452" max="8455" width="9.28515625" style="113" customWidth="1"/>
    <col min="8456" max="8704" width="9.28515625" style="113"/>
    <col min="8705" max="8705" width="9.28515625" style="113" customWidth="1"/>
    <col min="8706" max="8706" width="6.7109375" style="113" customWidth="1"/>
    <col min="8707" max="8707" width="40.7109375" style="113" customWidth="1"/>
    <col min="8708" max="8711" width="9.28515625" style="113" customWidth="1"/>
    <col min="8712" max="8960" width="9.28515625" style="113"/>
    <col min="8961" max="8961" width="9.28515625" style="113" customWidth="1"/>
    <col min="8962" max="8962" width="6.7109375" style="113" customWidth="1"/>
    <col min="8963" max="8963" width="40.7109375" style="113" customWidth="1"/>
    <col min="8964" max="8967" width="9.28515625" style="113" customWidth="1"/>
    <col min="8968" max="9216" width="9.28515625" style="113"/>
    <col min="9217" max="9217" width="9.28515625" style="113" customWidth="1"/>
    <col min="9218" max="9218" width="6.7109375" style="113" customWidth="1"/>
    <col min="9219" max="9219" width="40.7109375" style="113" customWidth="1"/>
    <col min="9220" max="9223" width="9.28515625" style="113" customWidth="1"/>
    <col min="9224" max="9472" width="9.28515625" style="113"/>
    <col min="9473" max="9473" width="9.28515625" style="113" customWidth="1"/>
    <col min="9474" max="9474" width="6.7109375" style="113" customWidth="1"/>
    <col min="9475" max="9475" width="40.7109375" style="113" customWidth="1"/>
    <col min="9476" max="9479" width="9.28515625" style="113" customWidth="1"/>
    <col min="9480" max="9728" width="9.28515625" style="113"/>
    <col min="9729" max="9729" width="9.28515625" style="113" customWidth="1"/>
    <col min="9730" max="9730" width="6.7109375" style="113" customWidth="1"/>
    <col min="9731" max="9731" width="40.7109375" style="113" customWidth="1"/>
    <col min="9732" max="9735" width="9.28515625" style="113" customWidth="1"/>
    <col min="9736" max="9984" width="9.28515625" style="113"/>
    <col min="9985" max="9985" width="9.28515625" style="113" customWidth="1"/>
    <col min="9986" max="9986" width="6.7109375" style="113" customWidth="1"/>
    <col min="9987" max="9987" width="40.7109375" style="113" customWidth="1"/>
    <col min="9988" max="9991" width="9.28515625" style="113" customWidth="1"/>
    <col min="9992" max="10240" width="9.28515625" style="113"/>
    <col min="10241" max="10241" width="9.28515625" style="113" customWidth="1"/>
    <col min="10242" max="10242" width="6.7109375" style="113" customWidth="1"/>
    <col min="10243" max="10243" width="40.7109375" style="113" customWidth="1"/>
    <col min="10244" max="10247" width="9.28515625" style="113" customWidth="1"/>
    <col min="10248" max="10496" width="9.28515625" style="113"/>
    <col min="10497" max="10497" width="9.28515625" style="113" customWidth="1"/>
    <col min="10498" max="10498" width="6.7109375" style="113" customWidth="1"/>
    <col min="10499" max="10499" width="40.7109375" style="113" customWidth="1"/>
    <col min="10500" max="10503" width="9.28515625" style="113" customWidth="1"/>
    <col min="10504" max="10752" width="9.28515625" style="113"/>
    <col min="10753" max="10753" width="9.28515625" style="113" customWidth="1"/>
    <col min="10754" max="10754" width="6.7109375" style="113" customWidth="1"/>
    <col min="10755" max="10755" width="40.7109375" style="113" customWidth="1"/>
    <col min="10756" max="10759" width="9.28515625" style="113" customWidth="1"/>
    <col min="10760" max="11008" width="9.28515625" style="113"/>
    <col min="11009" max="11009" width="9.28515625" style="113" customWidth="1"/>
    <col min="11010" max="11010" width="6.7109375" style="113" customWidth="1"/>
    <col min="11011" max="11011" width="40.7109375" style="113" customWidth="1"/>
    <col min="11012" max="11015" width="9.28515625" style="113" customWidth="1"/>
    <col min="11016" max="11264" width="9.28515625" style="113"/>
    <col min="11265" max="11265" width="9.28515625" style="113" customWidth="1"/>
    <col min="11266" max="11266" width="6.7109375" style="113" customWidth="1"/>
    <col min="11267" max="11267" width="40.7109375" style="113" customWidth="1"/>
    <col min="11268" max="11271" width="9.28515625" style="113" customWidth="1"/>
    <col min="11272" max="11520" width="9.28515625" style="113"/>
    <col min="11521" max="11521" width="9.28515625" style="113" customWidth="1"/>
    <col min="11522" max="11522" width="6.7109375" style="113" customWidth="1"/>
    <col min="11523" max="11523" width="40.7109375" style="113" customWidth="1"/>
    <col min="11524" max="11527" width="9.28515625" style="113" customWidth="1"/>
    <col min="11528" max="11776" width="9.28515625" style="113"/>
    <col min="11777" max="11777" width="9.28515625" style="113" customWidth="1"/>
    <col min="11778" max="11778" width="6.7109375" style="113" customWidth="1"/>
    <col min="11779" max="11779" width="40.7109375" style="113" customWidth="1"/>
    <col min="11780" max="11783" width="9.28515625" style="113" customWidth="1"/>
    <col min="11784" max="12032" width="9.28515625" style="113"/>
    <col min="12033" max="12033" width="9.28515625" style="113" customWidth="1"/>
    <col min="12034" max="12034" width="6.7109375" style="113" customWidth="1"/>
    <col min="12035" max="12035" width="40.7109375" style="113" customWidth="1"/>
    <col min="12036" max="12039" width="9.28515625" style="113" customWidth="1"/>
    <col min="12040" max="12288" width="9.28515625" style="113"/>
    <col min="12289" max="12289" width="9.28515625" style="113" customWidth="1"/>
    <col min="12290" max="12290" width="6.7109375" style="113" customWidth="1"/>
    <col min="12291" max="12291" width="40.7109375" style="113" customWidth="1"/>
    <col min="12292" max="12295" width="9.28515625" style="113" customWidth="1"/>
    <col min="12296" max="12544" width="9.28515625" style="113"/>
    <col min="12545" max="12545" width="9.28515625" style="113" customWidth="1"/>
    <col min="12546" max="12546" width="6.7109375" style="113" customWidth="1"/>
    <col min="12547" max="12547" width="40.7109375" style="113" customWidth="1"/>
    <col min="12548" max="12551" width="9.28515625" style="113" customWidth="1"/>
    <col min="12552" max="12800" width="9.28515625" style="113"/>
    <col min="12801" max="12801" width="9.28515625" style="113" customWidth="1"/>
    <col min="12802" max="12802" width="6.7109375" style="113" customWidth="1"/>
    <col min="12803" max="12803" width="40.7109375" style="113" customWidth="1"/>
    <col min="12804" max="12807" width="9.28515625" style="113" customWidth="1"/>
    <col min="12808" max="13056" width="9.28515625" style="113"/>
    <col min="13057" max="13057" width="9.28515625" style="113" customWidth="1"/>
    <col min="13058" max="13058" width="6.7109375" style="113" customWidth="1"/>
    <col min="13059" max="13059" width="40.7109375" style="113" customWidth="1"/>
    <col min="13060" max="13063" width="9.28515625" style="113" customWidth="1"/>
    <col min="13064" max="13312" width="9.28515625" style="113"/>
    <col min="13313" max="13313" width="9.28515625" style="113" customWidth="1"/>
    <col min="13314" max="13314" width="6.7109375" style="113" customWidth="1"/>
    <col min="13315" max="13315" width="40.7109375" style="113" customWidth="1"/>
    <col min="13316" max="13319" width="9.28515625" style="113" customWidth="1"/>
    <col min="13320" max="13568" width="9.28515625" style="113"/>
    <col min="13569" max="13569" width="9.28515625" style="113" customWidth="1"/>
    <col min="13570" max="13570" width="6.7109375" style="113" customWidth="1"/>
    <col min="13571" max="13571" width="40.7109375" style="113" customWidth="1"/>
    <col min="13572" max="13575" width="9.28515625" style="113" customWidth="1"/>
    <col min="13576" max="13824" width="9.28515625" style="113"/>
    <col min="13825" max="13825" width="9.28515625" style="113" customWidth="1"/>
    <col min="13826" max="13826" width="6.7109375" style="113" customWidth="1"/>
    <col min="13827" max="13827" width="40.7109375" style="113" customWidth="1"/>
    <col min="13828" max="13831" width="9.28515625" style="113" customWidth="1"/>
    <col min="13832" max="14080" width="9.28515625" style="113"/>
    <col min="14081" max="14081" width="9.28515625" style="113" customWidth="1"/>
    <col min="14082" max="14082" width="6.7109375" style="113" customWidth="1"/>
    <col min="14083" max="14083" width="40.7109375" style="113" customWidth="1"/>
    <col min="14084" max="14087" width="9.28515625" style="113" customWidth="1"/>
    <col min="14088" max="14336" width="9.28515625" style="113"/>
    <col min="14337" max="14337" width="9.28515625" style="113" customWidth="1"/>
    <col min="14338" max="14338" width="6.7109375" style="113" customWidth="1"/>
    <col min="14339" max="14339" width="40.7109375" style="113" customWidth="1"/>
    <col min="14340" max="14343" width="9.28515625" style="113" customWidth="1"/>
    <col min="14344" max="14592" width="9.28515625" style="113"/>
    <col min="14593" max="14593" width="9.28515625" style="113" customWidth="1"/>
    <col min="14594" max="14594" width="6.7109375" style="113" customWidth="1"/>
    <col min="14595" max="14595" width="40.7109375" style="113" customWidth="1"/>
    <col min="14596" max="14599" width="9.28515625" style="113" customWidth="1"/>
    <col min="14600" max="14848" width="9.28515625" style="113"/>
    <col min="14849" max="14849" width="9.28515625" style="113" customWidth="1"/>
    <col min="14850" max="14850" width="6.7109375" style="113" customWidth="1"/>
    <col min="14851" max="14851" width="40.7109375" style="113" customWidth="1"/>
    <col min="14852" max="14855" width="9.28515625" style="113" customWidth="1"/>
    <col min="14856" max="15104" width="9.28515625" style="113"/>
    <col min="15105" max="15105" width="9.28515625" style="113" customWidth="1"/>
    <col min="15106" max="15106" width="6.7109375" style="113" customWidth="1"/>
    <col min="15107" max="15107" width="40.7109375" style="113" customWidth="1"/>
    <col min="15108" max="15111" width="9.28515625" style="113" customWidth="1"/>
    <col min="15112" max="15360" width="9.28515625" style="113"/>
    <col min="15361" max="15361" width="9.28515625" style="113" customWidth="1"/>
    <col min="15362" max="15362" width="6.7109375" style="113" customWidth="1"/>
    <col min="15363" max="15363" width="40.7109375" style="113" customWidth="1"/>
    <col min="15364" max="15367" width="9.28515625" style="113" customWidth="1"/>
    <col min="15368" max="15616" width="9.28515625" style="113"/>
    <col min="15617" max="15617" width="9.28515625" style="113" customWidth="1"/>
    <col min="15618" max="15618" width="6.7109375" style="113" customWidth="1"/>
    <col min="15619" max="15619" width="40.7109375" style="113" customWidth="1"/>
    <col min="15620" max="15623" width="9.28515625" style="113" customWidth="1"/>
    <col min="15624" max="15872" width="9.28515625" style="113"/>
    <col min="15873" max="15873" width="9.28515625" style="113" customWidth="1"/>
    <col min="15874" max="15874" width="6.7109375" style="113" customWidth="1"/>
    <col min="15875" max="15875" width="40.7109375" style="113" customWidth="1"/>
    <col min="15876" max="15879" width="9.28515625" style="113" customWidth="1"/>
    <col min="15880" max="16128" width="9.28515625" style="113"/>
    <col min="16129" max="16129" width="9.28515625" style="113" customWidth="1"/>
    <col min="16130" max="16130" width="6.7109375" style="113" customWidth="1"/>
    <col min="16131" max="16131" width="40.7109375" style="113" customWidth="1"/>
    <col min="16132" max="16135" width="9.28515625" style="113" customWidth="1"/>
    <col min="16136" max="16383" width="9.28515625" style="113"/>
    <col min="16384" max="16384" width="9.28515625" style="113" customWidth="1"/>
  </cols>
  <sheetData>
    <row r="1" spans="1:8" ht="12.75" customHeight="1" x14ac:dyDescent="0.2">
      <c r="A1" s="516" t="s">
        <v>229</v>
      </c>
      <c r="B1" s="424" t="s">
        <v>1153</v>
      </c>
      <c r="C1" s="517"/>
      <c r="D1" s="787" t="s">
        <v>1154</v>
      </c>
      <c r="E1" s="787"/>
      <c r="F1" s="787"/>
      <c r="G1" s="787"/>
      <c r="H1" s="788"/>
    </row>
    <row r="2" spans="1:8" ht="24.75" customHeight="1" x14ac:dyDescent="0.2">
      <c r="A2" s="789" t="s">
        <v>2</v>
      </c>
      <c r="B2" s="790"/>
      <c r="C2" s="791"/>
      <c r="D2" s="420" t="s">
        <v>3</v>
      </c>
      <c r="E2" s="420" t="s">
        <v>4</v>
      </c>
      <c r="F2" s="420" t="s">
        <v>5</v>
      </c>
      <c r="G2" s="420" t="s">
        <v>6</v>
      </c>
      <c r="H2" s="420" t="s">
        <v>7</v>
      </c>
    </row>
    <row r="3" spans="1:8" ht="25.5" x14ac:dyDescent="0.2">
      <c r="A3" s="425" t="s">
        <v>1155</v>
      </c>
      <c r="B3" s="426"/>
      <c r="C3" s="427"/>
      <c r="D3" s="600" t="s">
        <v>1156</v>
      </c>
      <c r="E3" s="309" t="s">
        <v>157</v>
      </c>
      <c r="F3" s="309">
        <v>15</v>
      </c>
      <c r="G3" s="575"/>
      <c r="H3" s="576" t="str">
        <f>IF(G3=0," ",F3*G3)</f>
        <v xml:space="preserve"> </v>
      </c>
    </row>
    <row r="4" spans="1:8" x14ac:dyDescent="0.2">
      <c r="A4" s="455" t="str">
        <f>A1</f>
        <v>SECTION</v>
      </c>
      <c r="B4" s="424" t="str">
        <f>B1</f>
        <v>C11.3</v>
      </c>
      <c r="C4" s="451"/>
      <c r="D4" s="792" t="s">
        <v>108</v>
      </c>
      <c r="E4" s="793"/>
      <c r="F4" s="793"/>
      <c r="G4" s="794"/>
      <c r="H4" s="32">
        <f>SUM(H3:H3)</f>
        <v>0</v>
      </c>
    </row>
    <row r="36" spans="6:6" x14ac:dyDescent="0.2">
      <c r="F36" s="115"/>
    </row>
    <row r="41" spans="6:6" x14ac:dyDescent="0.2">
      <c r="F41" s="115"/>
    </row>
    <row r="42" spans="6:6" x14ac:dyDescent="0.2">
      <c r="F42" s="115"/>
    </row>
    <row r="1048280" spans="5:5" x14ac:dyDescent="0.2">
      <c r="E1048280" s="107"/>
    </row>
    <row r="1048348" spans="1:1" x14ac:dyDescent="0.2">
      <c r="A1048348" s="113"/>
    </row>
  </sheetData>
  <sheetProtection algorithmName="SHA-512" hashValue="EFpTziY6eoyDGYZp+3i2vOCm4AlJqhlmAbVHKGk9f5grdH81nwip7pscOW7CoHwFooa6MmgvSkkQXrofcdr58w==" saltValue="VnUWeGlRVcTOj/OJpaLH0A==" spinCount="100000" sheet="1" objects="1" scenarios="1"/>
  <mergeCells count="3">
    <mergeCell ref="D1:H1"/>
    <mergeCell ref="A2:C2"/>
    <mergeCell ref="D4:G4"/>
  </mergeCells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4:B4" unlockedFormula="1"/>
  </ignoredError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H1048439"/>
  <sheetViews>
    <sheetView view="pageBreakPreview" zoomScaleNormal="100" zoomScaleSheetLayoutView="100" workbookViewId="0">
      <selection activeCell="G33" sqref="G33"/>
    </sheetView>
  </sheetViews>
  <sheetFormatPr defaultRowHeight="12.75" x14ac:dyDescent="0.2"/>
  <cols>
    <col min="1" max="1" width="9.140625" style="95" customWidth="1"/>
    <col min="2" max="2" width="8.7109375" style="96" customWidth="1"/>
    <col min="3" max="3" width="6.42578125" style="97" customWidth="1"/>
    <col min="4" max="4" width="42.7109375" style="96" customWidth="1"/>
    <col min="5" max="5" width="10.28515625" style="96" customWidth="1"/>
    <col min="6" max="8" width="20.7109375" style="96" customWidth="1"/>
    <col min="9" max="256" width="9.28515625" style="96"/>
    <col min="257" max="257" width="9.28515625" style="96" customWidth="1"/>
    <col min="258" max="258" width="6.7109375" style="96" customWidth="1"/>
    <col min="259" max="259" width="40.7109375" style="96" customWidth="1"/>
    <col min="260" max="263" width="9.28515625" style="96" customWidth="1"/>
    <col min="264" max="512" width="9.28515625" style="96"/>
    <col min="513" max="513" width="9.28515625" style="96" customWidth="1"/>
    <col min="514" max="514" width="6.7109375" style="96" customWidth="1"/>
    <col min="515" max="515" width="40.7109375" style="96" customWidth="1"/>
    <col min="516" max="519" width="9.28515625" style="96" customWidth="1"/>
    <col min="520" max="768" width="9.28515625" style="96"/>
    <col min="769" max="769" width="9.28515625" style="96" customWidth="1"/>
    <col min="770" max="770" width="6.7109375" style="96" customWidth="1"/>
    <col min="771" max="771" width="40.7109375" style="96" customWidth="1"/>
    <col min="772" max="775" width="9.28515625" style="96" customWidth="1"/>
    <col min="776" max="1024" width="9.28515625" style="96"/>
    <col min="1025" max="1025" width="9.28515625" style="96" customWidth="1"/>
    <col min="1026" max="1026" width="6.7109375" style="96" customWidth="1"/>
    <col min="1027" max="1027" width="40.7109375" style="96" customWidth="1"/>
    <col min="1028" max="1031" width="9.28515625" style="96" customWidth="1"/>
    <col min="1032" max="1280" width="9.28515625" style="96"/>
    <col min="1281" max="1281" width="9.28515625" style="96" customWidth="1"/>
    <col min="1282" max="1282" width="6.7109375" style="96" customWidth="1"/>
    <col min="1283" max="1283" width="40.7109375" style="96" customWidth="1"/>
    <col min="1284" max="1287" width="9.28515625" style="96" customWidth="1"/>
    <col min="1288" max="1536" width="9.28515625" style="96"/>
    <col min="1537" max="1537" width="9.28515625" style="96" customWidth="1"/>
    <col min="1538" max="1538" width="6.7109375" style="96" customWidth="1"/>
    <col min="1539" max="1539" width="40.7109375" style="96" customWidth="1"/>
    <col min="1540" max="1543" width="9.28515625" style="96" customWidth="1"/>
    <col min="1544" max="1792" width="9.28515625" style="96"/>
    <col min="1793" max="1793" width="9.28515625" style="96" customWidth="1"/>
    <col min="1794" max="1794" width="6.7109375" style="96" customWidth="1"/>
    <col min="1795" max="1795" width="40.7109375" style="96" customWidth="1"/>
    <col min="1796" max="1799" width="9.28515625" style="96" customWidth="1"/>
    <col min="1800" max="2048" width="9.28515625" style="96"/>
    <col min="2049" max="2049" width="9.28515625" style="96" customWidth="1"/>
    <col min="2050" max="2050" width="6.7109375" style="96" customWidth="1"/>
    <col min="2051" max="2051" width="40.7109375" style="96" customWidth="1"/>
    <col min="2052" max="2055" width="9.28515625" style="96" customWidth="1"/>
    <col min="2056" max="2304" width="9.28515625" style="96"/>
    <col min="2305" max="2305" width="9.28515625" style="96" customWidth="1"/>
    <col min="2306" max="2306" width="6.7109375" style="96" customWidth="1"/>
    <col min="2307" max="2307" width="40.7109375" style="96" customWidth="1"/>
    <col min="2308" max="2311" width="9.28515625" style="96" customWidth="1"/>
    <col min="2312" max="2560" width="9.28515625" style="96"/>
    <col min="2561" max="2561" width="9.28515625" style="96" customWidth="1"/>
    <col min="2562" max="2562" width="6.7109375" style="96" customWidth="1"/>
    <col min="2563" max="2563" width="40.7109375" style="96" customWidth="1"/>
    <col min="2564" max="2567" width="9.28515625" style="96" customWidth="1"/>
    <col min="2568" max="2816" width="9.28515625" style="96"/>
    <col min="2817" max="2817" width="9.28515625" style="96" customWidth="1"/>
    <col min="2818" max="2818" width="6.7109375" style="96" customWidth="1"/>
    <col min="2819" max="2819" width="40.7109375" style="96" customWidth="1"/>
    <col min="2820" max="2823" width="9.28515625" style="96" customWidth="1"/>
    <col min="2824" max="3072" width="9.28515625" style="96"/>
    <col min="3073" max="3073" width="9.28515625" style="96" customWidth="1"/>
    <col min="3074" max="3074" width="6.7109375" style="96" customWidth="1"/>
    <col min="3075" max="3075" width="40.7109375" style="96" customWidth="1"/>
    <col min="3076" max="3079" width="9.28515625" style="96" customWidth="1"/>
    <col min="3080" max="3328" width="9.28515625" style="96"/>
    <col min="3329" max="3329" width="9.28515625" style="96" customWidth="1"/>
    <col min="3330" max="3330" width="6.7109375" style="96" customWidth="1"/>
    <col min="3331" max="3331" width="40.7109375" style="96" customWidth="1"/>
    <col min="3332" max="3335" width="9.28515625" style="96" customWidth="1"/>
    <col min="3336" max="3584" width="9.28515625" style="96"/>
    <col min="3585" max="3585" width="9.28515625" style="96" customWidth="1"/>
    <col min="3586" max="3586" width="6.7109375" style="96" customWidth="1"/>
    <col min="3587" max="3587" width="40.7109375" style="96" customWidth="1"/>
    <col min="3588" max="3591" width="9.28515625" style="96" customWidth="1"/>
    <col min="3592" max="3840" width="9.28515625" style="96"/>
    <col min="3841" max="3841" width="9.28515625" style="96" customWidth="1"/>
    <col min="3842" max="3842" width="6.7109375" style="96" customWidth="1"/>
    <col min="3843" max="3843" width="40.7109375" style="96" customWidth="1"/>
    <col min="3844" max="3847" width="9.28515625" style="96" customWidth="1"/>
    <col min="3848" max="4096" width="9.28515625" style="96"/>
    <col min="4097" max="4097" width="9.28515625" style="96" customWidth="1"/>
    <col min="4098" max="4098" width="6.7109375" style="96" customWidth="1"/>
    <col min="4099" max="4099" width="40.7109375" style="96" customWidth="1"/>
    <col min="4100" max="4103" width="9.28515625" style="96" customWidth="1"/>
    <col min="4104" max="4352" width="9.28515625" style="96"/>
    <col min="4353" max="4353" width="9.28515625" style="96" customWidth="1"/>
    <col min="4354" max="4354" width="6.7109375" style="96" customWidth="1"/>
    <col min="4355" max="4355" width="40.7109375" style="96" customWidth="1"/>
    <col min="4356" max="4359" width="9.28515625" style="96" customWidth="1"/>
    <col min="4360" max="4608" width="9.28515625" style="96"/>
    <col min="4609" max="4609" width="9.28515625" style="96" customWidth="1"/>
    <col min="4610" max="4610" width="6.7109375" style="96" customWidth="1"/>
    <col min="4611" max="4611" width="40.7109375" style="96" customWidth="1"/>
    <col min="4612" max="4615" width="9.28515625" style="96" customWidth="1"/>
    <col min="4616" max="4864" width="9.28515625" style="96"/>
    <col min="4865" max="4865" width="9.28515625" style="96" customWidth="1"/>
    <col min="4866" max="4866" width="6.7109375" style="96" customWidth="1"/>
    <col min="4867" max="4867" width="40.7109375" style="96" customWidth="1"/>
    <col min="4868" max="4871" width="9.28515625" style="96" customWidth="1"/>
    <col min="4872" max="5120" width="9.28515625" style="96"/>
    <col min="5121" max="5121" width="9.28515625" style="96" customWidth="1"/>
    <col min="5122" max="5122" width="6.7109375" style="96" customWidth="1"/>
    <col min="5123" max="5123" width="40.7109375" style="96" customWidth="1"/>
    <col min="5124" max="5127" width="9.28515625" style="96" customWidth="1"/>
    <col min="5128" max="5376" width="9.28515625" style="96"/>
    <col min="5377" max="5377" width="9.28515625" style="96" customWidth="1"/>
    <col min="5378" max="5378" width="6.7109375" style="96" customWidth="1"/>
    <col min="5379" max="5379" width="40.7109375" style="96" customWidth="1"/>
    <col min="5380" max="5383" width="9.28515625" style="96" customWidth="1"/>
    <col min="5384" max="5632" width="9.28515625" style="96"/>
    <col min="5633" max="5633" width="9.28515625" style="96" customWidth="1"/>
    <col min="5634" max="5634" width="6.7109375" style="96" customWidth="1"/>
    <col min="5635" max="5635" width="40.7109375" style="96" customWidth="1"/>
    <col min="5636" max="5639" width="9.28515625" style="96" customWidth="1"/>
    <col min="5640" max="5888" width="9.28515625" style="96"/>
    <col min="5889" max="5889" width="9.28515625" style="96" customWidth="1"/>
    <col min="5890" max="5890" width="6.7109375" style="96" customWidth="1"/>
    <col min="5891" max="5891" width="40.7109375" style="96" customWidth="1"/>
    <col min="5892" max="5895" width="9.28515625" style="96" customWidth="1"/>
    <col min="5896" max="6144" width="9.28515625" style="96"/>
    <col min="6145" max="6145" width="9.28515625" style="96" customWidth="1"/>
    <col min="6146" max="6146" width="6.7109375" style="96" customWidth="1"/>
    <col min="6147" max="6147" width="40.7109375" style="96" customWidth="1"/>
    <col min="6148" max="6151" width="9.28515625" style="96" customWidth="1"/>
    <col min="6152" max="6400" width="9.28515625" style="96"/>
    <col min="6401" max="6401" width="9.28515625" style="96" customWidth="1"/>
    <col min="6402" max="6402" width="6.7109375" style="96" customWidth="1"/>
    <col min="6403" max="6403" width="40.7109375" style="96" customWidth="1"/>
    <col min="6404" max="6407" width="9.28515625" style="96" customWidth="1"/>
    <col min="6408" max="6656" width="9.28515625" style="96"/>
    <col min="6657" max="6657" width="9.28515625" style="96" customWidth="1"/>
    <col min="6658" max="6658" width="6.7109375" style="96" customWidth="1"/>
    <col min="6659" max="6659" width="40.7109375" style="96" customWidth="1"/>
    <col min="6660" max="6663" width="9.28515625" style="96" customWidth="1"/>
    <col min="6664" max="6912" width="9.28515625" style="96"/>
    <col min="6913" max="6913" width="9.28515625" style="96" customWidth="1"/>
    <col min="6914" max="6914" width="6.7109375" style="96" customWidth="1"/>
    <col min="6915" max="6915" width="40.7109375" style="96" customWidth="1"/>
    <col min="6916" max="6919" width="9.28515625" style="96" customWidth="1"/>
    <col min="6920" max="7168" width="9.28515625" style="96"/>
    <col min="7169" max="7169" width="9.28515625" style="96" customWidth="1"/>
    <col min="7170" max="7170" width="6.7109375" style="96" customWidth="1"/>
    <col min="7171" max="7171" width="40.7109375" style="96" customWidth="1"/>
    <col min="7172" max="7175" width="9.28515625" style="96" customWidth="1"/>
    <col min="7176" max="7424" width="9.28515625" style="96"/>
    <col min="7425" max="7425" width="9.28515625" style="96" customWidth="1"/>
    <col min="7426" max="7426" width="6.7109375" style="96" customWidth="1"/>
    <col min="7427" max="7427" width="40.7109375" style="96" customWidth="1"/>
    <col min="7428" max="7431" width="9.28515625" style="96" customWidth="1"/>
    <col min="7432" max="7680" width="9.28515625" style="96"/>
    <col min="7681" max="7681" width="9.28515625" style="96" customWidth="1"/>
    <col min="7682" max="7682" width="6.7109375" style="96" customWidth="1"/>
    <col min="7683" max="7683" width="40.7109375" style="96" customWidth="1"/>
    <col min="7684" max="7687" width="9.28515625" style="96" customWidth="1"/>
    <col min="7688" max="7936" width="9.28515625" style="96"/>
    <col min="7937" max="7937" width="9.28515625" style="96" customWidth="1"/>
    <col min="7938" max="7938" width="6.7109375" style="96" customWidth="1"/>
    <col min="7939" max="7939" width="40.7109375" style="96" customWidth="1"/>
    <col min="7940" max="7943" width="9.28515625" style="96" customWidth="1"/>
    <col min="7944" max="8192" width="9.28515625" style="96"/>
    <col min="8193" max="8193" width="9.28515625" style="96" customWidth="1"/>
    <col min="8194" max="8194" width="6.7109375" style="96" customWidth="1"/>
    <col min="8195" max="8195" width="40.7109375" style="96" customWidth="1"/>
    <col min="8196" max="8199" width="9.28515625" style="96" customWidth="1"/>
    <col min="8200" max="8448" width="9.28515625" style="96"/>
    <col min="8449" max="8449" width="9.28515625" style="96" customWidth="1"/>
    <col min="8450" max="8450" width="6.7109375" style="96" customWidth="1"/>
    <col min="8451" max="8451" width="40.7109375" style="96" customWidth="1"/>
    <col min="8452" max="8455" width="9.28515625" style="96" customWidth="1"/>
    <col min="8456" max="8704" width="9.28515625" style="96"/>
    <col min="8705" max="8705" width="9.28515625" style="96" customWidth="1"/>
    <col min="8706" max="8706" width="6.7109375" style="96" customWidth="1"/>
    <col min="8707" max="8707" width="40.7109375" style="96" customWidth="1"/>
    <col min="8708" max="8711" width="9.28515625" style="96" customWidth="1"/>
    <col min="8712" max="8960" width="9.28515625" style="96"/>
    <col min="8961" max="8961" width="9.28515625" style="96" customWidth="1"/>
    <col min="8962" max="8962" width="6.7109375" style="96" customWidth="1"/>
    <col min="8963" max="8963" width="40.7109375" style="96" customWidth="1"/>
    <col min="8964" max="8967" width="9.28515625" style="96" customWidth="1"/>
    <col min="8968" max="9216" width="9.28515625" style="96"/>
    <col min="9217" max="9217" width="9.28515625" style="96" customWidth="1"/>
    <col min="9218" max="9218" width="6.7109375" style="96" customWidth="1"/>
    <col min="9219" max="9219" width="40.7109375" style="96" customWidth="1"/>
    <col min="9220" max="9223" width="9.28515625" style="96" customWidth="1"/>
    <col min="9224" max="9472" width="9.28515625" style="96"/>
    <col min="9473" max="9473" width="9.28515625" style="96" customWidth="1"/>
    <col min="9474" max="9474" width="6.7109375" style="96" customWidth="1"/>
    <col min="9475" max="9475" width="40.7109375" style="96" customWidth="1"/>
    <col min="9476" max="9479" width="9.28515625" style="96" customWidth="1"/>
    <col min="9480" max="9728" width="9.28515625" style="96"/>
    <col min="9729" max="9729" width="9.28515625" style="96" customWidth="1"/>
    <col min="9730" max="9730" width="6.7109375" style="96" customWidth="1"/>
    <col min="9731" max="9731" width="40.7109375" style="96" customWidth="1"/>
    <col min="9732" max="9735" width="9.28515625" style="96" customWidth="1"/>
    <col min="9736" max="9984" width="9.28515625" style="96"/>
    <col min="9985" max="9985" width="9.28515625" style="96" customWidth="1"/>
    <col min="9986" max="9986" width="6.7109375" style="96" customWidth="1"/>
    <col min="9987" max="9987" width="40.7109375" style="96" customWidth="1"/>
    <col min="9988" max="9991" width="9.28515625" style="96" customWidth="1"/>
    <col min="9992" max="10240" width="9.28515625" style="96"/>
    <col min="10241" max="10241" width="9.28515625" style="96" customWidth="1"/>
    <col min="10242" max="10242" width="6.7109375" style="96" customWidth="1"/>
    <col min="10243" max="10243" width="40.7109375" style="96" customWidth="1"/>
    <col min="10244" max="10247" width="9.28515625" style="96" customWidth="1"/>
    <col min="10248" max="10496" width="9.28515625" style="96"/>
    <col min="10497" max="10497" width="9.28515625" style="96" customWidth="1"/>
    <col min="10498" max="10498" width="6.7109375" style="96" customWidth="1"/>
    <col min="10499" max="10499" width="40.7109375" style="96" customWidth="1"/>
    <col min="10500" max="10503" width="9.28515625" style="96" customWidth="1"/>
    <col min="10504" max="10752" width="9.28515625" style="96"/>
    <col min="10753" max="10753" width="9.28515625" style="96" customWidth="1"/>
    <col min="10754" max="10754" width="6.7109375" style="96" customWidth="1"/>
    <col min="10755" max="10755" width="40.7109375" style="96" customWidth="1"/>
    <col min="10756" max="10759" width="9.28515625" style="96" customWidth="1"/>
    <col min="10760" max="11008" width="9.28515625" style="96"/>
    <col min="11009" max="11009" width="9.28515625" style="96" customWidth="1"/>
    <col min="11010" max="11010" width="6.7109375" style="96" customWidth="1"/>
    <col min="11011" max="11011" width="40.7109375" style="96" customWidth="1"/>
    <col min="11012" max="11015" width="9.28515625" style="96" customWidth="1"/>
    <col min="11016" max="11264" width="9.28515625" style="96"/>
    <col min="11265" max="11265" width="9.28515625" style="96" customWidth="1"/>
    <col min="11266" max="11266" width="6.7109375" style="96" customWidth="1"/>
    <col min="11267" max="11267" width="40.7109375" style="96" customWidth="1"/>
    <col min="11268" max="11271" width="9.28515625" style="96" customWidth="1"/>
    <col min="11272" max="11520" width="9.28515625" style="96"/>
    <col min="11521" max="11521" width="9.28515625" style="96" customWidth="1"/>
    <col min="11522" max="11522" width="6.7109375" style="96" customWidth="1"/>
    <col min="11523" max="11523" width="40.7109375" style="96" customWidth="1"/>
    <col min="11524" max="11527" width="9.28515625" style="96" customWidth="1"/>
    <col min="11528" max="11776" width="9.28515625" style="96"/>
    <col min="11777" max="11777" width="9.28515625" style="96" customWidth="1"/>
    <col min="11778" max="11778" width="6.7109375" style="96" customWidth="1"/>
    <col min="11779" max="11779" width="40.7109375" style="96" customWidth="1"/>
    <col min="11780" max="11783" width="9.28515625" style="96" customWidth="1"/>
    <col min="11784" max="12032" width="9.28515625" style="96"/>
    <col min="12033" max="12033" width="9.28515625" style="96" customWidth="1"/>
    <col min="12034" max="12034" width="6.7109375" style="96" customWidth="1"/>
    <col min="12035" max="12035" width="40.7109375" style="96" customWidth="1"/>
    <col min="12036" max="12039" width="9.28515625" style="96" customWidth="1"/>
    <col min="12040" max="12288" width="9.28515625" style="96"/>
    <col min="12289" max="12289" width="9.28515625" style="96" customWidth="1"/>
    <col min="12290" max="12290" width="6.7109375" style="96" customWidth="1"/>
    <col min="12291" max="12291" width="40.7109375" style="96" customWidth="1"/>
    <col min="12292" max="12295" width="9.28515625" style="96" customWidth="1"/>
    <col min="12296" max="12544" width="9.28515625" style="96"/>
    <col min="12545" max="12545" width="9.28515625" style="96" customWidth="1"/>
    <col min="12546" max="12546" width="6.7109375" style="96" customWidth="1"/>
    <col min="12547" max="12547" width="40.7109375" style="96" customWidth="1"/>
    <col min="12548" max="12551" width="9.28515625" style="96" customWidth="1"/>
    <col min="12552" max="12800" width="9.28515625" style="96"/>
    <col min="12801" max="12801" width="9.28515625" style="96" customWidth="1"/>
    <col min="12802" max="12802" width="6.7109375" style="96" customWidth="1"/>
    <col min="12803" max="12803" width="40.7109375" style="96" customWidth="1"/>
    <col min="12804" max="12807" width="9.28515625" style="96" customWidth="1"/>
    <col min="12808" max="13056" width="9.28515625" style="96"/>
    <col min="13057" max="13057" width="9.28515625" style="96" customWidth="1"/>
    <col min="13058" max="13058" width="6.7109375" style="96" customWidth="1"/>
    <col min="13059" max="13059" width="40.7109375" style="96" customWidth="1"/>
    <col min="13060" max="13063" width="9.28515625" style="96" customWidth="1"/>
    <col min="13064" max="13312" width="9.28515625" style="96"/>
    <col min="13313" max="13313" width="9.28515625" style="96" customWidth="1"/>
    <col min="13314" max="13314" width="6.7109375" style="96" customWidth="1"/>
    <col min="13315" max="13315" width="40.7109375" style="96" customWidth="1"/>
    <col min="13316" max="13319" width="9.28515625" style="96" customWidth="1"/>
    <col min="13320" max="13568" width="9.28515625" style="96"/>
    <col min="13569" max="13569" width="9.28515625" style="96" customWidth="1"/>
    <col min="13570" max="13570" width="6.7109375" style="96" customWidth="1"/>
    <col min="13571" max="13571" width="40.7109375" style="96" customWidth="1"/>
    <col min="13572" max="13575" width="9.28515625" style="96" customWidth="1"/>
    <col min="13576" max="13824" width="9.28515625" style="96"/>
    <col min="13825" max="13825" width="9.28515625" style="96" customWidth="1"/>
    <col min="13826" max="13826" width="6.7109375" style="96" customWidth="1"/>
    <col min="13827" max="13827" width="40.7109375" style="96" customWidth="1"/>
    <col min="13828" max="13831" width="9.28515625" style="96" customWidth="1"/>
    <col min="13832" max="14080" width="9.28515625" style="96"/>
    <col min="14081" max="14081" width="9.28515625" style="96" customWidth="1"/>
    <col min="14082" max="14082" width="6.7109375" style="96" customWidth="1"/>
    <col min="14083" max="14083" width="40.7109375" style="96" customWidth="1"/>
    <col min="14084" max="14087" width="9.28515625" style="96" customWidth="1"/>
    <col min="14088" max="14336" width="9.28515625" style="96"/>
    <col min="14337" max="14337" width="9.28515625" style="96" customWidth="1"/>
    <col min="14338" max="14338" width="6.7109375" style="96" customWidth="1"/>
    <col min="14339" max="14339" width="40.7109375" style="96" customWidth="1"/>
    <col min="14340" max="14343" width="9.28515625" style="96" customWidth="1"/>
    <col min="14344" max="14592" width="9.28515625" style="96"/>
    <col min="14593" max="14593" width="9.28515625" style="96" customWidth="1"/>
    <col min="14594" max="14594" width="6.7109375" style="96" customWidth="1"/>
    <col min="14595" max="14595" width="40.7109375" style="96" customWidth="1"/>
    <col min="14596" max="14599" width="9.28515625" style="96" customWidth="1"/>
    <col min="14600" max="14848" width="9.28515625" style="96"/>
    <col min="14849" max="14849" width="9.28515625" style="96" customWidth="1"/>
    <col min="14850" max="14850" width="6.7109375" style="96" customWidth="1"/>
    <col min="14851" max="14851" width="40.7109375" style="96" customWidth="1"/>
    <col min="14852" max="14855" width="9.28515625" style="96" customWidth="1"/>
    <col min="14856" max="15104" width="9.28515625" style="96"/>
    <col min="15105" max="15105" width="9.28515625" style="96" customWidth="1"/>
    <col min="15106" max="15106" width="6.7109375" style="96" customWidth="1"/>
    <col min="15107" max="15107" width="40.7109375" style="96" customWidth="1"/>
    <col min="15108" max="15111" width="9.28515625" style="96" customWidth="1"/>
    <col min="15112" max="15360" width="9.28515625" style="96"/>
    <col min="15361" max="15361" width="9.28515625" style="96" customWidth="1"/>
    <col min="15362" max="15362" width="6.7109375" style="96" customWidth="1"/>
    <col min="15363" max="15363" width="40.7109375" style="96" customWidth="1"/>
    <col min="15364" max="15367" width="9.28515625" style="96" customWidth="1"/>
    <col min="15368" max="15616" width="9.28515625" style="96"/>
    <col min="15617" max="15617" width="9.28515625" style="96" customWidth="1"/>
    <col min="15618" max="15618" width="6.7109375" style="96" customWidth="1"/>
    <col min="15619" max="15619" width="40.7109375" style="96" customWidth="1"/>
    <col min="15620" max="15623" width="9.28515625" style="96" customWidth="1"/>
    <col min="15624" max="15872" width="9.28515625" style="96"/>
    <col min="15873" max="15873" width="9.28515625" style="96" customWidth="1"/>
    <col min="15874" max="15874" width="6.7109375" style="96" customWidth="1"/>
    <col min="15875" max="15875" width="40.7109375" style="96" customWidth="1"/>
    <col min="15876" max="15879" width="9.28515625" style="96" customWidth="1"/>
    <col min="15880" max="16128" width="9.28515625" style="96"/>
    <col min="16129" max="16129" width="9.28515625" style="96" customWidth="1"/>
    <col min="16130" max="16130" width="6.7109375" style="96" customWidth="1"/>
    <col min="16131" max="16131" width="40.7109375" style="96" customWidth="1"/>
    <col min="16132" max="16135" width="9.28515625" style="96" customWidth="1"/>
    <col min="16136" max="16383" width="9.28515625" style="96"/>
    <col min="16384" max="16384" width="9.28515625" style="96" customWidth="1"/>
  </cols>
  <sheetData>
    <row r="1" spans="1:8" ht="12.75" customHeight="1" x14ac:dyDescent="0.2">
      <c r="A1" s="516" t="s">
        <v>229</v>
      </c>
      <c r="B1" s="424" t="s">
        <v>1157</v>
      </c>
      <c r="C1" s="592"/>
      <c r="D1" s="787" t="s">
        <v>1158</v>
      </c>
      <c r="E1" s="787"/>
      <c r="F1" s="787"/>
      <c r="G1" s="787"/>
      <c r="H1" s="788"/>
    </row>
    <row r="2" spans="1:8" ht="24.75" customHeight="1" x14ac:dyDescent="0.2">
      <c r="A2" s="789" t="s">
        <v>2</v>
      </c>
      <c r="B2" s="790"/>
      <c r="C2" s="791"/>
      <c r="D2" s="420" t="s">
        <v>3</v>
      </c>
      <c r="E2" s="420" t="s">
        <v>4</v>
      </c>
      <c r="F2" s="420" t="s">
        <v>5</v>
      </c>
      <c r="G2" s="420" t="s">
        <v>6</v>
      </c>
      <c r="H2" s="420" t="s">
        <v>7</v>
      </c>
    </row>
    <row r="3" spans="1:8" x14ac:dyDescent="0.2">
      <c r="A3" s="437" t="s">
        <v>1159</v>
      </c>
      <c r="B3" s="577"/>
      <c r="C3" s="443"/>
      <c r="D3" s="421" t="s">
        <v>1160</v>
      </c>
      <c r="E3" s="19"/>
      <c r="F3" s="19"/>
      <c r="G3" s="51"/>
      <c r="H3" s="51"/>
    </row>
    <row r="4" spans="1:8" ht="25.5" x14ac:dyDescent="0.2">
      <c r="A4" s="437"/>
      <c r="B4" s="577" t="s">
        <v>1161</v>
      </c>
      <c r="C4" s="443"/>
      <c r="D4" s="423" t="s">
        <v>1162</v>
      </c>
      <c r="E4" s="19"/>
      <c r="F4" s="19"/>
      <c r="G4" s="40"/>
      <c r="H4" s="51"/>
    </row>
    <row r="5" spans="1:8" x14ac:dyDescent="0.2">
      <c r="A5" s="437"/>
      <c r="B5" s="577"/>
      <c r="C5" s="450" t="s">
        <v>10</v>
      </c>
      <c r="D5" s="422" t="s">
        <v>1163</v>
      </c>
      <c r="E5" s="25" t="s">
        <v>254</v>
      </c>
      <c r="F5" s="25">
        <v>400</v>
      </c>
      <c r="G5" s="71"/>
      <c r="H5" s="73" t="str">
        <f>IF(G5=0," ",F5*G5)</f>
        <v xml:space="preserve"> </v>
      </c>
    </row>
    <row r="6" spans="1:8" ht="38.25" x14ac:dyDescent="0.2">
      <c r="A6" s="437"/>
      <c r="B6" s="577"/>
      <c r="C6" s="450" t="s">
        <v>40</v>
      </c>
      <c r="D6" s="422" t="s">
        <v>1164</v>
      </c>
      <c r="E6" s="25" t="s">
        <v>254</v>
      </c>
      <c r="F6" s="25">
        <v>400</v>
      </c>
      <c r="G6" s="71"/>
      <c r="H6" s="73" t="str">
        <f>IF(G6=0," ",F6*G6)</f>
        <v xml:space="preserve"> </v>
      </c>
    </row>
    <row r="7" spans="1:8" ht="12.75" customHeight="1" x14ac:dyDescent="0.2">
      <c r="A7" s="437"/>
      <c r="B7" s="577" t="s">
        <v>1165</v>
      </c>
      <c r="C7" s="438"/>
      <c r="D7" s="423" t="s">
        <v>1166</v>
      </c>
      <c r="E7" s="19"/>
      <c r="F7" s="19"/>
      <c r="G7" s="40"/>
      <c r="H7" s="51"/>
    </row>
    <row r="8" spans="1:8" ht="25.5" x14ac:dyDescent="0.2">
      <c r="A8" s="437"/>
      <c r="B8" s="577"/>
      <c r="C8" s="450" t="s">
        <v>10</v>
      </c>
      <c r="D8" s="441" t="s">
        <v>1167</v>
      </c>
      <c r="E8" s="25" t="s">
        <v>157</v>
      </c>
      <c r="F8" s="25">
        <v>3</v>
      </c>
      <c r="G8" s="71"/>
      <c r="H8" s="73" t="str">
        <f>IF(G8=0," ",F8*G8)</f>
        <v xml:space="preserve"> </v>
      </c>
    </row>
    <row r="9" spans="1:8" ht="25.5" x14ac:dyDescent="0.2">
      <c r="A9" s="437"/>
      <c r="B9" s="577"/>
      <c r="C9" s="450" t="s">
        <v>23</v>
      </c>
      <c r="D9" s="441" t="s">
        <v>1168</v>
      </c>
      <c r="E9" s="25" t="s">
        <v>157</v>
      </c>
      <c r="F9" s="25">
        <v>40</v>
      </c>
      <c r="G9" s="71"/>
      <c r="H9" s="73" t="str">
        <f>IF(G9=0," ",F9*G9)</f>
        <v xml:space="preserve"> </v>
      </c>
    </row>
    <row r="10" spans="1:8" x14ac:dyDescent="0.2">
      <c r="A10" s="434" t="s">
        <v>1169</v>
      </c>
      <c r="B10" s="435"/>
      <c r="C10" s="442"/>
      <c r="D10" s="436" t="s">
        <v>1170</v>
      </c>
      <c r="E10" s="20"/>
      <c r="F10" s="20"/>
      <c r="G10" s="53"/>
      <c r="H10" s="52"/>
    </row>
    <row r="11" spans="1:8" ht="38.25" x14ac:dyDescent="0.2">
      <c r="A11" s="437"/>
      <c r="B11" s="439" t="s">
        <v>1171</v>
      </c>
      <c r="C11" s="444"/>
      <c r="D11" s="449" t="s">
        <v>1172</v>
      </c>
      <c r="E11" s="25" t="s">
        <v>254</v>
      </c>
      <c r="F11" s="25">
        <v>220</v>
      </c>
      <c r="G11" s="71"/>
      <c r="H11" s="73" t="str">
        <f>IF(G11=0," ",F11*G11)</f>
        <v xml:space="preserve"> </v>
      </c>
    </row>
    <row r="12" spans="1:8" x14ac:dyDescent="0.2">
      <c r="A12" s="434" t="s">
        <v>1173</v>
      </c>
      <c r="B12" s="435"/>
      <c r="C12" s="442"/>
      <c r="D12" s="436" t="s">
        <v>1174</v>
      </c>
      <c r="E12" s="20"/>
      <c r="F12" s="20"/>
      <c r="G12" s="53"/>
      <c r="H12" s="52"/>
    </row>
    <row r="13" spans="1:8" ht="25.5" x14ac:dyDescent="0.2">
      <c r="A13" s="437"/>
      <c r="B13" s="439" t="s">
        <v>1175</v>
      </c>
      <c r="C13" s="444"/>
      <c r="D13" s="422" t="s">
        <v>1176</v>
      </c>
      <c r="E13" s="25" t="s">
        <v>157</v>
      </c>
      <c r="F13" s="25">
        <v>200</v>
      </c>
      <c r="G13" s="71"/>
      <c r="H13" s="73" t="str">
        <f>IF(G13=0," ",F13*G13)</f>
        <v xml:space="preserve"> </v>
      </c>
    </row>
    <row r="14" spans="1:8" ht="38.25" x14ac:dyDescent="0.2">
      <c r="A14" s="437"/>
      <c r="B14" s="439" t="s">
        <v>1177</v>
      </c>
      <c r="C14" s="444"/>
      <c r="D14" s="422" t="s">
        <v>1178</v>
      </c>
      <c r="E14" s="25" t="s">
        <v>157</v>
      </c>
      <c r="F14" s="25">
        <v>200</v>
      </c>
      <c r="G14" s="71"/>
      <c r="H14" s="73" t="str">
        <f>IF(G14=0," ",F14*G14)</f>
        <v xml:space="preserve"> </v>
      </c>
    </row>
    <row r="15" spans="1:8" x14ac:dyDescent="0.2">
      <c r="A15" s="434" t="s">
        <v>1179</v>
      </c>
      <c r="B15" s="435"/>
      <c r="C15" s="442"/>
      <c r="D15" s="436" t="s">
        <v>1180</v>
      </c>
      <c r="E15" s="20"/>
      <c r="F15" s="20"/>
      <c r="G15" s="53"/>
      <c r="H15" s="52"/>
    </row>
    <row r="16" spans="1:8" ht="25.5" x14ac:dyDescent="0.2">
      <c r="A16" s="437"/>
      <c r="B16" s="439" t="s">
        <v>1181</v>
      </c>
      <c r="C16" s="444"/>
      <c r="D16" s="422" t="s">
        <v>1182</v>
      </c>
      <c r="E16" s="25" t="s">
        <v>157</v>
      </c>
      <c r="F16" s="25">
        <v>250</v>
      </c>
      <c r="G16" s="71"/>
      <c r="H16" s="73" t="str">
        <f>IF(G16=0," ",F16*G16)</f>
        <v xml:space="preserve"> </v>
      </c>
    </row>
    <row r="17" spans="1:8" x14ac:dyDescent="0.2">
      <c r="A17" s="445" t="s">
        <v>1183</v>
      </c>
      <c r="B17" s="446"/>
      <c r="C17" s="447"/>
      <c r="D17" s="453" t="s">
        <v>1184</v>
      </c>
      <c r="E17" s="448" t="s">
        <v>254</v>
      </c>
      <c r="F17" s="448">
        <v>1100</v>
      </c>
      <c r="G17" s="72"/>
      <c r="H17" s="77" t="str">
        <f>IF(G17=0," ",F17*G17)</f>
        <v xml:space="preserve"> </v>
      </c>
    </row>
    <row r="18" spans="1:8" ht="25.5" x14ac:dyDescent="0.2">
      <c r="A18" s="434" t="s">
        <v>1185</v>
      </c>
      <c r="B18" s="435"/>
      <c r="C18" s="442"/>
      <c r="D18" s="436" t="s">
        <v>1186</v>
      </c>
      <c r="E18" s="20"/>
      <c r="F18" s="20"/>
      <c r="G18" s="53"/>
      <c r="H18" s="52"/>
    </row>
    <row r="19" spans="1:8" ht="12.75" customHeight="1" x14ac:dyDescent="0.2">
      <c r="A19" s="437"/>
      <c r="B19" s="439" t="s">
        <v>1187</v>
      </c>
      <c r="C19" s="444"/>
      <c r="D19" s="422" t="s">
        <v>1188</v>
      </c>
      <c r="E19" s="25" t="s">
        <v>254</v>
      </c>
      <c r="F19" s="25">
        <v>800</v>
      </c>
      <c r="G19" s="71"/>
      <c r="H19" s="73" t="str">
        <f>IF(G19=0," ",F19*G19)</f>
        <v xml:space="preserve"> </v>
      </c>
    </row>
    <row r="20" spans="1:8" ht="28.5" customHeight="1" x14ac:dyDescent="0.2">
      <c r="A20" s="437"/>
      <c r="B20" s="439" t="s">
        <v>1189</v>
      </c>
      <c r="C20" s="444"/>
      <c r="D20" s="422" t="s">
        <v>1190</v>
      </c>
      <c r="E20" s="25" t="s">
        <v>254</v>
      </c>
      <c r="F20" s="25">
        <v>800</v>
      </c>
      <c r="G20" s="71"/>
      <c r="H20" s="73" t="str">
        <f>IF(G20=0," ",F20*G20)</f>
        <v xml:space="preserve"> </v>
      </c>
    </row>
    <row r="21" spans="1:8" ht="25.5" x14ac:dyDescent="0.2">
      <c r="A21" s="434" t="s">
        <v>1191</v>
      </c>
      <c r="B21" s="435"/>
      <c r="C21" s="442"/>
      <c r="D21" s="436" t="s">
        <v>1192</v>
      </c>
      <c r="E21" s="20"/>
      <c r="F21" s="20"/>
      <c r="G21" s="53"/>
      <c r="H21" s="52"/>
    </row>
    <row r="22" spans="1:8" ht="25.5" x14ac:dyDescent="0.2">
      <c r="A22" s="437"/>
      <c r="B22" s="454" t="s">
        <v>1193</v>
      </c>
      <c r="C22" s="444"/>
      <c r="D22" s="422" t="s">
        <v>1194</v>
      </c>
      <c r="E22" s="25" t="s">
        <v>157</v>
      </c>
      <c r="F22" s="25">
        <v>1</v>
      </c>
      <c r="G22" s="71"/>
      <c r="H22" s="73" t="str">
        <f>IF(G22=0," ",F22*G22)</f>
        <v xml:space="preserve"> </v>
      </c>
    </row>
    <row r="23" spans="1:8" ht="25.5" x14ac:dyDescent="0.2">
      <c r="A23" s="437"/>
      <c r="B23" s="454" t="s">
        <v>1195</v>
      </c>
      <c r="C23" s="444"/>
      <c r="D23" s="422" t="s">
        <v>1196</v>
      </c>
      <c r="E23" s="25" t="s">
        <v>157</v>
      </c>
      <c r="F23" s="25">
        <v>18</v>
      </c>
      <c r="G23" s="71"/>
      <c r="H23" s="73" t="str">
        <f>IF(G23=0," ",F23*G23)</f>
        <v xml:space="preserve"> </v>
      </c>
    </row>
    <row r="24" spans="1:8" ht="25.5" x14ac:dyDescent="0.2">
      <c r="A24" s="434" t="s">
        <v>1197</v>
      </c>
      <c r="B24" s="435"/>
      <c r="C24" s="442"/>
      <c r="D24" s="436" t="s">
        <v>1198</v>
      </c>
      <c r="E24" s="20"/>
      <c r="F24" s="20"/>
      <c r="G24" s="53"/>
      <c r="H24" s="52"/>
    </row>
    <row r="25" spans="1:8" ht="25.5" x14ac:dyDescent="0.2">
      <c r="A25" s="437"/>
      <c r="B25" s="454" t="s">
        <v>1199</v>
      </c>
      <c r="C25" s="444"/>
      <c r="D25" s="422" t="s">
        <v>1200</v>
      </c>
      <c r="E25" s="25" t="s">
        <v>157</v>
      </c>
      <c r="F25" s="25">
        <v>15</v>
      </c>
      <c r="G25" s="71"/>
      <c r="H25" s="73" t="str">
        <f t="shared" ref="H25:H31" si="0">IF(G25=0," ",F25*G25)</f>
        <v xml:space="preserve"> </v>
      </c>
    </row>
    <row r="26" spans="1:8" ht="25.5" x14ac:dyDescent="0.2">
      <c r="A26" s="437"/>
      <c r="B26" s="454" t="s">
        <v>1201</v>
      </c>
      <c r="C26" s="444"/>
      <c r="D26" s="422" t="s">
        <v>1202</v>
      </c>
      <c r="E26" s="25" t="s">
        <v>157</v>
      </c>
      <c r="F26" s="25">
        <v>35</v>
      </c>
      <c r="G26" s="71"/>
      <c r="H26" s="73" t="str">
        <f t="shared" si="0"/>
        <v xml:space="preserve"> </v>
      </c>
    </row>
    <row r="27" spans="1:8" ht="25.5" x14ac:dyDescent="0.2">
      <c r="A27" s="437"/>
      <c r="B27" s="454" t="s">
        <v>1203</v>
      </c>
      <c r="C27" s="444"/>
      <c r="D27" s="441" t="s">
        <v>1180</v>
      </c>
      <c r="E27" s="25" t="s">
        <v>157</v>
      </c>
      <c r="F27" s="25">
        <v>45</v>
      </c>
      <c r="G27" s="71"/>
      <c r="H27" s="73" t="str">
        <f t="shared" si="0"/>
        <v xml:space="preserve"> </v>
      </c>
    </row>
    <row r="28" spans="1:8" ht="25.5" x14ac:dyDescent="0.2">
      <c r="A28" s="437"/>
      <c r="B28" s="454" t="s">
        <v>1204</v>
      </c>
      <c r="C28" s="444"/>
      <c r="D28" s="422" t="s">
        <v>1205</v>
      </c>
      <c r="E28" s="25" t="s">
        <v>157</v>
      </c>
      <c r="F28" s="25">
        <v>45</v>
      </c>
      <c r="G28" s="71"/>
      <c r="H28" s="73" t="str">
        <f t="shared" si="0"/>
        <v xml:space="preserve"> </v>
      </c>
    </row>
    <row r="29" spans="1:8" ht="25.5" x14ac:dyDescent="0.2">
      <c r="A29" s="437"/>
      <c r="B29" s="454" t="s">
        <v>1206</v>
      </c>
      <c r="C29" s="444"/>
      <c r="D29" s="422" t="s">
        <v>1207</v>
      </c>
      <c r="E29" s="25" t="s">
        <v>157</v>
      </c>
      <c r="F29" s="25">
        <v>45</v>
      </c>
      <c r="G29" s="71"/>
      <c r="H29" s="73" t="str">
        <f t="shared" si="0"/>
        <v xml:space="preserve"> </v>
      </c>
    </row>
    <row r="30" spans="1:8" ht="25.5" x14ac:dyDescent="0.2">
      <c r="A30" s="437"/>
      <c r="B30" s="454" t="s">
        <v>1208</v>
      </c>
      <c r="C30" s="444"/>
      <c r="D30" s="422" t="s">
        <v>1209</v>
      </c>
      <c r="E30" s="25" t="s">
        <v>157</v>
      </c>
      <c r="F30" s="25">
        <v>35</v>
      </c>
      <c r="G30" s="71"/>
      <c r="H30" s="73" t="str">
        <f t="shared" si="0"/>
        <v xml:space="preserve"> </v>
      </c>
    </row>
    <row r="31" spans="1:8" ht="25.5" x14ac:dyDescent="0.2">
      <c r="A31" s="445" t="s">
        <v>1210</v>
      </c>
      <c r="B31" s="446"/>
      <c r="C31" s="447"/>
      <c r="D31" s="453" t="s">
        <v>1211</v>
      </c>
      <c r="E31" s="448" t="s">
        <v>157</v>
      </c>
      <c r="F31" s="448">
        <v>315</v>
      </c>
      <c r="G31" s="72"/>
      <c r="H31" s="77" t="str">
        <f t="shared" si="0"/>
        <v xml:space="preserve"> </v>
      </c>
    </row>
    <row r="32" spans="1:8" x14ac:dyDescent="0.2">
      <c r="A32" s="434" t="s">
        <v>1212</v>
      </c>
      <c r="B32" s="435"/>
      <c r="C32" s="442"/>
      <c r="D32" s="436" t="s">
        <v>1213</v>
      </c>
      <c r="E32" s="20"/>
      <c r="F32" s="20"/>
      <c r="G32" s="53"/>
      <c r="H32" s="52"/>
    </row>
    <row r="33" spans="1:8" x14ac:dyDescent="0.2">
      <c r="A33" s="437"/>
      <c r="B33" s="594" t="s">
        <v>1214</v>
      </c>
      <c r="C33" s="595"/>
      <c r="D33" s="596" t="s">
        <v>1215</v>
      </c>
      <c r="E33" s="456" t="s">
        <v>254</v>
      </c>
      <c r="F33" s="456">
        <v>300</v>
      </c>
      <c r="G33" s="597"/>
      <c r="H33" s="78" t="str">
        <f>IF(G33=0," ",F33*G33)</f>
        <v xml:space="preserve"> </v>
      </c>
    </row>
    <row r="34" spans="1:8" x14ac:dyDescent="0.2">
      <c r="A34" s="455" t="str">
        <f>A1</f>
        <v>SECTION</v>
      </c>
      <c r="B34" s="424" t="str">
        <f>B1</f>
        <v>C11.4</v>
      </c>
      <c r="C34" s="452"/>
      <c r="D34" s="792" t="s">
        <v>108</v>
      </c>
      <c r="E34" s="793"/>
      <c r="F34" s="793"/>
      <c r="G34" s="794"/>
      <c r="H34" s="32">
        <f>SUM(H3:H33)</f>
        <v>0</v>
      </c>
    </row>
    <row r="36" spans="1:8" x14ac:dyDescent="0.2">
      <c r="C36" s="96"/>
    </row>
    <row r="37" spans="1:8" x14ac:dyDescent="0.2">
      <c r="C37" s="96"/>
    </row>
    <row r="38" spans="1:8" x14ac:dyDescent="0.2">
      <c r="A38" s="96"/>
      <c r="C38" s="96"/>
    </row>
    <row r="39" spans="1:8" x14ac:dyDescent="0.2">
      <c r="A39" s="96"/>
      <c r="C39" s="96"/>
    </row>
    <row r="40" spans="1:8" x14ac:dyDescent="0.2">
      <c r="A40" s="96"/>
      <c r="C40" s="96"/>
    </row>
    <row r="41" spans="1:8" x14ac:dyDescent="0.2">
      <c r="A41" s="96"/>
      <c r="C41" s="96"/>
    </row>
    <row r="42" spans="1:8" x14ac:dyDescent="0.2">
      <c r="A42" s="96"/>
      <c r="C42" s="96"/>
    </row>
    <row r="43" spans="1:8" x14ac:dyDescent="0.2">
      <c r="A43" s="96"/>
      <c r="C43" s="96"/>
    </row>
    <row r="44" spans="1:8" x14ac:dyDescent="0.2">
      <c r="A44" s="96"/>
      <c r="C44" s="96"/>
    </row>
    <row r="45" spans="1:8" x14ac:dyDescent="0.2">
      <c r="A45" s="96"/>
      <c r="C45" s="96"/>
    </row>
    <row r="46" spans="1:8" x14ac:dyDescent="0.2">
      <c r="A46" s="96"/>
      <c r="C46" s="96"/>
    </row>
    <row r="47" spans="1:8" x14ac:dyDescent="0.2">
      <c r="A47" s="96"/>
      <c r="C47" s="96"/>
    </row>
    <row r="48" spans="1:8" x14ac:dyDescent="0.2">
      <c r="A48" s="96"/>
      <c r="C48" s="96"/>
    </row>
    <row r="49" s="96" customFormat="1" x14ac:dyDescent="0.2"/>
    <row r="50" s="96" customFormat="1" x14ac:dyDescent="0.2"/>
    <row r="51" s="96" customFormat="1" x14ac:dyDescent="0.2"/>
    <row r="52" s="96" customFormat="1" x14ac:dyDescent="0.2"/>
    <row r="53" s="96" customFormat="1" x14ac:dyDescent="0.2"/>
    <row r="54" s="96" customFormat="1" x14ac:dyDescent="0.2"/>
    <row r="55" s="96" customFormat="1" x14ac:dyDescent="0.2"/>
    <row r="56" s="96" customFormat="1" x14ac:dyDescent="0.2"/>
    <row r="57" s="96" customFormat="1" x14ac:dyDescent="0.2"/>
    <row r="58" s="96" customFormat="1" x14ac:dyDescent="0.2"/>
    <row r="59" s="96" customFormat="1" x14ac:dyDescent="0.2"/>
    <row r="60" s="96" customFormat="1" x14ac:dyDescent="0.2"/>
    <row r="61" s="96" customFormat="1" x14ac:dyDescent="0.2"/>
    <row r="62" s="96" customFormat="1" x14ac:dyDescent="0.2"/>
    <row r="63" s="96" customFormat="1" x14ac:dyDescent="0.2"/>
    <row r="64" s="96" customFormat="1" x14ac:dyDescent="0.2"/>
    <row r="65" s="96" customFormat="1" x14ac:dyDescent="0.2"/>
    <row r="66" s="96" customFormat="1" x14ac:dyDescent="0.2"/>
    <row r="67" s="96" customFormat="1" x14ac:dyDescent="0.2"/>
    <row r="68" s="96" customFormat="1" x14ac:dyDescent="0.2"/>
    <row r="69" s="96" customFormat="1" x14ac:dyDescent="0.2"/>
    <row r="70" s="96" customFormat="1" x14ac:dyDescent="0.2"/>
    <row r="71" s="96" customFormat="1" x14ac:dyDescent="0.2"/>
    <row r="72" s="96" customFormat="1" x14ac:dyDescent="0.2"/>
    <row r="73" s="96" customFormat="1" x14ac:dyDescent="0.2"/>
    <row r="74" s="96" customFormat="1" x14ac:dyDescent="0.2"/>
    <row r="75" s="96" customFormat="1" x14ac:dyDescent="0.2"/>
    <row r="76" s="96" customFormat="1" x14ac:dyDescent="0.2"/>
    <row r="77" s="96" customFormat="1" x14ac:dyDescent="0.2"/>
    <row r="78" s="96" customFormat="1" x14ac:dyDescent="0.2"/>
    <row r="79" s="96" customFormat="1" x14ac:dyDescent="0.2"/>
    <row r="80" s="96" customFormat="1" x14ac:dyDescent="0.2"/>
    <row r="81" s="96" customFormat="1" x14ac:dyDescent="0.2"/>
    <row r="82" s="96" customFormat="1" x14ac:dyDescent="0.2"/>
    <row r="83" s="96" customFormat="1" x14ac:dyDescent="0.2"/>
    <row r="84" s="96" customFormat="1" x14ac:dyDescent="0.2"/>
    <row r="85" s="96" customFormat="1" x14ac:dyDescent="0.2"/>
    <row r="86" s="96" customFormat="1" x14ac:dyDescent="0.2"/>
    <row r="87" s="96" customFormat="1" x14ac:dyDescent="0.2"/>
    <row r="88" s="96" customFormat="1" x14ac:dyDescent="0.2"/>
    <row r="89" s="96" customFormat="1" x14ac:dyDescent="0.2"/>
    <row r="90" s="96" customFormat="1" x14ac:dyDescent="0.2"/>
    <row r="91" s="96" customFormat="1" x14ac:dyDescent="0.2"/>
    <row r="92" s="96" customFormat="1" x14ac:dyDescent="0.2"/>
    <row r="93" s="96" customFormat="1" x14ac:dyDescent="0.2"/>
    <row r="94" s="96" customFormat="1" x14ac:dyDescent="0.2"/>
    <row r="95" s="96" customFormat="1" x14ac:dyDescent="0.2"/>
    <row r="96" s="96" customFormat="1" x14ac:dyDescent="0.2"/>
    <row r="97" s="96" customFormat="1" x14ac:dyDescent="0.2"/>
    <row r="98" s="96" customFormat="1" x14ac:dyDescent="0.2"/>
    <row r="99" s="96" customFormat="1" x14ac:dyDescent="0.2"/>
    <row r="100" s="96" customFormat="1" x14ac:dyDescent="0.2"/>
    <row r="101" s="96" customFormat="1" x14ac:dyDescent="0.2"/>
    <row r="102" s="96" customFormat="1" x14ac:dyDescent="0.2"/>
    <row r="103" s="96" customFormat="1" x14ac:dyDescent="0.2"/>
    <row r="104" s="96" customFormat="1" x14ac:dyDescent="0.2"/>
    <row r="105" s="96" customFormat="1" x14ac:dyDescent="0.2"/>
    <row r="106" s="96" customFormat="1" x14ac:dyDescent="0.2"/>
    <row r="107" s="96" customFormat="1" x14ac:dyDescent="0.2"/>
    <row r="108" s="96" customFormat="1" x14ac:dyDescent="0.2"/>
    <row r="109" s="96" customFormat="1" x14ac:dyDescent="0.2"/>
    <row r="110" s="96" customFormat="1" x14ac:dyDescent="0.2"/>
    <row r="111" s="96" customFormat="1" x14ac:dyDescent="0.2"/>
    <row r="112" s="96" customFormat="1" x14ac:dyDescent="0.2"/>
    <row r="113" s="96" customFormat="1" x14ac:dyDescent="0.2"/>
    <row r="114" s="96" customFormat="1" x14ac:dyDescent="0.2"/>
    <row r="115" s="96" customFormat="1" x14ac:dyDescent="0.2"/>
    <row r="116" s="96" customFormat="1" x14ac:dyDescent="0.2"/>
    <row r="117" s="96" customFormat="1" x14ac:dyDescent="0.2"/>
    <row r="118" s="96" customFormat="1" x14ac:dyDescent="0.2"/>
    <row r="119" s="96" customFormat="1" x14ac:dyDescent="0.2"/>
    <row r="120" s="96" customFormat="1" x14ac:dyDescent="0.2"/>
    <row r="121" s="96" customFormat="1" x14ac:dyDescent="0.2"/>
    <row r="122" s="96" customFormat="1" x14ac:dyDescent="0.2"/>
    <row r="123" s="96" customFormat="1" x14ac:dyDescent="0.2"/>
    <row r="124" s="96" customFormat="1" x14ac:dyDescent="0.2"/>
    <row r="125" s="96" customFormat="1" x14ac:dyDescent="0.2"/>
    <row r="126" s="96" customFormat="1" x14ac:dyDescent="0.2"/>
    <row r="127" s="96" customFormat="1" x14ac:dyDescent="0.2"/>
    <row r="128" s="96" customFormat="1" x14ac:dyDescent="0.2"/>
    <row r="129" s="96" customFormat="1" x14ac:dyDescent="0.2"/>
    <row r="130" s="96" customFormat="1" x14ac:dyDescent="0.2"/>
    <row r="131" s="96" customFormat="1" x14ac:dyDescent="0.2"/>
    <row r="132" s="96" customFormat="1" x14ac:dyDescent="0.2"/>
    <row r="133" s="96" customFormat="1" x14ac:dyDescent="0.2"/>
    <row r="134" s="96" customFormat="1" x14ac:dyDescent="0.2"/>
    <row r="135" s="96" customFormat="1" x14ac:dyDescent="0.2"/>
    <row r="136" s="96" customFormat="1" x14ac:dyDescent="0.2"/>
    <row r="137" s="96" customFormat="1" x14ac:dyDescent="0.2"/>
    <row r="138" s="96" customFormat="1" x14ac:dyDescent="0.2"/>
    <row r="139" s="96" customFormat="1" x14ac:dyDescent="0.2"/>
    <row r="140" s="96" customFormat="1" x14ac:dyDescent="0.2"/>
    <row r="141" s="96" customFormat="1" x14ac:dyDescent="0.2"/>
    <row r="142" s="96" customFormat="1" x14ac:dyDescent="0.2"/>
    <row r="143" s="96" customFormat="1" x14ac:dyDescent="0.2"/>
    <row r="144" s="96" customFormat="1" x14ac:dyDescent="0.2"/>
    <row r="145" s="96" customFormat="1" x14ac:dyDescent="0.2"/>
    <row r="146" s="96" customFormat="1" x14ac:dyDescent="0.2"/>
    <row r="147" s="96" customFormat="1" x14ac:dyDescent="0.2"/>
    <row r="148" s="96" customFormat="1" x14ac:dyDescent="0.2"/>
    <row r="149" s="96" customFormat="1" x14ac:dyDescent="0.2"/>
    <row r="150" s="96" customFormat="1" x14ac:dyDescent="0.2"/>
    <row r="151" s="96" customFormat="1" x14ac:dyDescent="0.2"/>
    <row r="152" s="96" customFormat="1" x14ac:dyDescent="0.2"/>
    <row r="154" s="96" customFormat="1" x14ac:dyDescent="0.2"/>
    <row r="155" s="96" customFormat="1" x14ac:dyDescent="0.2"/>
    <row r="156" s="96" customFormat="1" x14ac:dyDescent="0.2"/>
    <row r="157" s="96" customFormat="1" x14ac:dyDescent="0.2"/>
    <row r="158" s="96" customFormat="1" x14ac:dyDescent="0.2"/>
    <row r="159" s="96" customFormat="1" x14ac:dyDescent="0.2"/>
    <row r="160" s="96" customFormat="1" x14ac:dyDescent="0.2"/>
    <row r="161" s="96" customFormat="1" x14ac:dyDescent="0.2"/>
    <row r="162" s="96" customFormat="1" x14ac:dyDescent="0.2"/>
    <row r="163" s="96" customFormat="1" x14ac:dyDescent="0.2"/>
    <row r="164" s="96" customFormat="1" x14ac:dyDescent="0.2"/>
    <row r="165" s="96" customFormat="1" x14ac:dyDescent="0.2"/>
    <row r="260" s="96" customFormat="1" x14ac:dyDescent="0.2"/>
    <row r="261" s="96" customFormat="1" x14ac:dyDescent="0.2"/>
    <row r="271" s="96" customFormat="1" x14ac:dyDescent="0.2"/>
    <row r="275" s="96" customFormat="1" x14ac:dyDescent="0.2"/>
    <row r="276" s="96" customFormat="1" x14ac:dyDescent="0.2"/>
    <row r="277" s="96" customFormat="1" x14ac:dyDescent="0.2"/>
    <row r="286" s="96" customFormat="1" x14ac:dyDescent="0.2"/>
    <row r="287" s="96" customFormat="1" x14ac:dyDescent="0.2"/>
    <row r="288" s="96" customFormat="1" x14ac:dyDescent="0.2"/>
    <row r="289" s="96" customFormat="1" x14ac:dyDescent="0.2"/>
    <row r="290" s="96" customFormat="1" x14ac:dyDescent="0.2"/>
    <row r="291" s="96" customFormat="1" x14ac:dyDescent="0.2"/>
    <row r="292" s="96" customFormat="1" x14ac:dyDescent="0.2"/>
    <row r="293" s="96" customFormat="1" x14ac:dyDescent="0.2"/>
    <row r="294" s="96" customFormat="1" x14ac:dyDescent="0.2"/>
    <row r="295" s="96" customFormat="1" x14ac:dyDescent="0.2"/>
    <row r="296" s="96" customFormat="1" x14ac:dyDescent="0.2"/>
    <row r="297" s="96" customFormat="1" x14ac:dyDescent="0.2"/>
    <row r="298" s="96" customFormat="1" x14ac:dyDescent="0.2"/>
    <row r="299" s="96" customFormat="1" x14ac:dyDescent="0.2"/>
    <row r="300" s="96" customFormat="1" x14ac:dyDescent="0.2"/>
    <row r="301" s="96" customFormat="1" x14ac:dyDescent="0.2"/>
    <row r="302" s="96" customFormat="1" x14ac:dyDescent="0.2"/>
    <row r="303" s="96" customFormat="1" x14ac:dyDescent="0.2"/>
    <row r="304" s="96" customFormat="1" x14ac:dyDescent="0.2"/>
    <row r="305" s="96" customFormat="1" x14ac:dyDescent="0.2"/>
    <row r="306" s="96" customFormat="1" x14ac:dyDescent="0.2"/>
    <row r="307" s="96" customFormat="1" x14ac:dyDescent="0.2"/>
    <row r="308" s="96" customFormat="1" x14ac:dyDescent="0.2"/>
    <row r="309" s="96" customFormat="1" x14ac:dyDescent="0.2"/>
    <row r="310" s="96" customFormat="1" x14ac:dyDescent="0.2"/>
    <row r="311" s="96" customFormat="1" x14ac:dyDescent="0.2"/>
    <row r="312" s="96" customFormat="1" x14ac:dyDescent="0.2"/>
    <row r="313" s="96" customFormat="1" x14ac:dyDescent="0.2"/>
    <row r="314" s="96" customFormat="1" x14ac:dyDescent="0.2"/>
    <row r="315" s="96" customFormat="1" x14ac:dyDescent="0.2"/>
    <row r="316" s="96" customFormat="1" x14ac:dyDescent="0.2"/>
    <row r="317" s="96" customFormat="1" x14ac:dyDescent="0.2"/>
    <row r="318" s="96" customFormat="1" x14ac:dyDescent="0.2"/>
    <row r="319" s="96" customFormat="1" x14ac:dyDescent="0.2"/>
    <row r="320" s="96" customFormat="1" x14ac:dyDescent="0.2"/>
    <row r="321" s="96" customFormat="1" x14ac:dyDescent="0.2"/>
    <row r="322" s="96" customFormat="1" x14ac:dyDescent="0.2"/>
    <row r="323" s="96" customFormat="1" x14ac:dyDescent="0.2"/>
    <row r="324" s="96" customFormat="1" x14ac:dyDescent="0.2"/>
    <row r="325" s="96" customFormat="1" x14ac:dyDescent="0.2"/>
    <row r="326" s="96" customFormat="1" x14ac:dyDescent="0.2"/>
    <row r="327" s="96" customFormat="1" x14ac:dyDescent="0.2"/>
    <row r="328" s="96" customFormat="1" x14ac:dyDescent="0.2"/>
    <row r="329" s="96" customFormat="1" x14ac:dyDescent="0.2"/>
    <row r="330" s="96" customFormat="1" x14ac:dyDescent="0.2"/>
    <row r="331" s="96" customFormat="1" x14ac:dyDescent="0.2"/>
    <row r="332" s="96" customFormat="1" x14ac:dyDescent="0.2"/>
    <row r="333" s="96" customFormat="1" x14ac:dyDescent="0.2"/>
    <row r="334" s="96" customFormat="1" x14ac:dyDescent="0.2"/>
    <row r="335" s="96" customFormat="1" x14ac:dyDescent="0.2"/>
    <row r="336" s="96" customFormat="1" x14ac:dyDescent="0.2"/>
    <row r="337" s="96" customFormat="1" x14ac:dyDescent="0.2"/>
    <row r="338" s="96" customFormat="1" x14ac:dyDescent="0.2"/>
    <row r="339" s="96" customFormat="1" x14ac:dyDescent="0.2"/>
    <row r="340" s="96" customFormat="1" x14ac:dyDescent="0.2"/>
    <row r="341" s="96" customFormat="1" x14ac:dyDescent="0.2"/>
    <row r="342" s="96" customFormat="1" x14ac:dyDescent="0.2"/>
    <row r="343" s="96" customFormat="1" x14ac:dyDescent="0.2"/>
    <row r="344" s="96" customFormat="1" x14ac:dyDescent="0.2"/>
    <row r="345" s="96" customFormat="1" x14ac:dyDescent="0.2"/>
    <row r="346" s="96" customFormat="1" x14ac:dyDescent="0.2"/>
    <row r="347" s="96" customFormat="1" x14ac:dyDescent="0.2"/>
    <row r="348" s="96" customFormat="1" x14ac:dyDescent="0.2"/>
    <row r="349" s="96" customFormat="1" x14ac:dyDescent="0.2"/>
    <row r="350" s="96" customFormat="1" x14ac:dyDescent="0.2"/>
    <row r="351" s="96" customFormat="1" x14ac:dyDescent="0.2"/>
    <row r="352" s="96" customFormat="1" x14ac:dyDescent="0.2"/>
    <row r="353" s="96" customFormat="1" x14ac:dyDescent="0.2"/>
    <row r="354" s="96" customFormat="1" x14ac:dyDescent="0.2"/>
    <row r="355" s="96" customFormat="1" x14ac:dyDescent="0.2"/>
    <row r="356" s="96" customFormat="1" x14ac:dyDescent="0.2"/>
    <row r="357" s="96" customFormat="1" x14ac:dyDescent="0.2"/>
    <row r="358" s="96" customFormat="1" x14ac:dyDescent="0.2"/>
    <row r="359" s="96" customFormat="1" x14ac:dyDescent="0.2"/>
    <row r="360" s="96" customFormat="1" x14ac:dyDescent="0.2"/>
    <row r="361" s="96" customFormat="1" x14ac:dyDescent="0.2"/>
    <row r="362" s="96" customFormat="1" x14ac:dyDescent="0.2"/>
    <row r="363" s="96" customFormat="1" x14ac:dyDescent="0.2"/>
    <row r="364" s="96" customFormat="1" x14ac:dyDescent="0.2"/>
    <row r="365" s="96" customFormat="1" x14ac:dyDescent="0.2"/>
    <row r="366" s="96" customFormat="1" x14ac:dyDescent="0.2"/>
    <row r="367" s="96" customFormat="1" x14ac:dyDescent="0.2"/>
    <row r="368" s="96" customFormat="1" x14ac:dyDescent="0.2"/>
    <row r="369" s="96" customFormat="1" x14ac:dyDescent="0.2"/>
    <row r="370" s="96" customFormat="1" x14ac:dyDescent="0.2"/>
    <row r="371" s="96" customFormat="1" x14ac:dyDescent="0.2"/>
    <row r="372" s="96" customFormat="1" x14ac:dyDescent="0.2"/>
    <row r="373" s="96" customFormat="1" x14ac:dyDescent="0.2"/>
    <row r="374" s="96" customFormat="1" x14ac:dyDescent="0.2"/>
    <row r="375" s="96" customFormat="1" x14ac:dyDescent="0.2"/>
    <row r="376" s="96" customFormat="1" x14ac:dyDescent="0.2"/>
    <row r="377" s="96" customFormat="1" x14ac:dyDescent="0.2"/>
    <row r="378" s="96" customFormat="1" x14ac:dyDescent="0.2"/>
    <row r="379" s="96" customFormat="1" x14ac:dyDescent="0.2"/>
    <row r="380" s="96" customFormat="1" x14ac:dyDescent="0.2"/>
    <row r="381" s="96" customFormat="1" x14ac:dyDescent="0.2"/>
    <row r="382" s="96" customFormat="1" x14ac:dyDescent="0.2"/>
    <row r="383" s="96" customFormat="1" x14ac:dyDescent="0.2"/>
    <row r="384" s="96" customFormat="1" x14ac:dyDescent="0.2"/>
    <row r="385" s="96" customFormat="1" x14ac:dyDescent="0.2"/>
    <row r="386" s="96" customFormat="1" x14ac:dyDescent="0.2"/>
    <row r="387" s="96" customFormat="1" x14ac:dyDescent="0.2"/>
    <row r="388" s="96" customFormat="1" x14ac:dyDescent="0.2"/>
    <row r="389" s="96" customFormat="1" x14ac:dyDescent="0.2"/>
    <row r="390" s="96" customFormat="1" x14ac:dyDescent="0.2"/>
    <row r="391" s="96" customFormat="1" x14ac:dyDescent="0.2"/>
    <row r="392" s="96" customFormat="1" x14ac:dyDescent="0.2"/>
    <row r="393" s="96" customFormat="1" x14ac:dyDescent="0.2"/>
    <row r="394" s="96" customFormat="1" x14ac:dyDescent="0.2"/>
    <row r="395" s="96" customFormat="1" x14ac:dyDescent="0.2"/>
    <row r="396" s="96" customFormat="1" x14ac:dyDescent="0.2"/>
    <row r="397" s="96" customFormat="1" x14ac:dyDescent="0.2"/>
    <row r="398" s="96" customFormat="1" x14ac:dyDescent="0.2"/>
    <row r="399" s="96" customFormat="1" x14ac:dyDescent="0.2"/>
    <row r="400" s="96" customFormat="1" x14ac:dyDescent="0.2"/>
    <row r="401" s="96" customFormat="1" x14ac:dyDescent="0.2"/>
    <row r="402" s="96" customFormat="1" x14ac:dyDescent="0.2"/>
    <row r="403" s="96" customFormat="1" x14ac:dyDescent="0.2"/>
    <row r="404" s="96" customFormat="1" x14ac:dyDescent="0.2"/>
    <row r="405" s="96" customFormat="1" x14ac:dyDescent="0.2"/>
    <row r="406" s="96" customFormat="1" x14ac:dyDescent="0.2"/>
    <row r="407" s="96" customFormat="1" x14ac:dyDescent="0.2"/>
    <row r="408" s="96" customFormat="1" x14ac:dyDescent="0.2"/>
    <row r="414" s="96" customFormat="1" x14ac:dyDescent="0.2"/>
    <row r="415" s="96" customFormat="1" x14ac:dyDescent="0.2"/>
    <row r="416" s="96" customFormat="1" x14ac:dyDescent="0.2"/>
    <row r="417" s="96" customFormat="1" x14ac:dyDescent="0.2"/>
    <row r="418" s="96" customFormat="1" x14ac:dyDescent="0.2"/>
    <row r="419" s="96" customFormat="1" x14ac:dyDescent="0.2"/>
    <row r="420" s="96" customFormat="1" x14ac:dyDescent="0.2"/>
    <row r="421" s="96" customFormat="1" x14ac:dyDescent="0.2"/>
    <row r="422" s="96" customFormat="1" x14ac:dyDescent="0.2"/>
    <row r="423" s="96" customFormat="1" x14ac:dyDescent="0.2"/>
    <row r="424" s="96" customFormat="1" x14ac:dyDescent="0.2"/>
    <row r="425" s="96" customFormat="1" x14ac:dyDescent="0.2"/>
    <row r="426" s="96" customFormat="1" x14ac:dyDescent="0.2"/>
    <row r="427" s="96" customFormat="1" x14ac:dyDescent="0.2"/>
    <row r="428" s="96" customFormat="1" x14ac:dyDescent="0.2"/>
    <row r="429" s="96" customFormat="1" x14ac:dyDescent="0.2"/>
    <row r="430" s="96" customFormat="1" x14ac:dyDescent="0.2"/>
    <row r="431" s="96" customFormat="1" x14ac:dyDescent="0.2"/>
    <row r="432" s="96" customFormat="1" x14ac:dyDescent="0.2"/>
    <row r="433" s="96" customFormat="1" x14ac:dyDescent="0.2"/>
    <row r="434" s="96" customFormat="1" x14ac:dyDescent="0.2"/>
    <row r="435" s="96" customFormat="1" x14ac:dyDescent="0.2"/>
    <row r="436" s="96" customFormat="1" x14ac:dyDescent="0.2"/>
    <row r="437" s="96" customFormat="1" x14ac:dyDescent="0.2"/>
    <row r="438" s="96" customFormat="1" x14ac:dyDescent="0.2"/>
    <row r="439" s="96" customFormat="1" x14ac:dyDescent="0.2"/>
    <row r="440" s="96" customFormat="1" x14ac:dyDescent="0.2"/>
    <row r="441" s="96" customFormat="1" x14ac:dyDescent="0.2"/>
    <row r="442" s="96" customFormat="1" x14ac:dyDescent="0.2"/>
    <row r="443" s="96" customFormat="1" x14ac:dyDescent="0.2"/>
    <row r="444" s="96" customFormat="1" x14ac:dyDescent="0.2"/>
    <row r="445" s="96" customFormat="1" x14ac:dyDescent="0.2"/>
    <row r="446" s="96" customFormat="1" x14ac:dyDescent="0.2"/>
    <row r="447" s="96" customFormat="1" x14ac:dyDescent="0.2"/>
    <row r="448" s="96" customFormat="1" x14ac:dyDescent="0.2"/>
    <row r="449" s="96" customFormat="1" x14ac:dyDescent="0.2"/>
    <row r="450" s="96" customFormat="1" x14ac:dyDescent="0.2"/>
    <row r="451" s="96" customFormat="1" x14ac:dyDescent="0.2"/>
    <row r="452" s="96" customFormat="1" x14ac:dyDescent="0.2"/>
    <row r="453" s="96" customFormat="1" x14ac:dyDescent="0.2"/>
    <row r="454" s="96" customFormat="1" x14ac:dyDescent="0.2"/>
    <row r="455" s="96" customFormat="1" x14ac:dyDescent="0.2"/>
    <row r="456" s="96" customFormat="1" x14ac:dyDescent="0.2"/>
    <row r="457" s="96" customFormat="1" x14ac:dyDescent="0.2"/>
    <row r="458" s="96" customFormat="1" x14ac:dyDescent="0.2"/>
    <row r="459" s="96" customFormat="1" x14ac:dyDescent="0.2"/>
    <row r="460" s="96" customFormat="1" x14ac:dyDescent="0.2"/>
    <row r="461" s="96" customFormat="1" x14ac:dyDescent="0.2"/>
    <row r="462" s="96" customFormat="1" x14ac:dyDescent="0.2"/>
    <row r="463" s="96" customFormat="1" x14ac:dyDescent="0.2"/>
    <row r="464" s="96" customFormat="1" x14ac:dyDescent="0.2"/>
    <row r="465" s="96" customFormat="1" x14ac:dyDescent="0.2"/>
    <row r="466" s="96" customFormat="1" x14ac:dyDescent="0.2"/>
    <row r="467" s="96" customFormat="1" x14ac:dyDescent="0.2"/>
    <row r="468" s="96" customFormat="1" x14ac:dyDescent="0.2"/>
    <row r="469" s="96" customFormat="1" x14ac:dyDescent="0.2"/>
    <row r="470" s="96" customFormat="1" x14ac:dyDescent="0.2"/>
    <row r="471" s="96" customFormat="1" x14ac:dyDescent="0.2"/>
    <row r="472" s="96" customFormat="1" x14ac:dyDescent="0.2"/>
    <row r="473" s="96" customFormat="1" x14ac:dyDescent="0.2"/>
    <row r="474" s="96" customFormat="1" x14ac:dyDescent="0.2"/>
    <row r="475" s="96" customFormat="1" x14ac:dyDescent="0.2"/>
    <row r="476" s="96" customFormat="1" x14ac:dyDescent="0.2"/>
    <row r="477" s="96" customFormat="1" x14ac:dyDescent="0.2"/>
    <row r="478" s="96" customFormat="1" x14ac:dyDescent="0.2"/>
    <row r="479" s="96" customFormat="1" x14ac:dyDescent="0.2"/>
    <row r="480" s="96" customFormat="1" x14ac:dyDescent="0.2"/>
    <row r="481" s="96" customFormat="1" x14ac:dyDescent="0.2"/>
    <row r="482" s="96" customFormat="1" x14ac:dyDescent="0.2"/>
    <row r="483" s="96" customFormat="1" x14ac:dyDescent="0.2"/>
    <row r="484" s="96" customFormat="1" x14ac:dyDescent="0.2"/>
    <row r="485" s="96" customFormat="1" x14ac:dyDescent="0.2"/>
    <row r="486" s="96" customFormat="1" x14ac:dyDescent="0.2"/>
    <row r="487" s="96" customFormat="1" x14ac:dyDescent="0.2"/>
    <row r="488" s="96" customFormat="1" x14ac:dyDescent="0.2"/>
    <row r="489" s="96" customFormat="1" x14ac:dyDescent="0.2"/>
    <row r="490" s="96" customFormat="1" x14ac:dyDescent="0.2"/>
    <row r="491" s="96" customFormat="1" x14ac:dyDescent="0.2"/>
    <row r="492" s="96" customFormat="1" x14ac:dyDescent="0.2"/>
    <row r="493" s="96" customFormat="1" x14ac:dyDescent="0.2"/>
    <row r="494" s="96" customFormat="1" x14ac:dyDescent="0.2"/>
    <row r="495" s="96" customFormat="1" x14ac:dyDescent="0.2"/>
    <row r="496" s="96" customFormat="1" x14ac:dyDescent="0.2"/>
    <row r="497" s="96" customFormat="1" x14ac:dyDescent="0.2"/>
    <row r="498" s="96" customFormat="1" x14ac:dyDescent="0.2"/>
    <row r="499" s="96" customFormat="1" x14ac:dyDescent="0.2"/>
    <row r="500" s="96" customFormat="1" x14ac:dyDescent="0.2"/>
    <row r="501" s="96" customFormat="1" x14ac:dyDescent="0.2"/>
    <row r="502" s="96" customFormat="1" x14ac:dyDescent="0.2"/>
    <row r="503" s="96" customFormat="1" x14ac:dyDescent="0.2"/>
    <row r="504" s="96" customFormat="1" x14ac:dyDescent="0.2"/>
    <row r="505" s="96" customFormat="1" x14ac:dyDescent="0.2"/>
    <row r="506" s="96" customFormat="1" x14ac:dyDescent="0.2"/>
    <row r="507" s="96" customFormat="1" x14ac:dyDescent="0.2"/>
    <row r="508" s="96" customFormat="1" x14ac:dyDescent="0.2"/>
    <row r="509" s="96" customFormat="1" x14ac:dyDescent="0.2"/>
    <row r="510" s="96" customFormat="1" x14ac:dyDescent="0.2"/>
    <row r="511" s="96" customFormat="1" x14ac:dyDescent="0.2"/>
    <row r="512" s="96" customFormat="1" x14ac:dyDescent="0.2"/>
    <row r="513" s="96" customFormat="1" x14ac:dyDescent="0.2"/>
    <row r="514" s="96" customFormat="1" x14ac:dyDescent="0.2"/>
    <row r="515" s="96" customFormat="1" x14ac:dyDescent="0.2"/>
    <row r="516" s="96" customFormat="1" x14ac:dyDescent="0.2"/>
    <row r="517" s="96" customFormat="1" x14ac:dyDescent="0.2"/>
    <row r="518" s="96" customFormat="1" x14ac:dyDescent="0.2"/>
    <row r="519" s="96" customFormat="1" x14ac:dyDescent="0.2"/>
    <row r="520" s="96" customFormat="1" x14ac:dyDescent="0.2"/>
    <row r="521" s="96" customFormat="1" x14ac:dyDescent="0.2"/>
    <row r="522" s="96" customFormat="1" x14ac:dyDescent="0.2"/>
    <row r="523" s="96" customFormat="1" x14ac:dyDescent="0.2"/>
    <row r="526" s="96" customFormat="1" x14ac:dyDescent="0.2"/>
    <row r="527" s="96" customFormat="1" x14ac:dyDescent="0.2"/>
    <row r="528" s="96" customFormat="1" x14ac:dyDescent="0.2"/>
    <row r="529" s="96" customFormat="1" x14ac:dyDescent="0.2"/>
    <row r="530" s="96" customFormat="1" x14ac:dyDescent="0.2"/>
    <row r="531" s="96" customFormat="1" x14ac:dyDescent="0.2"/>
    <row r="532" s="96" customFormat="1" x14ac:dyDescent="0.2"/>
    <row r="533" s="96" customFormat="1" x14ac:dyDescent="0.2"/>
    <row r="534" s="96" customFormat="1" x14ac:dyDescent="0.2"/>
    <row r="535" s="96" customFormat="1" x14ac:dyDescent="0.2"/>
    <row r="536" s="96" customFormat="1" x14ac:dyDescent="0.2"/>
    <row r="537" s="96" customFormat="1" x14ac:dyDescent="0.2"/>
    <row r="538" s="96" customFormat="1" x14ac:dyDescent="0.2"/>
    <row r="539" s="96" customFormat="1" x14ac:dyDescent="0.2"/>
    <row r="540" s="96" customFormat="1" x14ac:dyDescent="0.2"/>
    <row r="541" s="96" customFormat="1" x14ac:dyDescent="0.2"/>
    <row r="542" s="96" customFormat="1" x14ac:dyDescent="0.2"/>
    <row r="543" s="96" customFormat="1" x14ac:dyDescent="0.2"/>
    <row r="544" s="96" customFormat="1" x14ac:dyDescent="0.2"/>
    <row r="545" s="96" customFormat="1" x14ac:dyDescent="0.2"/>
    <row r="546" s="96" customFormat="1" x14ac:dyDescent="0.2"/>
    <row r="547" s="96" customFormat="1" x14ac:dyDescent="0.2"/>
    <row r="548" s="96" customFormat="1" x14ac:dyDescent="0.2"/>
    <row r="549" s="96" customFormat="1" x14ac:dyDescent="0.2"/>
    <row r="554" s="96" customFormat="1" x14ac:dyDescent="0.2"/>
    <row r="555" s="96" customFormat="1" x14ac:dyDescent="0.2"/>
    <row r="556" s="96" customFormat="1" x14ac:dyDescent="0.2"/>
    <row r="557" s="96" customFormat="1" x14ac:dyDescent="0.2"/>
    <row r="558" s="96" customFormat="1" x14ac:dyDescent="0.2"/>
    <row r="559" s="96" customFormat="1" x14ac:dyDescent="0.2"/>
    <row r="560" s="96" customFormat="1" x14ac:dyDescent="0.2"/>
    <row r="561" s="96" customFormat="1" x14ac:dyDescent="0.2"/>
    <row r="562" s="96" customFormat="1" x14ac:dyDescent="0.2"/>
    <row r="563" s="96" customFormat="1" x14ac:dyDescent="0.2"/>
    <row r="564" s="96" customFormat="1" x14ac:dyDescent="0.2"/>
    <row r="565" s="96" customFormat="1" x14ac:dyDescent="0.2"/>
    <row r="566" s="96" customFormat="1" x14ac:dyDescent="0.2"/>
    <row r="567" s="96" customFormat="1" x14ac:dyDescent="0.2"/>
    <row r="568" s="96" customFormat="1" x14ac:dyDescent="0.2"/>
    <row r="569" s="96" customFormat="1" x14ac:dyDescent="0.2"/>
    <row r="570" s="96" customFormat="1" x14ac:dyDescent="0.2"/>
    <row r="571" s="96" customFormat="1" x14ac:dyDescent="0.2"/>
    <row r="572" s="96" customFormat="1" x14ac:dyDescent="0.2"/>
    <row r="573" s="96" customFormat="1" x14ac:dyDescent="0.2"/>
    <row r="574" s="96" customFormat="1" x14ac:dyDescent="0.2"/>
    <row r="575" s="96" customFormat="1" x14ac:dyDescent="0.2"/>
    <row r="576" s="96" customFormat="1" x14ac:dyDescent="0.2"/>
    <row r="577" s="96" customFormat="1" x14ac:dyDescent="0.2"/>
    <row r="578" s="96" customFormat="1" x14ac:dyDescent="0.2"/>
    <row r="579" s="96" customFormat="1" x14ac:dyDescent="0.2"/>
    <row r="580" s="96" customFormat="1" x14ac:dyDescent="0.2"/>
    <row r="581" s="96" customFormat="1" x14ac:dyDescent="0.2"/>
    <row r="582" s="96" customFormat="1" x14ac:dyDescent="0.2"/>
    <row r="583" s="96" customFormat="1" x14ac:dyDescent="0.2"/>
    <row r="584" s="96" customFormat="1" x14ac:dyDescent="0.2"/>
    <row r="585" s="96" customFormat="1" x14ac:dyDescent="0.2"/>
    <row r="586" s="96" customFormat="1" x14ac:dyDescent="0.2"/>
    <row r="587" s="96" customFormat="1" x14ac:dyDescent="0.2"/>
    <row r="588" s="96" customFormat="1" x14ac:dyDescent="0.2"/>
    <row r="589" s="96" customFormat="1" x14ac:dyDescent="0.2"/>
    <row r="590" s="96" customFormat="1" x14ac:dyDescent="0.2"/>
    <row r="591" s="96" customFormat="1" x14ac:dyDescent="0.2"/>
    <row r="592" s="96" customFormat="1" x14ac:dyDescent="0.2"/>
    <row r="593" s="96" customFormat="1" x14ac:dyDescent="0.2"/>
    <row r="594" s="96" customFormat="1" x14ac:dyDescent="0.2"/>
    <row r="595" s="96" customFormat="1" x14ac:dyDescent="0.2"/>
    <row r="596" s="96" customFormat="1" x14ac:dyDescent="0.2"/>
    <row r="597" s="96" customFormat="1" x14ac:dyDescent="0.2"/>
    <row r="598" s="96" customFormat="1" x14ac:dyDescent="0.2"/>
    <row r="599" s="96" customFormat="1" x14ac:dyDescent="0.2"/>
    <row r="600" s="96" customFormat="1" x14ac:dyDescent="0.2"/>
    <row r="601" s="96" customFormat="1" x14ac:dyDescent="0.2"/>
    <row r="602" s="96" customFormat="1" x14ac:dyDescent="0.2"/>
    <row r="603" s="96" customFormat="1" x14ac:dyDescent="0.2"/>
    <row r="604" s="96" customFormat="1" x14ac:dyDescent="0.2"/>
    <row r="605" s="96" customFormat="1" x14ac:dyDescent="0.2"/>
    <row r="606" s="96" customFormat="1" x14ac:dyDescent="0.2"/>
    <row r="607" s="96" customFormat="1" x14ac:dyDescent="0.2"/>
    <row r="608" s="96" customFormat="1" x14ac:dyDescent="0.2"/>
    <row r="609" s="96" customFormat="1" x14ac:dyDescent="0.2"/>
    <row r="610" s="96" customFormat="1" x14ac:dyDescent="0.2"/>
    <row r="611" s="96" customFormat="1" x14ac:dyDescent="0.2"/>
    <row r="612" s="96" customFormat="1" x14ac:dyDescent="0.2"/>
    <row r="613" s="96" customFormat="1" x14ac:dyDescent="0.2"/>
    <row r="614" s="96" customFormat="1" x14ac:dyDescent="0.2"/>
    <row r="615" s="96" customFormat="1" x14ac:dyDescent="0.2"/>
    <row r="616" s="96" customFormat="1" x14ac:dyDescent="0.2"/>
    <row r="617" s="96" customFormat="1" x14ac:dyDescent="0.2"/>
    <row r="618" s="96" customFormat="1" x14ac:dyDescent="0.2"/>
    <row r="619" s="96" customFormat="1" x14ac:dyDescent="0.2"/>
    <row r="620" s="96" customFormat="1" x14ac:dyDescent="0.2"/>
    <row r="621" s="96" customFormat="1" x14ac:dyDescent="0.2"/>
    <row r="622" s="96" customFormat="1" x14ac:dyDescent="0.2"/>
    <row r="623" s="96" customFormat="1" x14ac:dyDescent="0.2"/>
    <row r="624" s="96" customFormat="1" x14ac:dyDescent="0.2"/>
    <row r="625" s="96" customFormat="1" x14ac:dyDescent="0.2"/>
    <row r="626" s="96" customFormat="1" x14ac:dyDescent="0.2"/>
    <row r="627" s="96" customFormat="1" x14ac:dyDescent="0.2"/>
    <row r="628" s="96" customFormat="1" x14ac:dyDescent="0.2"/>
    <row r="629" s="96" customFormat="1" x14ac:dyDescent="0.2"/>
    <row r="630" s="96" customFormat="1" x14ac:dyDescent="0.2"/>
    <row r="631" s="96" customFormat="1" x14ac:dyDescent="0.2"/>
    <row r="632" s="96" customFormat="1" x14ac:dyDescent="0.2"/>
    <row r="633" s="96" customFormat="1" x14ac:dyDescent="0.2"/>
    <row r="634" s="96" customFormat="1" x14ac:dyDescent="0.2"/>
    <row r="635" s="96" customFormat="1" x14ac:dyDescent="0.2"/>
    <row r="636" s="96" customFormat="1" x14ac:dyDescent="0.2"/>
    <row r="637" s="96" customFormat="1" x14ac:dyDescent="0.2"/>
    <row r="638" s="96" customFormat="1" x14ac:dyDescent="0.2"/>
    <row r="639" s="96" customFormat="1" x14ac:dyDescent="0.2"/>
    <row r="640" s="96" customFormat="1" x14ac:dyDescent="0.2"/>
    <row r="641" s="96" customFormat="1" x14ac:dyDescent="0.2"/>
    <row r="642" s="96" customFormat="1" x14ac:dyDescent="0.2"/>
    <row r="643" s="96" customFormat="1" x14ac:dyDescent="0.2"/>
    <row r="644" s="96" customFormat="1" x14ac:dyDescent="0.2"/>
    <row r="645" s="96" customFormat="1" x14ac:dyDescent="0.2"/>
    <row r="646" s="96" customFormat="1" x14ac:dyDescent="0.2"/>
    <row r="647" s="96" customFormat="1" x14ac:dyDescent="0.2"/>
    <row r="648" s="96" customFormat="1" x14ac:dyDescent="0.2"/>
    <row r="649" s="96" customFormat="1" x14ac:dyDescent="0.2"/>
    <row r="650" s="96" customFormat="1" x14ac:dyDescent="0.2"/>
    <row r="651" s="96" customFormat="1" x14ac:dyDescent="0.2"/>
    <row r="652" s="96" customFormat="1" x14ac:dyDescent="0.2"/>
    <row r="653" s="96" customFormat="1" x14ac:dyDescent="0.2"/>
    <row r="654" s="96" customFormat="1" x14ac:dyDescent="0.2"/>
    <row r="655" s="96" customFormat="1" x14ac:dyDescent="0.2"/>
    <row r="656" s="96" customFormat="1" x14ac:dyDescent="0.2"/>
    <row r="657" s="96" customFormat="1" x14ac:dyDescent="0.2"/>
    <row r="658" s="96" customFormat="1" x14ac:dyDescent="0.2"/>
    <row r="659" s="96" customFormat="1" x14ac:dyDescent="0.2"/>
    <row r="660" s="96" customFormat="1" x14ac:dyDescent="0.2"/>
    <row r="661" s="96" customFormat="1" x14ac:dyDescent="0.2"/>
    <row r="662" s="96" customFormat="1" x14ac:dyDescent="0.2"/>
    <row r="663" s="96" customFormat="1" x14ac:dyDescent="0.2"/>
    <row r="664" s="96" customFormat="1" x14ac:dyDescent="0.2"/>
    <row r="665" s="96" customFormat="1" x14ac:dyDescent="0.2"/>
    <row r="666" s="96" customFormat="1" x14ac:dyDescent="0.2"/>
    <row r="667" s="96" customFormat="1" x14ac:dyDescent="0.2"/>
    <row r="668" s="96" customFormat="1" x14ac:dyDescent="0.2"/>
    <row r="669" s="96" customFormat="1" x14ac:dyDescent="0.2"/>
    <row r="670" s="96" customFormat="1" x14ac:dyDescent="0.2"/>
    <row r="671" s="96" customFormat="1" x14ac:dyDescent="0.2"/>
    <row r="672" s="96" customFormat="1" x14ac:dyDescent="0.2"/>
    <row r="673" s="96" customFormat="1" x14ac:dyDescent="0.2"/>
    <row r="674" s="96" customFormat="1" x14ac:dyDescent="0.2"/>
    <row r="675" s="96" customFormat="1" x14ac:dyDescent="0.2"/>
    <row r="676" s="96" customFormat="1" x14ac:dyDescent="0.2"/>
    <row r="677" s="96" customFormat="1" x14ac:dyDescent="0.2"/>
    <row r="678" s="96" customFormat="1" x14ac:dyDescent="0.2"/>
    <row r="679" s="96" customFormat="1" x14ac:dyDescent="0.2"/>
    <row r="680" s="96" customFormat="1" x14ac:dyDescent="0.2"/>
    <row r="681" s="96" customFormat="1" x14ac:dyDescent="0.2"/>
    <row r="682" s="96" customFormat="1" x14ac:dyDescent="0.2"/>
    <row r="683" s="96" customFormat="1" x14ac:dyDescent="0.2"/>
    <row r="684" s="96" customFormat="1" x14ac:dyDescent="0.2"/>
    <row r="685" s="96" customFormat="1" x14ac:dyDescent="0.2"/>
    <row r="686" s="96" customFormat="1" x14ac:dyDescent="0.2"/>
    <row r="687" s="96" customFormat="1" x14ac:dyDescent="0.2"/>
    <row r="688" s="96" customFormat="1" x14ac:dyDescent="0.2"/>
    <row r="689" s="96" customFormat="1" x14ac:dyDescent="0.2"/>
    <row r="690" s="96" customFormat="1" x14ac:dyDescent="0.2"/>
    <row r="691" s="96" customFormat="1" x14ac:dyDescent="0.2"/>
    <row r="692" s="96" customFormat="1" x14ac:dyDescent="0.2"/>
    <row r="693" s="96" customFormat="1" x14ac:dyDescent="0.2"/>
    <row r="694" s="96" customFormat="1" x14ac:dyDescent="0.2"/>
    <row r="695" s="96" customFormat="1" x14ac:dyDescent="0.2"/>
    <row r="696" s="96" customFormat="1" x14ac:dyDescent="0.2"/>
    <row r="697" s="96" customFormat="1" x14ac:dyDescent="0.2"/>
    <row r="698" s="96" customFormat="1" x14ac:dyDescent="0.2"/>
    <row r="699" s="96" customFormat="1" x14ac:dyDescent="0.2"/>
    <row r="700" s="96" customFormat="1" x14ac:dyDescent="0.2"/>
    <row r="701" s="96" customFormat="1" x14ac:dyDescent="0.2"/>
    <row r="702" s="96" customFormat="1" x14ac:dyDescent="0.2"/>
    <row r="703" s="96" customFormat="1" x14ac:dyDescent="0.2"/>
    <row r="704" s="96" customFormat="1" x14ac:dyDescent="0.2"/>
    <row r="705" s="96" customFormat="1" x14ac:dyDescent="0.2"/>
    <row r="706" s="96" customFormat="1" x14ac:dyDescent="0.2"/>
    <row r="707" s="96" customFormat="1" x14ac:dyDescent="0.2"/>
    <row r="708" s="96" customFormat="1" x14ac:dyDescent="0.2"/>
    <row r="709" s="96" customFormat="1" x14ac:dyDescent="0.2"/>
    <row r="710" s="96" customFormat="1" x14ac:dyDescent="0.2"/>
    <row r="711" s="96" customFormat="1" x14ac:dyDescent="0.2"/>
    <row r="712" s="96" customFormat="1" x14ac:dyDescent="0.2"/>
    <row r="713" s="96" customFormat="1" x14ac:dyDescent="0.2"/>
    <row r="714" s="96" customFormat="1" x14ac:dyDescent="0.2"/>
    <row r="715" s="96" customFormat="1" x14ac:dyDescent="0.2"/>
    <row r="716" s="96" customFormat="1" x14ac:dyDescent="0.2"/>
    <row r="717" s="96" customFormat="1" x14ac:dyDescent="0.2"/>
    <row r="718" s="96" customFormat="1" x14ac:dyDescent="0.2"/>
    <row r="719" s="96" customFormat="1" x14ac:dyDescent="0.2"/>
    <row r="720" s="96" customFormat="1" x14ac:dyDescent="0.2"/>
    <row r="721" s="96" customFormat="1" x14ac:dyDescent="0.2"/>
    <row r="722" s="96" customFormat="1" x14ac:dyDescent="0.2"/>
    <row r="723" s="96" customFormat="1" x14ac:dyDescent="0.2"/>
    <row r="724" s="96" customFormat="1" x14ac:dyDescent="0.2"/>
    <row r="725" s="96" customFormat="1" x14ac:dyDescent="0.2"/>
    <row r="726" s="96" customFormat="1" x14ac:dyDescent="0.2"/>
    <row r="727" s="96" customFormat="1" x14ac:dyDescent="0.2"/>
    <row r="728" s="96" customFormat="1" x14ac:dyDescent="0.2"/>
    <row r="729" s="96" customFormat="1" x14ac:dyDescent="0.2"/>
    <row r="730" s="96" customFormat="1" x14ac:dyDescent="0.2"/>
    <row r="731" s="96" customFormat="1" x14ac:dyDescent="0.2"/>
    <row r="732" s="96" customFormat="1" x14ac:dyDescent="0.2"/>
    <row r="733" s="96" customFormat="1" x14ac:dyDescent="0.2"/>
    <row r="734" s="96" customFormat="1" x14ac:dyDescent="0.2"/>
    <row r="735" s="96" customFormat="1" x14ac:dyDescent="0.2"/>
    <row r="736" s="96" customFormat="1" x14ac:dyDescent="0.2"/>
    <row r="737" s="96" customFormat="1" x14ac:dyDescent="0.2"/>
    <row r="738" s="96" customFormat="1" x14ac:dyDescent="0.2"/>
    <row r="739" s="96" customFormat="1" x14ac:dyDescent="0.2"/>
    <row r="740" s="96" customFormat="1" x14ac:dyDescent="0.2"/>
    <row r="741" s="96" customFormat="1" x14ac:dyDescent="0.2"/>
    <row r="742" s="96" customFormat="1" x14ac:dyDescent="0.2"/>
    <row r="743" s="96" customFormat="1" x14ac:dyDescent="0.2"/>
    <row r="744" s="96" customFormat="1" x14ac:dyDescent="0.2"/>
    <row r="745" s="96" customFormat="1" x14ac:dyDescent="0.2"/>
    <row r="746" s="96" customFormat="1" x14ac:dyDescent="0.2"/>
    <row r="747" s="96" customFormat="1" x14ac:dyDescent="0.2"/>
    <row r="748" s="96" customFormat="1" x14ac:dyDescent="0.2"/>
    <row r="749" s="96" customFormat="1" x14ac:dyDescent="0.2"/>
    <row r="750" s="96" customFormat="1" x14ac:dyDescent="0.2"/>
    <row r="751" s="96" customFormat="1" x14ac:dyDescent="0.2"/>
    <row r="752" s="96" customFormat="1" x14ac:dyDescent="0.2"/>
    <row r="753" s="96" customFormat="1" x14ac:dyDescent="0.2"/>
    <row r="754" s="96" customFormat="1" x14ac:dyDescent="0.2"/>
    <row r="755" s="96" customFormat="1" x14ac:dyDescent="0.2"/>
    <row r="756" s="96" customFormat="1" x14ac:dyDescent="0.2"/>
    <row r="757" s="96" customFormat="1" x14ac:dyDescent="0.2"/>
    <row r="758" s="96" customFormat="1" x14ac:dyDescent="0.2"/>
    <row r="759" s="96" customFormat="1" x14ac:dyDescent="0.2"/>
    <row r="760" s="96" customFormat="1" x14ac:dyDescent="0.2"/>
    <row r="761" s="96" customFormat="1" x14ac:dyDescent="0.2"/>
    <row r="762" s="96" customFormat="1" x14ac:dyDescent="0.2"/>
    <row r="763" s="96" customFormat="1" x14ac:dyDescent="0.2"/>
    <row r="764" s="96" customFormat="1" x14ac:dyDescent="0.2"/>
    <row r="765" s="96" customFormat="1" x14ac:dyDescent="0.2"/>
    <row r="766" s="96" customFormat="1" x14ac:dyDescent="0.2"/>
    <row r="767" s="96" customFormat="1" x14ac:dyDescent="0.2"/>
    <row r="768" s="96" customFormat="1" x14ac:dyDescent="0.2"/>
    <row r="769" s="96" customFormat="1" x14ac:dyDescent="0.2"/>
    <row r="770" s="96" customFormat="1" x14ac:dyDescent="0.2"/>
    <row r="771" s="96" customFormat="1" x14ac:dyDescent="0.2"/>
    <row r="772" s="96" customFormat="1" x14ac:dyDescent="0.2"/>
    <row r="773" s="96" customFormat="1" x14ac:dyDescent="0.2"/>
    <row r="774" s="96" customFormat="1" x14ac:dyDescent="0.2"/>
    <row r="775" s="96" customFormat="1" x14ac:dyDescent="0.2"/>
    <row r="776" s="96" customFormat="1" x14ac:dyDescent="0.2"/>
    <row r="777" s="96" customFormat="1" x14ac:dyDescent="0.2"/>
    <row r="778" s="96" customFormat="1" x14ac:dyDescent="0.2"/>
    <row r="779" s="96" customFormat="1" x14ac:dyDescent="0.2"/>
    <row r="780" s="96" customFormat="1" x14ac:dyDescent="0.2"/>
    <row r="781" s="96" customFormat="1" x14ac:dyDescent="0.2"/>
    <row r="782" s="96" customFormat="1" x14ac:dyDescent="0.2"/>
    <row r="783" s="96" customFormat="1" x14ac:dyDescent="0.2"/>
    <row r="784" s="96" customFormat="1" x14ac:dyDescent="0.2"/>
    <row r="785" s="96" customFormat="1" x14ac:dyDescent="0.2"/>
    <row r="786" s="96" customFormat="1" x14ac:dyDescent="0.2"/>
    <row r="787" s="96" customFormat="1" x14ac:dyDescent="0.2"/>
    <row r="788" s="96" customFormat="1" x14ac:dyDescent="0.2"/>
    <row r="789" s="96" customFormat="1" x14ac:dyDescent="0.2"/>
    <row r="790" s="96" customFormat="1" x14ac:dyDescent="0.2"/>
    <row r="791" s="96" customFormat="1" x14ac:dyDescent="0.2"/>
    <row r="792" s="96" customFormat="1" x14ac:dyDescent="0.2"/>
    <row r="793" s="96" customFormat="1" x14ac:dyDescent="0.2"/>
    <row r="794" s="96" customFormat="1" x14ac:dyDescent="0.2"/>
    <row r="795" s="96" customFormat="1" x14ac:dyDescent="0.2"/>
    <row r="796" s="96" customFormat="1" x14ac:dyDescent="0.2"/>
    <row r="797" s="96" customFormat="1" x14ac:dyDescent="0.2"/>
    <row r="798" s="96" customFormat="1" x14ac:dyDescent="0.2"/>
    <row r="799" s="96" customFormat="1" x14ac:dyDescent="0.2"/>
    <row r="800" s="96" customFormat="1" x14ac:dyDescent="0.2"/>
    <row r="801" s="96" customFormat="1" x14ac:dyDescent="0.2"/>
    <row r="802" s="96" customFormat="1" x14ac:dyDescent="0.2"/>
    <row r="803" s="96" customFormat="1" x14ac:dyDescent="0.2"/>
    <row r="804" s="96" customFormat="1" x14ac:dyDescent="0.2"/>
    <row r="805" s="96" customFormat="1" x14ac:dyDescent="0.2"/>
    <row r="806" s="96" customFormat="1" x14ac:dyDescent="0.2"/>
    <row r="807" s="96" customFormat="1" x14ac:dyDescent="0.2"/>
    <row r="808" s="96" customFormat="1" x14ac:dyDescent="0.2"/>
    <row r="809" s="96" customFormat="1" x14ac:dyDescent="0.2"/>
    <row r="810" s="96" customFormat="1" x14ac:dyDescent="0.2"/>
    <row r="811" s="96" customFormat="1" x14ac:dyDescent="0.2"/>
    <row r="812" s="96" customFormat="1" x14ac:dyDescent="0.2"/>
    <row r="813" s="96" customFormat="1" x14ac:dyDescent="0.2"/>
    <row r="814" s="96" customFormat="1" x14ac:dyDescent="0.2"/>
    <row r="815" s="96" customFormat="1" x14ac:dyDescent="0.2"/>
    <row r="816" s="96" customFormat="1" x14ac:dyDescent="0.2"/>
    <row r="817" s="96" customFormat="1" x14ac:dyDescent="0.2"/>
    <row r="818" s="96" customFormat="1" x14ac:dyDescent="0.2"/>
    <row r="819" s="96" customFormat="1" x14ac:dyDescent="0.2"/>
    <row r="820" s="96" customFormat="1" x14ac:dyDescent="0.2"/>
    <row r="821" s="96" customFormat="1" x14ac:dyDescent="0.2"/>
    <row r="822" s="96" customFormat="1" x14ac:dyDescent="0.2"/>
    <row r="823" s="96" customFormat="1" x14ac:dyDescent="0.2"/>
    <row r="824" s="96" customFormat="1" x14ac:dyDescent="0.2"/>
    <row r="825" s="96" customFormat="1" x14ac:dyDescent="0.2"/>
    <row r="826" s="96" customFormat="1" x14ac:dyDescent="0.2"/>
    <row r="827" s="96" customFormat="1" x14ac:dyDescent="0.2"/>
    <row r="828" s="96" customFormat="1" x14ac:dyDescent="0.2"/>
    <row r="829" s="96" customFormat="1" x14ac:dyDescent="0.2"/>
    <row r="830" s="96" customFormat="1" x14ac:dyDescent="0.2"/>
    <row r="831" s="96" customFormat="1" x14ac:dyDescent="0.2"/>
    <row r="832" s="96" customFormat="1" x14ac:dyDescent="0.2"/>
    <row r="833" s="96" customFormat="1" x14ac:dyDescent="0.2"/>
    <row r="834" s="96" customFormat="1" x14ac:dyDescent="0.2"/>
    <row r="835" s="96" customFormat="1" x14ac:dyDescent="0.2"/>
    <row r="836" s="96" customFormat="1" x14ac:dyDescent="0.2"/>
    <row r="837" s="96" customFormat="1" x14ac:dyDescent="0.2"/>
    <row r="838" s="96" customFormat="1" x14ac:dyDescent="0.2"/>
    <row r="839" s="96" customFormat="1" x14ac:dyDescent="0.2"/>
    <row r="840" s="96" customFormat="1" x14ac:dyDescent="0.2"/>
    <row r="841" s="96" customFormat="1" x14ac:dyDescent="0.2"/>
    <row r="842" s="96" customFormat="1" x14ac:dyDescent="0.2"/>
    <row r="843" s="96" customFormat="1" x14ac:dyDescent="0.2"/>
    <row r="844" s="96" customFormat="1" x14ac:dyDescent="0.2"/>
    <row r="845" s="96" customFormat="1" x14ac:dyDescent="0.2"/>
    <row r="846" s="96" customFormat="1" x14ac:dyDescent="0.2"/>
    <row r="847" s="96" customFormat="1" x14ac:dyDescent="0.2"/>
    <row r="848" s="96" customFormat="1" x14ac:dyDescent="0.2"/>
    <row r="849" s="96" customFormat="1" x14ac:dyDescent="0.2"/>
    <row r="850" s="96" customFormat="1" x14ac:dyDescent="0.2"/>
    <row r="851" s="96" customFormat="1" x14ac:dyDescent="0.2"/>
    <row r="852" s="96" customFormat="1" x14ac:dyDescent="0.2"/>
    <row r="853" s="96" customFormat="1" x14ac:dyDescent="0.2"/>
    <row r="854" s="96" customFormat="1" x14ac:dyDescent="0.2"/>
    <row r="855" s="96" customFormat="1" x14ac:dyDescent="0.2"/>
    <row r="856" s="96" customFormat="1" x14ac:dyDescent="0.2"/>
    <row r="857" s="96" customFormat="1" x14ac:dyDescent="0.2"/>
    <row r="858" s="96" customFormat="1" x14ac:dyDescent="0.2"/>
    <row r="859" s="96" customFormat="1" x14ac:dyDescent="0.2"/>
    <row r="860" s="96" customFormat="1" x14ac:dyDescent="0.2"/>
    <row r="861" s="96" customFormat="1" x14ac:dyDescent="0.2"/>
    <row r="862" s="96" customFormat="1" x14ac:dyDescent="0.2"/>
    <row r="863" s="96" customFormat="1" x14ac:dyDescent="0.2"/>
    <row r="864" s="96" customFormat="1" x14ac:dyDescent="0.2"/>
    <row r="865" s="96" customFormat="1" x14ac:dyDescent="0.2"/>
    <row r="866" s="96" customFormat="1" x14ac:dyDescent="0.2"/>
    <row r="867" s="96" customFormat="1" x14ac:dyDescent="0.2"/>
    <row r="868" s="96" customFormat="1" x14ac:dyDescent="0.2"/>
    <row r="869" s="96" customFormat="1" x14ac:dyDescent="0.2"/>
    <row r="870" s="96" customFormat="1" x14ac:dyDescent="0.2"/>
    <row r="871" s="96" customFormat="1" x14ac:dyDescent="0.2"/>
    <row r="872" s="96" customFormat="1" x14ac:dyDescent="0.2"/>
    <row r="873" s="96" customFormat="1" x14ac:dyDescent="0.2"/>
    <row r="874" s="96" customFormat="1" x14ac:dyDescent="0.2"/>
    <row r="875" s="96" customFormat="1" x14ac:dyDescent="0.2"/>
    <row r="876" s="96" customFormat="1" x14ac:dyDescent="0.2"/>
    <row r="877" s="96" customFormat="1" x14ac:dyDescent="0.2"/>
    <row r="878" s="96" customFormat="1" x14ac:dyDescent="0.2"/>
    <row r="879" s="96" customFormat="1" x14ac:dyDescent="0.2"/>
    <row r="880" s="96" customFormat="1" x14ac:dyDescent="0.2"/>
    <row r="881" s="96" customFormat="1" x14ac:dyDescent="0.2"/>
    <row r="882" s="96" customFormat="1" x14ac:dyDescent="0.2"/>
    <row r="883" s="96" customFormat="1" x14ac:dyDescent="0.2"/>
    <row r="884" s="96" customFormat="1" x14ac:dyDescent="0.2"/>
    <row r="885" s="96" customFormat="1" x14ac:dyDescent="0.2"/>
    <row r="886" s="96" customFormat="1" x14ac:dyDescent="0.2"/>
    <row r="887" s="96" customFormat="1" x14ac:dyDescent="0.2"/>
    <row r="888" s="96" customFormat="1" x14ac:dyDescent="0.2"/>
    <row r="889" s="96" customFormat="1" x14ac:dyDescent="0.2"/>
    <row r="890" s="96" customFormat="1" x14ac:dyDescent="0.2"/>
    <row r="891" s="96" customFormat="1" x14ac:dyDescent="0.2"/>
    <row r="892" s="96" customFormat="1" x14ac:dyDescent="0.2"/>
    <row r="893" s="96" customFormat="1" x14ac:dyDescent="0.2"/>
    <row r="894" s="96" customFormat="1" x14ac:dyDescent="0.2"/>
    <row r="895" s="96" customFormat="1" x14ac:dyDescent="0.2"/>
    <row r="896" s="96" customFormat="1" x14ac:dyDescent="0.2"/>
    <row r="897" s="96" customFormat="1" x14ac:dyDescent="0.2"/>
    <row r="898" s="96" customFormat="1" x14ac:dyDescent="0.2"/>
    <row r="899" s="96" customFormat="1" x14ac:dyDescent="0.2"/>
    <row r="900" s="96" customFormat="1" x14ac:dyDescent="0.2"/>
    <row r="901" s="96" customFormat="1" x14ac:dyDescent="0.2"/>
    <row r="902" s="96" customFormat="1" x14ac:dyDescent="0.2"/>
    <row r="903" s="96" customFormat="1" x14ac:dyDescent="0.2"/>
    <row r="904" s="96" customFormat="1" x14ac:dyDescent="0.2"/>
    <row r="905" s="96" customFormat="1" x14ac:dyDescent="0.2"/>
    <row r="906" s="96" customFormat="1" x14ac:dyDescent="0.2"/>
    <row r="907" s="96" customFormat="1" x14ac:dyDescent="0.2"/>
    <row r="908" s="96" customFormat="1" x14ac:dyDescent="0.2"/>
    <row r="909" s="96" customFormat="1" x14ac:dyDescent="0.2"/>
    <row r="910" s="96" customFormat="1" x14ac:dyDescent="0.2"/>
    <row r="911" s="96" customFormat="1" x14ac:dyDescent="0.2"/>
    <row r="912" s="96" customFormat="1" x14ac:dyDescent="0.2"/>
    <row r="913" s="96" customFormat="1" x14ac:dyDescent="0.2"/>
    <row r="914" s="96" customFormat="1" x14ac:dyDescent="0.2"/>
    <row r="915" s="96" customFormat="1" x14ac:dyDescent="0.2"/>
    <row r="916" s="96" customFormat="1" x14ac:dyDescent="0.2"/>
    <row r="917" s="96" customFormat="1" x14ac:dyDescent="0.2"/>
    <row r="918" s="96" customFormat="1" x14ac:dyDescent="0.2"/>
    <row r="919" s="96" customFormat="1" x14ac:dyDescent="0.2"/>
    <row r="920" s="96" customFormat="1" x14ac:dyDescent="0.2"/>
    <row r="921" s="96" customFormat="1" x14ac:dyDescent="0.2"/>
    <row r="922" s="96" customFormat="1" x14ac:dyDescent="0.2"/>
    <row r="923" s="96" customFormat="1" x14ac:dyDescent="0.2"/>
    <row r="924" s="96" customFormat="1" x14ac:dyDescent="0.2"/>
    <row r="925" s="96" customFormat="1" x14ac:dyDescent="0.2"/>
    <row r="926" s="96" customFormat="1" x14ac:dyDescent="0.2"/>
    <row r="927" s="96" customFormat="1" x14ac:dyDescent="0.2"/>
    <row r="928" s="96" customFormat="1" x14ac:dyDescent="0.2"/>
    <row r="929" s="96" customFormat="1" x14ac:dyDescent="0.2"/>
    <row r="930" s="96" customFormat="1" x14ac:dyDescent="0.2"/>
    <row r="931" s="96" customFormat="1" x14ac:dyDescent="0.2"/>
    <row r="932" s="96" customFormat="1" x14ac:dyDescent="0.2"/>
    <row r="933" s="96" customFormat="1" x14ac:dyDescent="0.2"/>
    <row r="934" s="96" customFormat="1" x14ac:dyDescent="0.2"/>
    <row r="935" s="96" customFormat="1" x14ac:dyDescent="0.2"/>
    <row r="936" s="96" customFormat="1" x14ac:dyDescent="0.2"/>
    <row r="937" s="96" customFormat="1" x14ac:dyDescent="0.2"/>
    <row r="938" s="96" customFormat="1" x14ac:dyDescent="0.2"/>
    <row r="939" s="96" customFormat="1" x14ac:dyDescent="0.2"/>
    <row r="940" s="96" customFormat="1" x14ac:dyDescent="0.2"/>
    <row r="941" s="96" customFormat="1" x14ac:dyDescent="0.2"/>
    <row r="942" s="96" customFormat="1" x14ac:dyDescent="0.2"/>
    <row r="943" s="96" customFormat="1" x14ac:dyDescent="0.2"/>
    <row r="944" s="96" customFormat="1" x14ac:dyDescent="0.2"/>
    <row r="945" s="96" customFormat="1" x14ac:dyDescent="0.2"/>
    <row r="946" s="96" customFormat="1" x14ac:dyDescent="0.2"/>
    <row r="947" s="96" customFormat="1" x14ac:dyDescent="0.2"/>
    <row r="948" s="96" customFormat="1" x14ac:dyDescent="0.2"/>
    <row r="949" s="96" customFormat="1" x14ac:dyDescent="0.2"/>
    <row r="950" s="96" customFormat="1" x14ac:dyDescent="0.2"/>
    <row r="951" s="96" customFormat="1" x14ac:dyDescent="0.2"/>
    <row r="952" s="96" customFormat="1" x14ac:dyDescent="0.2"/>
    <row r="953" s="96" customFormat="1" x14ac:dyDescent="0.2"/>
    <row r="954" s="96" customFormat="1" x14ac:dyDescent="0.2"/>
    <row r="955" s="96" customFormat="1" x14ac:dyDescent="0.2"/>
    <row r="956" s="96" customFormat="1" x14ac:dyDescent="0.2"/>
    <row r="957" s="96" customFormat="1" x14ac:dyDescent="0.2"/>
    <row r="958" s="96" customFormat="1" x14ac:dyDescent="0.2"/>
    <row r="959" s="96" customFormat="1" x14ac:dyDescent="0.2"/>
    <row r="960" s="96" customFormat="1" x14ac:dyDescent="0.2"/>
    <row r="961" s="96" customFormat="1" x14ac:dyDescent="0.2"/>
    <row r="962" s="96" customFormat="1" x14ac:dyDescent="0.2"/>
    <row r="963" s="96" customFormat="1" x14ac:dyDescent="0.2"/>
    <row r="964" s="96" customFormat="1" x14ac:dyDescent="0.2"/>
    <row r="965" s="96" customFormat="1" x14ac:dyDescent="0.2"/>
    <row r="966" s="96" customFormat="1" x14ac:dyDescent="0.2"/>
    <row r="967" s="96" customFormat="1" x14ac:dyDescent="0.2"/>
    <row r="968" s="96" customFormat="1" x14ac:dyDescent="0.2"/>
    <row r="969" s="96" customFormat="1" x14ac:dyDescent="0.2"/>
    <row r="970" s="96" customFormat="1" x14ac:dyDescent="0.2"/>
    <row r="971" s="96" customFormat="1" x14ac:dyDescent="0.2"/>
    <row r="972" s="96" customFormat="1" x14ac:dyDescent="0.2"/>
    <row r="973" s="96" customFormat="1" x14ac:dyDescent="0.2"/>
    <row r="974" s="96" customFormat="1" x14ac:dyDescent="0.2"/>
    <row r="975" s="96" customFormat="1" x14ac:dyDescent="0.2"/>
    <row r="976" s="96" customFormat="1" x14ac:dyDescent="0.2"/>
    <row r="977" s="96" customFormat="1" x14ac:dyDescent="0.2"/>
    <row r="978" s="96" customFormat="1" x14ac:dyDescent="0.2"/>
    <row r="979" s="96" customFormat="1" x14ac:dyDescent="0.2"/>
    <row r="980" s="96" customFormat="1" x14ac:dyDescent="0.2"/>
    <row r="981" s="96" customFormat="1" x14ac:dyDescent="0.2"/>
    <row r="982" s="96" customFormat="1" x14ac:dyDescent="0.2"/>
    <row r="983" s="96" customFormat="1" x14ac:dyDescent="0.2"/>
    <row r="984" s="96" customFormat="1" x14ac:dyDescent="0.2"/>
    <row r="985" s="96" customFormat="1" x14ac:dyDescent="0.2"/>
    <row r="986" s="96" customFormat="1" x14ac:dyDescent="0.2"/>
    <row r="987" s="96" customFormat="1" x14ac:dyDescent="0.2"/>
    <row r="988" s="96" customFormat="1" x14ac:dyDescent="0.2"/>
    <row r="989" s="96" customFormat="1" x14ac:dyDescent="0.2"/>
    <row r="990" s="96" customFormat="1" x14ac:dyDescent="0.2"/>
    <row r="991" s="96" customFormat="1" x14ac:dyDescent="0.2"/>
    <row r="992" s="96" customFormat="1" x14ac:dyDescent="0.2"/>
    <row r="993" s="96" customFormat="1" x14ac:dyDescent="0.2"/>
    <row r="994" s="96" customFormat="1" x14ac:dyDescent="0.2"/>
    <row r="995" s="96" customFormat="1" x14ac:dyDescent="0.2"/>
    <row r="996" s="96" customFormat="1" x14ac:dyDescent="0.2"/>
    <row r="997" s="96" customFormat="1" x14ac:dyDescent="0.2"/>
    <row r="998" s="96" customFormat="1" x14ac:dyDescent="0.2"/>
    <row r="999" s="96" customFormat="1" x14ac:dyDescent="0.2"/>
    <row r="1006" s="96" customFormat="1" x14ac:dyDescent="0.2"/>
    <row r="1007" s="96" customFormat="1" x14ac:dyDescent="0.2"/>
    <row r="1009" s="96" customFormat="1" x14ac:dyDescent="0.2"/>
    <row r="1010" s="96" customFormat="1" x14ac:dyDescent="0.2"/>
    <row r="1011" s="96" customFormat="1" x14ac:dyDescent="0.2"/>
    <row r="1012" s="96" customFormat="1" x14ac:dyDescent="0.2"/>
    <row r="1013" s="96" customFormat="1" x14ac:dyDescent="0.2"/>
    <row r="1014" s="96" customFormat="1" x14ac:dyDescent="0.2"/>
    <row r="1015" s="96" customFormat="1" x14ac:dyDescent="0.2"/>
    <row r="1018" s="96" customFormat="1" x14ac:dyDescent="0.2"/>
    <row r="1019" s="96" customFormat="1" x14ac:dyDescent="0.2"/>
    <row r="1020" s="96" customFormat="1" x14ac:dyDescent="0.2"/>
    <row r="1021" s="96" customFormat="1" x14ac:dyDescent="0.2"/>
    <row r="1022" s="96" customFormat="1" x14ac:dyDescent="0.2"/>
    <row r="1023" s="96" customFormat="1" x14ac:dyDescent="0.2"/>
    <row r="1024" s="96" customFormat="1" x14ac:dyDescent="0.2"/>
    <row r="1025" s="96" customFormat="1" x14ac:dyDescent="0.2"/>
    <row r="1026" s="96" customFormat="1" x14ac:dyDescent="0.2"/>
    <row r="1027" s="96" customFormat="1" x14ac:dyDescent="0.2"/>
    <row r="1028" s="96" customFormat="1" x14ac:dyDescent="0.2"/>
    <row r="1029" s="96" customFormat="1" x14ac:dyDescent="0.2"/>
    <row r="1030" s="96" customFormat="1" x14ac:dyDescent="0.2"/>
    <row r="1031" s="96" customFormat="1" x14ac:dyDescent="0.2"/>
    <row r="1032" s="96" customFormat="1" x14ac:dyDescent="0.2"/>
    <row r="1033" s="96" customFormat="1" x14ac:dyDescent="0.2"/>
    <row r="1034" s="96" customFormat="1" x14ac:dyDescent="0.2"/>
    <row r="1035" s="96" customFormat="1" x14ac:dyDescent="0.2"/>
    <row r="1036" s="96" customFormat="1" x14ac:dyDescent="0.2"/>
    <row r="1037" s="96" customFormat="1" x14ac:dyDescent="0.2"/>
    <row r="1038" s="96" customFormat="1" x14ac:dyDescent="0.2"/>
    <row r="1039" s="96" customFormat="1" x14ac:dyDescent="0.2"/>
    <row r="1040" s="96" customFormat="1" x14ac:dyDescent="0.2"/>
    <row r="1041" s="96" customFormat="1" x14ac:dyDescent="0.2"/>
    <row r="1042" s="96" customFormat="1" x14ac:dyDescent="0.2"/>
    <row r="1043" s="96" customFormat="1" x14ac:dyDescent="0.2"/>
    <row r="1044" s="96" customFormat="1" x14ac:dyDescent="0.2"/>
    <row r="1045" s="96" customFormat="1" x14ac:dyDescent="0.2"/>
    <row r="1046" s="96" customFormat="1" x14ac:dyDescent="0.2"/>
    <row r="1047" s="96" customFormat="1" x14ac:dyDescent="0.2"/>
    <row r="1048" s="96" customFormat="1" x14ac:dyDescent="0.2"/>
    <row r="1049" s="96" customFormat="1" x14ac:dyDescent="0.2"/>
    <row r="1050" s="96" customFormat="1" x14ac:dyDescent="0.2"/>
    <row r="1051" s="96" customFormat="1" x14ac:dyDescent="0.2"/>
    <row r="1052" s="96" customFormat="1" x14ac:dyDescent="0.2"/>
    <row r="1053" s="96" customFormat="1" x14ac:dyDescent="0.2"/>
    <row r="1054" s="96" customFormat="1" x14ac:dyDescent="0.2"/>
    <row r="1055" s="96" customFormat="1" x14ac:dyDescent="0.2"/>
    <row r="1056" s="96" customFormat="1" x14ac:dyDescent="0.2"/>
    <row r="1057" s="96" customFormat="1" x14ac:dyDescent="0.2"/>
    <row r="1058" s="96" customFormat="1" x14ac:dyDescent="0.2"/>
    <row r="1059" s="96" customFormat="1" x14ac:dyDescent="0.2"/>
    <row r="1060" s="96" customFormat="1" x14ac:dyDescent="0.2"/>
    <row r="1061" s="96" customFormat="1" x14ac:dyDescent="0.2"/>
    <row r="1062" s="96" customFormat="1" x14ac:dyDescent="0.2"/>
    <row r="1063" s="96" customFormat="1" x14ac:dyDescent="0.2"/>
    <row r="1064" s="96" customFormat="1" x14ac:dyDescent="0.2"/>
    <row r="1070" s="96" customFormat="1" x14ac:dyDescent="0.2"/>
    <row r="1071" s="96" customFormat="1" x14ac:dyDescent="0.2"/>
    <row r="1076" s="96" customFormat="1" x14ac:dyDescent="0.2"/>
    <row r="1077" s="96" customFormat="1" x14ac:dyDescent="0.2"/>
    <row r="1086" s="96" customFormat="1" x14ac:dyDescent="0.2"/>
    <row r="1087" s="96" customFormat="1" x14ac:dyDescent="0.2"/>
    <row r="1092" s="96" customFormat="1" x14ac:dyDescent="0.2"/>
    <row r="1093" s="96" customFormat="1" x14ac:dyDescent="0.2"/>
    <row r="1048204" s="96" customFormat="1" x14ac:dyDescent="0.2"/>
    <row r="1048242" s="96" customFormat="1" x14ac:dyDescent="0.2"/>
    <row r="1048259" s="96" customFormat="1" x14ac:dyDescent="0.2"/>
    <row r="1048268" s="96" customFormat="1" x14ac:dyDescent="0.2"/>
    <row r="1048287" s="96" customFormat="1" x14ac:dyDescent="0.2"/>
    <row r="1048310" spans="1:5" x14ac:dyDescent="0.2">
      <c r="A1048310" s="96"/>
      <c r="C1048310" s="96"/>
      <c r="E1048310" s="107"/>
    </row>
    <row r="1048351" s="96" customFormat="1" x14ac:dyDescent="0.2"/>
    <row r="1048363" s="96" customFormat="1" x14ac:dyDescent="0.2"/>
    <row r="1048367" s="96" customFormat="1" x14ac:dyDescent="0.2"/>
    <row r="1048370" s="96" customFormat="1" x14ac:dyDescent="0.2"/>
    <row r="1048373" s="96" customFormat="1" x14ac:dyDescent="0.2"/>
    <row r="1048379" s="96" customFormat="1" x14ac:dyDescent="0.2"/>
    <row r="1048383" s="96" customFormat="1" x14ac:dyDescent="0.2"/>
    <row r="1048386" s="96" customFormat="1" x14ac:dyDescent="0.2"/>
    <row r="1048387" s="96" customFormat="1" x14ac:dyDescent="0.2"/>
    <row r="1048389" s="96" customFormat="1" x14ac:dyDescent="0.2"/>
    <row r="1048399" s="96" customFormat="1" x14ac:dyDescent="0.2"/>
    <row r="1048403" s="96" customFormat="1" x14ac:dyDescent="0.2"/>
    <row r="1048405" s="96" customFormat="1" x14ac:dyDescent="0.2"/>
    <row r="1048421" s="96" customFormat="1" x14ac:dyDescent="0.2"/>
    <row r="1048428" s="96" customFormat="1" x14ac:dyDescent="0.2"/>
    <row r="1048437" s="96" customFormat="1" x14ac:dyDescent="0.2"/>
    <row r="1048438" s="96" customFormat="1" x14ac:dyDescent="0.2"/>
    <row r="1048439" s="96" customFormat="1" x14ac:dyDescent="0.2"/>
  </sheetData>
  <sheetProtection algorithmName="SHA-512" hashValue="4Sb17+KrA8Jw6DWAokZ7xxqP6s2SIvk0cs91T/+9j0H/iLlDV+ct/T6QimEDfOm2UF48cfFxGk8FFClIKzYDGg==" saltValue="wp96hMllGaenRmstefEPQQ==" spinCount="100000" sheet="1" objects="1" scenarios="1"/>
  <mergeCells count="3">
    <mergeCell ref="A2:C2"/>
    <mergeCell ref="D1:H1"/>
    <mergeCell ref="D34:G34"/>
  </mergeCells>
  <phoneticPr fontId="9" type="noConversion"/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34:B34" unlockedFormula="1"/>
  </ignoredError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H1048468"/>
  <sheetViews>
    <sheetView view="pageBreakPreview" zoomScale="115" zoomScaleNormal="100" zoomScaleSheetLayoutView="115" workbookViewId="0">
      <selection activeCell="F18" sqref="F18"/>
    </sheetView>
  </sheetViews>
  <sheetFormatPr defaultRowHeight="12.75" x14ac:dyDescent="0.2"/>
  <cols>
    <col min="1" max="1" width="9.85546875" style="95" customWidth="1"/>
    <col min="2" max="2" width="8.7109375" style="96" customWidth="1"/>
    <col min="3" max="3" width="6.42578125" style="96" customWidth="1"/>
    <col min="4" max="4" width="42.7109375" style="96" customWidth="1"/>
    <col min="5" max="5" width="10.28515625" style="96" customWidth="1"/>
    <col min="6" max="6" width="18.7109375" style="96" customWidth="1"/>
    <col min="7" max="8" width="20.7109375" style="96" customWidth="1"/>
    <col min="9" max="256" width="9.28515625" style="96"/>
    <col min="257" max="257" width="9.28515625" style="96" customWidth="1"/>
    <col min="258" max="258" width="6.7109375" style="96" customWidth="1"/>
    <col min="259" max="259" width="40.7109375" style="96" customWidth="1"/>
    <col min="260" max="263" width="9.28515625" style="96" customWidth="1"/>
    <col min="264" max="512" width="9.28515625" style="96"/>
    <col min="513" max="513" width="9.28515625" style="96" customWidth="1"/>
    <col min="514" max="514" width="6.7109375" style="96" customWidth="1"/>
    <col min="515" max="515" width="40.7109375" style="96" customWidth="1"/>
    <col min="516" max="519" width="9.28515625" style="96" customWidth="1"/>
    <col min="520" max="768" width="9.28515625" style="96"/>
    <col min="769" max="769" width="9.28515625" style="96" customWidth="1"/>
    <col min="770" max="770" width="6.7109375" style="96" customWidth="1"/>
    <col min="771" max="771" width="40.7109375" style="96" customWidth="1"/>
    <col min="772" max="775" width="9.28515625" style="96" customWidth="1"/>
    <col min="776" max="1024" width="9.28515625" style="96"/>
    <col min="1025" max="1025" width="9.28515625" style="96" customWidth="1"/>
    <col min="1026" max="1026" width="6.7109375" style="96" customWidth="1"/>
    <col min="1027" max="1027" width="40.7109375" style="96" customWidth="1"/>
    <col min="1028" max="1031" width="9.28515625" style="96" customWidth="1"/>
    <col min="1032" max="1280" width="9.28515625" style="96"/>
    <col min="1281" max="1281" width="9.28515625" style="96" customWidth="1"/>
    <col min="1282" max="1282" width="6.7109375" style="96" customWidth="1"/>
    <col min="1283" max="1283" width="40.7109375" style="96" customWidth="1"/>
    <col min="1284" max="1287" width="9.28515625" style="96" customWidth="1"/>
    <col min="1288" max="1536" width="9.28515625" style="96"/>
    <col min="1537" max="1537" width="9.28515625" style="96" customWidth="1"/>
    <col min="1538" max="1538" width="6.7109375" style="96" customWidth="1"/>
    <col min="1539" max="1539" width="40.7109375" style="96" customWidth="1"/>
    <col min="1540" max="1543" width="9.28515625" style="96" customWidth="1"/>
    <col min="1544" max="1792" width="9.28515625" style="96"/>
    <col min="1793" max="1793" width="9.28515625" style="96" customWidth="1"/>
    <col min="1794" max="1794" width="6.7109375" style="96" customWidth="1"/>
    <col min="1795" max="1795" width="40.7109375" style="96" customWidth="1"/>
    <col min="1796" max="1799" width="9.28515625" style="96" customWidth="1"/>
    <col min="1800" max="2048" width="9.28515625" style="96"/>
    <col min="2049" max="2049" width="9.28515625" style="96" customWidth="1"/>
    <col min="2050" max="2050" width="6.7109375" style="96" customWidth="1"/>
    <col min="2051" max="2051" width="40.7109375" style="96" customWidth="1"/>
    <col min="2052" max="2055" width="9.28515625" style="96" customWidth="1"/>
    <col min="2056" max="2304" width="9.28515625" style="96"/>
    <col min="2305" max="2305" width="9.28515625" style="96" customWidth="1"/>
    <col min="2306" max="2306" width="6.7109375" style="96" customWidth="1"/>
    <col min="2307" max="2307" width="40.7109375" style="96" customWidth="1"/>
    <col min="2308" max="2311" width="9.28515625" style="96" customWidth="1"/>
    <col min="2312" max="2560" width="9.28515625" style="96"/>
    <col min="2561" max="2561" width="9.28515625" style="96" customWidth="1"/>
    <col min="2562" max="2562" width="6.7109375" style="96" customWidth="1"/>
    <col min="2563" max="2563" width="40.7109375" style="96" customWidth="1"/>
    <col min="2564" max="2567" width="9.28515625" style="96" customWidth="1"/>
    <col min="2568" max="2816" width="9.28515625" style="96"/>
    <col min="2817" max="2817" width="9.28515625" style="96" customWidth="1"/>
    <col min="2818" max="2818" width="6.7109375" style="96" customWidth="1"/>
    <col min="2819" max="2819" width="40.7109375" style="96" customWidth="1"/>
    <col min="2820" max="2823" width="9.28515625" style="96" customWidth="1"/>
    <col min="2824" max="3072" width="9.28515625" style="96"/>
    <col min="3073" max="3073" width="9.28515625" style="96" customWidth="1"/>
    <col min="3074" max="3074" width="6.7109375" style="96" customWidth="1"/>
    <col min="3075" max="3075" width="40.7109375" style="96" customWidth="1"/>
    <col min="3076" max="3079" width="9.28515625" style="96" customWidth="1"/>
    <col min="3080" max="3328" width="9.28515625" style="96"/>
    <col min="3329" max="3329" width="9.28515625" style="96" customWidth="1"/>
    <col min="3330" max="3330" width="6.7109375" style="96" customWidth="1"/>
    <col min="3331" max="3331" width="40.7109375" style="96" customWidth="1"/>
    <col min="3332" max="3335" width="9.28515625" style="96" customWidth="1"/>
    <col min="3336" max="3584" width="9.28515625" style="96"/>
    <col min="3585" max="3585" width="9.28515625" style="96" customWidth="1"/>
    <col min="3586" max="3586" width="6.7109375" style="96" customWidth="1"/>
    <col min="3587" max="3587" width="40.7109375" style="96" customWidth="1"/>
    <col min="3588" max="3591" width="9.28515625" style="96" customWidth="1"/>
    <col min="3592" max="3840" width="9.28515625" style="96"/>
    <col min="3841" max="3841" width="9.28515625" style="96" customWidth="1"/>
    <col min="3842" max="3842" width="6.7109375" style="96" customWidth="1"/>
    <col min="3843" max="3843" width="40.7109375" style="96" customWidth="1"/>
    <col min="3844" max="3847" width="9.28515625" style="96" customWidth="1"/>
    <col min="3848" max="4096" width="9.28515625" style="96"/>
    <col min="4097" max="4097" width="9.28515625" style="96" customWidth="1"/>
    <col min="4098" max="4098" width="6.7109375" style="96" customWidth="1"/>
    <col min="4099" max="4099" width="40.7109375" style="96" customWidth="1"/>
    <col min="4100" max="4103" width="9.28515625" style="96" customWidth="1"/>
    <col min="4104" max="4352" width="9.28515625" style="96"/>
    <col min="4353" max="4353" width="9.28515625" style="96" customWidth="1"/>
    <col min="4354" max="4354" width="6.7109375" style="96" customWidth="1"/>
    <col min="4355" max="4355" width="40.7109375" style="96" customWidth="1"/>
    <col min="4356" max="4359" width="9.28515625" style="96" customWidth="1"/>
    <col min="4360" max="4608" width="9.28515625" style="96"/>
    <col min="4609" max="4609" width="9.28515625" style="96" customWidth="1"/>
    <col min="4610" max="4610" width="6.7109375" style="96" customWidth="1"/>
    <col min="4611" max="4611" width="40.7109375" style="96" customWidth="1"/>
    <col min="4612" max="4615" width="9.28515625" style="96" customWidth="1"/>
    <col min="4616" max="4864" width="9.28515625" style="96"/>
    <col min="4865" max="4865" width="9.28515625" style="96" customWidth="1"/>
    <col min="4866" max="4866" width="6.7109375" style="96" customWidth="1"/>
    <col min="4867" max="4867" width="40.7109375" style="96" customWidth="1"/>
    <col min="4868" max="4871" width="9.28515625" style="96" customWidth="1"/>
    <col min="4872" max="5120" width="9.28515625" style="96"/>
    <col min="5121" max="5121" width="9.28515625" style="96" customWidth="1"/>
    <col min="5122" max="5122" width="6.7109375" style="96" customWidth="1"/>
    <col min="5123" max="5123" width="40.7109375" style="96" customWidth="1"/>
    <col min="5124" max="5127" width="9.28515625" style="96" customWidth="1"/>
    <col min="5128" max="5376" width="9.28515625" style="96"/>
    <col min="5377" max="5377" width="9.28515625" style="96" customWidth="1"/>
    <col min="5378" max="5378" width="6.7109375" style="96" customWidth="1"/>
    <col min="5379" max="5379" width="40.7109375" style="96" customWidth="1"/>
    <col min="5380" max="5383" width="9.28515625" style="96" customWidth="1"/>
    <col min="5384" max="5632" width="9.28515625" style="96"/>
    <col min="5633" max="5633" width="9.28515625" style="96" customWidth="1"/>
    <col min="5634" max="5634" width="6.7109375" style="96" customWidth="1"/>
    <col min="5635" max="5635" width="40.7109375" style="96" customWidth="1"/>
    <col min="5636" max="5639" width="9.28515625" style="96" customWidth="1"/>
    <col min="5640" max="5888" width="9.28515625" style="96"/>
    <col min="5889" max="5889" width="9.28515625" style="96" customWidth="1"/>
    <col min="5890" max="5890" width="6.7109375" style="96" customWidth="1"/>
    <col min="5891" max="5891" width="40.7109375" style="96" customWidth="1"/>
    <col min="5892" max="5895" width="9.28515625" style="96" customWidth="1"/>
    <col min="5896" max="6144" width="9.28515625" style="96"/>
    <col min="6145" max="6145" width="9.28515625" style="96" customWidth="1"/>
    <col min="6146" max="6146" width="6.7109375" style="96" customWidth="1"/>
    <col min="6147" max="6147" width="40.7109375" style="96" customWidth="1"/>
    <col min="6148" max="6151" width="9.28515625" style="96" customWidth="1"/>
    <col min="6152" max="6400" width="9.28515625" style="96"/>
    <col min="6401" max="6401" width="9.28515625" style="96" customWidth="1"/>
    <col min="6402" max="6402" width="6.7109375" style="96" customWidth="1"/>
    <col min="6403" max="6403" width="40.7109375" style="96" customWidth="1"/>
    <col min="6404" max="6407" width="9.28515625" style="96" customWidth="1"/>
    <col min="6408" max="6656" width="9.28515625" style="96"/>
    <col min="6657" max="6657" width="9.28515625" style="96" customWidth="1"/>
    <col min="6658" max="6658" width="6.7109375" style="96" customWidth="1"/>
    <col min="6659" max="6659" width="40.7109375" style="96" customWidth="1"/>
    <col min="6660" max="6663" width="9.28515625" style="96" customWidth="1"/>
    <col min="6664" max="6912" width="9.28515625" style="96"/>
    <col min="6913" max="6913" width="9.28515625" style="96" customWidth="1"/>
    <col min="6914" max="6914" width="6.7109375" style="96" customWidth="1"/>
    <col min="6915" max="6915" width="40.7109375" style="96" customWidth="1"/>
    <col min="6916" max="6919" width="9.28515625" style="96" customWidth="1"/>
    <col min="6920" max="7168" width="9.28515625" style="96"/>
    <col min="7169" max="7169" width="9.28515625" style="96" customWidth="1"/>
    <col min="7170" max="7170" width="6.7109375" style="96" customWidth="1"/>
    <col min="7171" max="7171" width="40.7109375" style="96" customWidth="1"/>
    <col min="7172" max="7175" width="9.28515625" style="96" customWidth="1"/>
    <col min="7176" max="7424" width="9.28515625" style="96"/>
    <col min="7425" max="7425" width="9.28515625" style="96" customWidth="1"/>
    <col min="7426" max="7426" width="6.7109375" style="96" customWidth="1"/>
    <col min="7427" max="7427" width="40.7109375" style="96" customWidth="1"/>
    <col min="7428" max="7431" width="9.28515625" style="96" customWidth="1"/>
    <col min="7432" max="7680" width="9.28515625" style="96"/>
    <col min="7681" max="7681" width="9.28515625" style="96" customWidth="1"/>
    <col min="7682" max="7682" width="6.7109375" style="96" customWidth="1"/>
    <col min="7683" max="7683" width="40.7109375" style="96" customWidth="1"/>
    <col min="7684" max="7687" width="9.28515625" style="96" customWidth="1"/>
    <col min="7688" max="7936" width="9.28515625" style="96"/>
    <col min="7937" max="7937" width="9.28515625" style="96" customWidth="1"/>
    <col min="7938" max="7938" width="6.7109375" style="96" customWidth="1"/>
    <col min="7939" max="7939" width="40.7109375" style="96" customWidth="1"/>
    <col min="7940" max="7943" width="9.28515625" style="96" customWidth="1"/>
    <col min="7944" max="8192" width="9.28515625" style="96"/>
    <col min="8193" max="8193" width="9.28515625" style="96" customWidth="1"/>
    <col min="8194" max="8194" width="6.7109375" style="96" customWidth="1"/>
    <col min="8195" max="8195" width="40.7109375" style="96" customWidth="1"/>
    <col min="8196" max="8199" width="9.28515625" style="96" customWidth="1"/>
    <col min="8200" max="8448" width="9.28515625" style="96"/>
    <col min="8449" max="8449" width="9.28515625" style="96" customWidth="1"/>
    <col min="8450" max="8450" width="6.7109375" style="96" customWidth="1"/>
    <col min="8451" max="8451" width="40.7109375" style="96" customWidth="1"/>
    <col min="8452" max="8455" width="9.28515625" style="96" customWidth="1"/>
    <col min="8456" max="8704" width="9.28515625" style="96"/>
    <col min="8705" max="8705" width="9.28515625" style="96" customWidth="1"/>
    <col min="8706" max="8706" width="6.7109375" style="96" customWidth="1"/>
    <col min="8707" max="8707" width="40.7109375" style="96" customWidth="1"/>
    <col min="8708" max="8711" width="9.28515625" style="96" customWidth="1"/>
    <col min="8712" max="8960" width="9.28515625" style="96"/>
    <col min="8961" max="8961" width="9.28515625" style="96" customWidth="1"/>
    <col min="8962" max="8962" width="6.7109375" style="96" customWidth="1"/>
    <col min="8963" max="8963" width="40.7109375" style="96" customWidth="1"/>
    <col min="8964" max="8967" width="9.28515625" style="96" customWidth="1"/>
    <col min="8968" max="9216" width="9.28515625" style="96"/>
    <col min="9217" max="9217" width="9.28515625" style="96" customWidth="1"/>
    <col min="9218" max="9218" width="6.7109375" style="96" customWidth="1"/>
    <col min="9219" max="9219" width="40.7109375" style="96" customWidth="1"/>
    <col min="9220" max="9223" width="9.28515625" style="96" customWidth="1"/>
    <col min="9224" max="9472" width="9.28515625" style="96"/>
    <col min="9473" max="9473" width="9.28515625" style="96" customWidth="1"/>
    <col min="9474" max="9474" width="6.7109375" style="96" customWidth="1"/>
    <col min="9475" max="9475" width="40.7109375" style="96" customWidth="1"/>
    <col min="9476" max="9479" width="9.28515625" style="96" customWidth="1"/>
    <col min="9480" max="9728" width="9.28515625" style="96"/>
    <col min="9729" max="9729" width="9.28515625" style="96" customWidth="1"/>
    <col min="9730" max="9730" width="6.7109375" style="96" customWidth="1"/>
    <col min="9731" max="9731" width="40.7109375" style="96" customWidth="1"/>
    <col min="9732" max="9735" width="9.28515625" style="96" customWidth="1"/>
    <col min="9736" max="9984" width="9.28515625" style="96"/>
    <col min="9985" max="9985" width="9.28515625" style="96" customWidth="1"/>
    <col min="9986" max="9986" width="6.7109375" style="96" customWidth="1"/>
    <col min="9987" max="9987" width="40.7109375" style="96" customWidth="1"/>
    <col min="9988" max="9991" width="9.28515625" style="96" customWidth="1"/>
    <col min="9992" max="10240" width="9.28515625" style="96"/>
    <col min="10241" max="10241" width="9.28515625" style="96" customWidth="1"/>
    <col min="10242" max="10242" width="6.7109375" style="96" customWidth="1"/>
    <col min="10243" max="10243" width="40.7109375" style="96" customWidth="1"/>
    <col min="10244" max="10247" width="9.28515625" style="96" customWidth="1"/>
    <col min="10248" max="10496" width="9.28515625" style="96"/>
    <col min="10497" max="10497" width="9.28515625" style="96" customWidth="1"/>
    <col min="10498" max="10498" width="6.7109375" style="96" customWidth="1"/>
    <col min="10499" max="10499" width="40.7109375" style="96" customWidth="1"/>
    <col min="10500" max="10503" width="9.28515625" style="96" customWidth="1"/>
    <col min="10504" max="10752" width="9.28515625" style="96"/>
    <col min="10753" max="10753" width="9.28515625" style="96" customWidth="1"/>
    <col min="10754" max="10754" width="6.7109375" style="96" customWidth="1"/>
    <col min="10755" max="10755" width="40.7109375" style="96" customWidth="1"/>
    <col min="10756" max="10759" width="9.28515625" style="96" customWidth="1"/>
    <col min="10760" max="11008" width="9.28515625" style="96"/>
    <col min="11009" max="11009" width="9.28515625" style="96" customWidth="1"/>
    <col min="11010" max="11010" width="6.7109375" style="96" customWidth="1"/>
    <col min="11011" max="11011" width="40.7109375" style="96" customWidth="1"/>
    <col min="11012" max="11015" width="9.28515625" style="96" customWidth="1"/>
    <col min="11016" max="11264" width="9.28515625" style="96"/>
    <col min="11265" max="11265" width="9.28515625" style="96" customWidth="1"/>
    <col min="11266" max="11266" width="6.7109375" style="96" customWidth="1"/>
    <col min="11267" max="11267" width="40.7109375" style="96" customWidth="1"/>
    <col min="11268" max="11271" width="9.28515625" style="96" customWidth="1"/>
    <col min="11272" max="11520" width="9.28515625" style="96"/>
    <col min="11521" max="11521" width="9.28515625" style="96" customWidth="1"/>
    <col min="11522" max="11522" width="6.7109375" style="96" customWidth="1"/>
    <col min="11523" max="11523" width="40.7109375" style="96" customWidth="1"/>
    <col min="11524" max="11527" width="9.28515625" style="96" customWidth="1"/>
    <col min="11528" max="11776" width="9.28515625" style="96"/>
    <col min="11777" max="11777" width="9.28515625" style="96" customWidth="1"/>
    <col min="11778" max="11778" width="6.7109375" style="96" customWidth="1"/>
    <col min="11779" max="11779" width="40.7109375" style="96" customWidth="1"/>
    <col min="11780" max="11783" width="9.28515625" style="96" customWidth="1"/>
    <col min="11784" max="12032" width="9.28515625" style="96"/>
    <col min="12033" max="12033" width="9.28515625" style="96" customWidth="1"/>
    <col min="12034" max="12034" width="6.7109375" style="96" customWidth="1"/>
    <col min="12035" max="12035" width="40.7109375" style="96" customWidth="1"/>
    <col min="12036" max="12039" width="9.28515625" style="96" customWidth="1"/>
    <col min="12040" max="12288" width="9.28515625" style="96"/>
    <col min="12289" max="12289" width="9.28515625" style="96" customWidth="1"/>
    <col min="12290" max="12290" width="6.7109375" style="96" customWidth="1"/>
    <col min="12291" max="12291" width="40.7109375" style="96" customWidth="1"/>
    <col min="12292" max="12295" width="9.28515625" style="96" customWidth="1"/>
    <col min="12296" max="12544" width="9.28515625" style="96"/>
    <col min="12545" max="12545" width="9.28515625" style="96" customWidth="1"/>
    <col min="12546" max="12546" width="6.7109375" style="96" customWidth="1"/>
    <col min="12547" max="12547" width="40.7109375" style="96" customWidth="1"/>
    <col min="12548" max="12551" width="9.28515625" style="96" customWidth="1"/>
    <col min="12552" max="12800" width="9.28515625" style="96"/>
    <col min="12801" max="12801" width="9.28515625" style="96" customWidth="1"/>
    <col min="12802" max="12802" width="6.7109375" style="96" customWidth="1"/>
    <col min="12803" max="12803" width="40.7109375" style="96" customWidth="1"/>
    <col min="12804" max="12807" width="9.28515625" style="96" customWidth="1"/>
    <col min="12808" max="13056" width="9.28515625" style="96"/>
    <col min="13057" max="13057" width="9.28515625" style="96" customWidth="1"/>
    <col min="13058" max="13058" width="6.7109375" style="96" customWidth="1"/>
    <col min="13059" max="13059" width="40.7109375" style="96" customWidth="1"/>
    <col min="13060" max="13063" width="9.28515625" style="96" customWidth="1"/>
    <col min="13064" max="13312" width="9.28515625" style="96"/>
    <col min="13313" max="13313" width="9.28515625" style="96" customWidth="1"/>
    <col min="13314" max="13314" width="6.7109375" style="96" customWidth="1"/>
    <col min="13315" max="13315" width="40.7109375" style="96" customWidth="1"/>
    <col min="13316" max="13319" width="9.28515625" style="96" customWidth="1"/>
    <col min="13320" max="13568" width="9.28515625" style="96"/>
    <col min="13569" max="13569" width="9.28515625" style="96" customWidth="1"/>
    <col min="13570" max="13570" width="6.7109375" style="96" customWidth="1"/>
    <col min="13571" max="13571" width="40.7109375" style="96" customWidth="1"/>
    <col min="13572" max="13575" width="9.28515625" style="96" customWidth="1"/>
    <col min="13576" max="13824" width="9.28515625" style="96"/>
    <col min="13825" max="13825" width="9.28515625" style="96" customWidth="1"/>
    <col min="13826" max="13826" width="6.7109375" style="96" customWidth="1"/>
    <col min="13827" max="13827" width="40.7109375" style="96" customWidth="1"/>
    <col min="13828" max="13831" width="9.28515625" style="96" customWidth="1"/>
    <col min="13832" max="14080" width="9.28515625" style="96"/>
    <col min="14081" max="14081" width="9.28515625" style="96" customWidth="1"/>
    <col min="14082" max="14082" width="6.7109375" style="96" customWidth="1"/>
    <col min="14083" max="14083" width="40.7109375" style="96" customWidth="1"/>
    <col min="14084" max="14087" width="9.28515625" style="96" customWidth="1"/>
    <col min="14088" max="14336" width="9.28515625" style="96"/>
    <col min="14337" max="14337" width="9.28515625" style="96" customWidth="1"/>
    <col min="14338" max="14338" width="6.7109375" style="96" customWidth="1"/>
    <col min="14339" max="14339" width="40.7109375" style="96" customWidth="1"/>
    <col min="14340" max="14343" width="9.28515625" style="96" customWidth="1"/>
    <col min="14344" max="14592" width="9.28515625" style="96"/>
    <col min="14593" max="14593" width="9.28515625" style="96" customWidth="1"/>
    <col min="14594" max="14594" width="6.7109375" style="96" customWidth="1"/>
    <col min="14595" max="14595" width="40.7109375" style="96" customWidth="1"/>
    <col min="14596" max="14599" width="9.28515625" style="96" customWidth="1"/>
    <col min="14600" max="14848" width="9.28515625" style="96"/>
    <col min="14849" max="14849" width="9.28515625" style="96" customWidth="1"/>
    <col min="14850" max="14850" width="6.7109375" style="96" customWidth="1"/>
    <col min="14851" max="14851" width="40.7109375" style="96" customWidth="1"/>
    <col min="14852" max="14855" width="9.28515625" style="96" customWidth="1"/>
    <col min="14856" max="15104" width="9.28515625" style="96"/>
    <col min="15105" max="15105" width="9.28515625" style="96" customWidth="1"/>
    <col min="15106" max="15106" width="6.7109375" style="96" customWidth="1"/>
    <col min="15107" max="15107" width="40.7109375" style="96" customWidth="1"/>
    <col min="15108" max="15111" width="9.28515625" style="96" customWidth="1"/>
    <col min="15112" max="15360" width="9.28515625" style="96"/>
    <col min="15361" max="15361" width="9.28515625" style="96" customWidth="1"/>
    <col min="15362" max="15362" width="6.7109375" style="96" customWidth="1"/>
    <col min="15363" max="15363" width="40.7109375" style="96" customWidth="1"/>
    <col min="15364" max="15367" width="9.28515625" style="96" customWidth="1"/>
    <col min="15368" max="15616" width="9.28515625" style="96"/>
    <col min="15617" max="15617" width="9.28515625" style="96" customWidth="1"/>
    <col min="15618" max="15618" width="6.7109375" style="96" customWidth="1"/>
    <col min="15619" max="15619" width="40.7109375" style="96" customWidth="1"/>
    <col min="15620" max="15623" width="9.28515625" style="96" customWidth="1"/>
    <col min="15624" max="15872" width="9.28515625" style="96"/>
    <col min="15873" max="15873" width="9.28515625" style="96" customWidth="1"/>
    <col min="15874" max="15874" width="6.7109375" style="96" customWidth="1"/>
    <col min="15875" max="15875" width="40.7109375" style="96" customWidth="1"/>
    <col min="15876" max="15879" width="9.28515625" style="96" customWidth="1"/>
    <col min="15880" max="16128" width="9.28515625" style="96"/>
    <col min="16129" max="16129" width="9.28515625" style="96" customWidth="1"/>
    <col min="16130" max="16130" width="6.7109375" style="96" customWidth="1"/>
    <col min="16131" max="16131" width="40.7109375" style="96" customWidth="1"/>
    <col min="16132" max="16135" width="9.28515625" style="96" customWidth="1"/>
    <col min="16136" max="16383" width="9.28515625" style="96"/>
    <col min="16384" max="16384" width="9.28515625" style="96" customWidth="1"/>
  </cols>
  <sheetData>
    <row r="1" spans="1:8" ht="12.75" customHeight="1" x14ac:dyDescent="0.2">
      <c r="A1" s="440" t="s">
        <v>229</v>
      </c>
      <c r="B1" s="419" t="s">
        <v>1216</v>
      </c>
      <c r="C1" s="433"/>
      <c r="D1" s="795" t="s">
        <v>1217</v>
      </c>
      <c r="E1" s="795"/>
      <c r="F1" s="795"/>
      <c r="G1" s="795"/>
      <c r="H1" s="795"/>
    </row>
    <row r="2" spans="1:8" ht="24.75" customHeight="1" x14ac:dyDescent="0.2">
      <c r="A2" s="789" t="s">
        <v>2</v>
      </c>
      <c r="B2" s="790"/>
      <c r="C2" s="791"/>
      <c r="D2" s="420" t="s">
        <v>3</v>
      </c>
      <c r="E2" s="420" t="s">
        <v>4</v>
      </c>
      <c r="F2" s="420" t="s">
        <v>5</v>
      </c>
      <c r="G2" s="420" t="s">
        <v>6</v>
      </c>
      <c r="H2" s="420" t="s">
        <v>7</v>
      </c>
    </row>
    <row r="3" spans="1:8" ht="51" x14ac:dyDescent="0.2">
      <c r="A3" s="428" t="s">
        <v>1218</v>
      </c>
      <c r="B3" s="429"/>
      <c r="C3" s="556"/>
      <c r="D3" s="311" t="s">
        <v>1219</v>
      </c>
      <c r="E3" s="294"/>
      <c r="F3" s="294"/>
      <c r="G3" s="30"/>
      <c r="H3" s="50"/>
    </row>
    <row r="4" spans="1:8" ht="12" customHeight="1" x14ac:dyDescent="0.2">
      <c r="A4" s="428"/>
      <c r="B4" s="429" t="s">
        <v>1220</v>
      </c>
      <c r="C4" s="556"/>
      <c r="D4" s="314" t="s">
        <v>1221</v>
      </c>
      <c r="E4" s="294"/>
      <c r="F4" s="294"/>
      <c r="G4" s="30"/>
      <c r="H4" s="80" t="str">
        <f>IF(G4=0," ",F4*G4)</f>
        <v xml:space="preserve"> </v>
      </c>
    </row>
    <row r="5" spans="1:8" ht="25.5" x14ac:dyDescent="0.2">
      <c r="A5" s="428"/>
      <c r="B5" s="429"/>
      <c r="C5" s="557" t="s">
        <v>10</v>
      </c>
      <c r="D5" s="313" t="s">
        <v>1222</v>
      </c>
      <c r="E5" s="294" t="s">
        <v>209</v>
      </c>
      <c r="F5" s="293">
        <v>12</v>
      </c>
      <c r="G5" s="119"/>
      <c r="H5" s="83">
        <f>F5*G5</f>
        <v>0</v>
      </c>
    </row>
    <row r="6" spans="1:8" ht="12" customHeight="1" x14ac:dyDescent="0.2">
      <c r="A6" s="428"/>
      <c r="B6" s="429" t="s">
        <v>1223</v>
      </c>
      <c r="C6" s="556"/>
      <c r="D6" s="412" t="s">
        <v>1224</v>
      </c>
      <c r="E6" s="294"/>
      <c r="F6" s="294"/>
      <c r="G6" s="30"/>
      <c r="H6" s="80"/>
    </row>
    <row r="7" spans="1:8" ht="38.25" x14ac:dyDescent="0.2">
      <c r="A7" s="428"/>
      <c r="B7" s="429"/>
      <c r="C7" s="557" t="s">
        <v>10</v>
      </c>
      <c r="D7" s="380" t="s">
        <v>1225</v>
      </c>
      <c r="E7" s="293" t="s">
        <v>157</v>
      </c>
      <c r="F7" s="293">
        <v>80</v>
      </c>
      <c r="G7" s="119"/>
      <c r="H7" s="83" t="str">
        <f>IF(G7=0," ",F7*G7)</f>
        <v xml:space="preserve"> </v>
      </c>
    </row>
    <row r="8" spans="1:8" ht="12" customHeight="1" x14ac:dyDescent="0.2">
      <c r="A8" s="428"/>
      <c r="B8" s="429" t="s">
        <v>1226</v>
      </c>
      <c r="C8" s="556"/>
      <c r="D8" s="412" t="s">
        <v>1227</v>
      </c>
      <c r="E8" s="294"/>
      <c r="F8" s="294"/>
      <c r="G8" s="30"/>
      <c r="H8" s="80" t="str">
        <f>IF(G8=0," ",F8*G8)</f>
        <v xml:space="preserve"> </v>
      </c>
    </row>
    <row r="9" spans="1:8" ht="25.5" x14ac:dyDescent="0.2">
      <c r="A9" s="428"/>
      <c r="B9" s="429"/>
      <c r="C9" s="557" t="s">
        <v>10</v>
      </c>
      <c r="D9" s="380" t="s">
        <v>1228</v>
      </c>
      <c r="E9" s="293" t="s">
        <v>157</v>
      </c>
      <c r="F9" s="293">
        <v>800</v>
      </c>
      <c r="G9" s="119"/>
      <c r="H9" s="83" t="str">
        <f>IF(G9=0," ",F9*G9)</f>
        <v xml:space="preserve"> </v>
      </c>
    </row>
    <row r="10" spans="1:8" ht="12.75" customHeight="1" x14ac:dyDescent="0.2">
      <c r="A10" s="428"/>
      <c r="B10" s="429" t="s">
        <v>1229</v>
      </c>
      <c r="C10" s="556"/>
      <c r="D10" s="412" t="s">
        <v>1230</v>
      </c>
      <c r="E10" s="294"/>
      <c r="F10" s="294"/>
      <c r="G10" s="30"/>
      <c r="H10" s="50"/>
    </row>
    <row r="11" spans="1:8" x14ac:dyDescent="0.2">
      <c r="A11" s="428"/>
      <c r="B11" s="429"/>
      <c r="C11" s="556" t="s">
        <v>10</v>
      </c>
      <c r="D11" s="412" t="s">
        <v>1231</v>
      </c>
      <c r="E11" s="294"/>
      <c r="F11" s="294"/>
      <c r="G11" s="30"/>
      <c r="H11" s="50"/>
    </row>
    <row r="12" spans="1:8" ht="51" x14ac:dyDescent="0.2">
      <c r="A12" s="428"/>
      <c r="B12" s="429"/>
      <c r="C12" s="563" t="s">
        <v>12</v>
      </c>
      <c r="D12" s="380" t="s">
        <v>1232</v>
      </c>
      <c r="E12" s="293" t="s">
        <v>157</v>
      </c>
      <c r="F12" s="293">
        <v>20</v>
      </c>
      <c r="G12" s="119"/>
      <c r="H12" s="83" t="str">
        <f>IF(G12=0," ",F12*G12)</f>
        <v xml:space="preserve"> </v>
      </c>
    </row>
    <row r="13" spans="1:8" x14ac:dyDescent="0.2">
      <c r="A13" s="428"/>
      <c r="B13" s="429"/>
      <c r="C13" s="556" t="s">
        <v>23</v>
      </c>
      <c r="D13" s="412" t="s">
        <v>1233</v>
      </c>
      <c r="E13" s="294"/>
      <c r="F13" s="294"/>
      <c r="G13" s="30"/>
      <c r="H13" s="50"/>
    </row>
    <row r="14" spans="1:8" ht="38.25" x14ac:dyDescent="0.2">
      <c r="A14" s="428"/>
      <c r="B14" s="429"/>
      <c r="C14" s="563" t="s">
        <v>12</v>
      </c>
      <c r="D14" s="380" t="s">
        <v>1234</v>
      </c>
      <c r="E14" s="293" t="s">
        <v>157</v>
      </c>
      <c r="F14" s="293">
        <v>10</v>
      </c>
      <c r="G14" s="119"/>
      <c r="H14" s="83" t="str">
        <f>IF(G14=0," ",F14*G14)</f>
        <v xml:space="preserve"> </v>
      </c>
    </row>
    <row r="15" spans="1:8" ht="25.5" x14ac:dyDescent="0.2">
      <c r="A15" s="299" t="s">
        <v>1235</v>
      </c>
      <c r="B15" s="559"/>
      <c r="C15" s="560"/>
      <c r="D15" s="457" t="s">
        <v>1236</v>
      </c>
      <c r="E15" s="300" t="s">
        <v>157</v>
      </c>
      <c r="F15" s="300">
        <v>8</v>
      </c>
      <c r="G15" s="383"/>
      <c r="H15" s="91" t="str">
        <f>IF(G15=0," ",F15*G15)</f>
        <v xml:space="preserve"> </v>
      </c>
    </row>
    <row r="16" spans="1:8" x14ac:dyDescent="0.2">
      <c r="A16" s="317" t="s">
        <v>1237</v>
      </c>
      <c r="B16" s="426"/>
      <c r="C16" s="561"/>
      <c r="D16" s="386" t="s">
        <v>1238</v>
      </c>
      <c r="E16" s="309"/>
      <c r="F16" s="309"/>
      <c r="G16" s="55"/>
      <c r="H16" s="54"/>
    </row>
    <row r="17" spans="1:8" ht="12.75" customHeight="1" x14ac:dyDescent="0.2">
      <c r="A17" s="303"/>
      <c r="B17" s="429" t="s">
        <v>1239</v>
      </c>
      <c r="C17" s="556"/>
      <c r="D17" s="314" t="s">
        <v>1240</v>
      </c>
      <c r="E17" s="294"/>
      <c r="F17" s="294"/>
      <c r="G17" s="30"/>
      <c r="H17" s="50"/>
    </row>
    <row r="18" spans="1:8" ht="25.5" x14ac:dyDescent="0.2">
      <c r="A18" s="303"/>
      <c r="B18" s="429"/>
      <c r="C18" s="557" t="s">
        <v>10</v>
      </c>
      <c r="D18" s="313" t="s">
        <v>1241</v>
      </c>
      <c r="E18" s="293" t="s">
        <v>209</v>
      </c>
      <c r="F18" s="293">
        <v>1.1000000000000001</v>
      </c>
      <c r="G18" s="119"/>
      <c r="H18" s="83" t="str">
        <f>IF(G18=0," ",F18*G18)</f>
        <v xml:space="preserve"> </v>
      </c>
    </row>
    <row r="19" spans="1:8" x14ac:dyDescent="0.2">
      <c r="A19" s="317" t="s">
        <v>1242</v>
      </c>
      <c r="B19" s="426"/>
      <c r="C19" s="561"/>
      <c r="D19" s="308" t="s">
        <v>1243</v>
      </c>
      <c r="E19" s="309"/>
      <c r="F19" s="309"/>
      <c r="G19" s="55"/>
      <c r="H19" s="54"/>
    </row>
    <row r="20" spans="1:8" ht="25.5" x14ac:dyDescent="0.2">
      <c r="A20" s="303"/>
      <c r="B20" s="564" t="s">
        <v>1244</v>
      </c>
      <c r="C20" s="565"/>
      <c r="D20" s="313" t="s">
        <v>1241</v>
      </c>
      <c r="E20" s="293" t="s">
        <v>209</v>
      </c>
      <c r="F20" s="293">
        <v>1.6</v>
      </c>
      <c r="G20" s="119"/>
      <c r="H20" s="92" t="str">
        <f>IF(G20=0," ",F20*G20)</f>
        <v xml:space="preserve"> </v>
      </c>
    </row>
    <row r="21" spans="1:8" x14ac:dyDescent="0.2">
      <c r="A21" s="455" t="str">
        <f>A1</f>
        <v>SECTION</v>
      </c>
      <c r="B21" s="424" t="str">
        <f>B1</f>
        <v>C11.5</v>
      </c>
      <c r="C21" s="451"/>
      <c r="D21" s="792" t="s">
        <v>108</v>
      </c>
      <c r="E21" s="793"/>
      <c r="F21" s="793"/>
      <c r="G21" s="794"/>
      <c r="H21" s="32">
        <f>SUM(H3:H20)</f>
        <v>0</v>
      </c>
    </row>
    <row r="25" spans="1:8" x14ac:dyDescent="0.2">
      <c r="A25" s="96"/>
    </row>
    <row r="26" spans="1:8" x14ac:dyDescent="0.2">
      <c r="A26" s="96"/>
    </row>
    <row r="27" spans="1:8" x14ac:dyDescent="0.2">
      <c r="A27" s="96"/>
    </row>
    <row r="28" spans="1:8" x14ac:dyDescent="0.2">
      <c r="A28" s="96"/>
    </row>
    <row r="29" spans="1:8" x14ac:dyDescent="0.2">
      <c r="A29" s="96"/>
    </row>
    <row r="30" spans="1:8" x14ac:dyDescent="0.2">
      <c r="A30" s="96"/>
    </row>
    <row r="31" spans="1:8" x14ac:dyDescent="0.2">
      <c r="A31" s="96"/>
    </row>
    <row r="32" spans="1:8" x14ac:dyDescent="0.2">
      <c r="A32" s="96"/>
    </row>
    <row r="33" spans="1:1" x14ac:dyDescent="0.2">
      <c r="A33" s="96"/>
    </row>
    <row r="35" spans="1:1" x14ac:dyDescent="0.2">
      <c r="A35" s="96"/>
    </row>
    <row r="36" spans="1:1" x14ac:dyDescent="0.2">
      <c r="A36" s="96"/>
    </row>
    <row r="37" spans="1:1" x14ac:dyDescent="0.2">
      <c r="A37" s="96"/>
    </row>
    <row r="38" spans="1:1" x14ac:dyDescent="0.2">
      <c r="A38" s="96"/>
    </row>
    <row r="39" spans="1:1" x14ac:dyDescent="0.2">
      <c r="A39" s="96"/>
    </row>
    <row r="40" spans="1:1" x14ac:dyDescent="0.2">
      <c r="A40" s="96"/>
    </row>
    <row r="41" spans="1:1" x14ac:dyDescent="0.2">
      <c r="A41" s="96"/>
    </row>
    <row r="42" spans="1:1" x14ac:dyDescent="0.2">
      <c r="A42" s="96"/>
    </row>
    <row r="43" spans="1:1" x14ac:dyDescent="0.2">
      <c r="A43" s="96"/>
    </row>
    <row r="44" spans="1:1" x14ac:dyDescent="0.2">
      <c r="A44" s="96"/>
    </row>
    <row r="45" spans="1:1" x14ac:dyDescent="0.2">
      <c r="A45" s="96"/>
    </row>
    <row r="46" spans="1:1" x14ac:dyDescent="0.2">
      <c r="A46" s="96"/>
    </row>
    <row r="47" spans="1:1" x14ac:dyDescent="0.2">
      <c r="A47" s="96"/>
    </row>
    <row r="48" spans="1:1" x14ac:dyDescent="0.2">
      <c r="A48" s="96"/>
    </row>
    <row r="49" spans="1:1" x14ac:dyDescent="0.2">
      <c r="A49" s="96"/>
    </row>
    <row r="50" spans="1:1" x14ac:dyDescent="0.2">
      <c r="A50" s="96"/>
    </row>
    <row r="51" spans="1:1" x14ac:dyDescent="0.2">
      <c r="A51" s="96"/>
    </row>
    <row r="52" spans="1:1" x14ac:dyDescent="0.2">
      <c r="A52" s="96"/>
    </row>
    <row r="53" spans="1:1" x14ac:dyDescent="0.2">
      <c r="A53" s="96"/>
    </row>
    <row r="54" spans="1:1" x14ac:dyDescent="0.2">
      <c r="A54" s="96"/>
    </row>
    <row r="55" spans="1:1" x14ac:dyDescent="0.2">
      <c r="A55" s="96"/>
    </row>
    <row r="56" spans="1:1" x14ac:dyDescent="0.2">
      <c r="A56" s="96"/>
    </row>
    <row r="57" spans="1:1" x14ac:dyDescent="0.2">
      <c r="A57" s="96"/>
    </row>
    <row r="58" spans="1:1" x14ac:dyDescent="0.2">
      <c r="A58" s="96"/>
    </row>
    <row r="59" spans="1:1" x14ac:dyDescent="0.2">
      <c r="A59" s="96"/>
    </row>
    <row r="60" spans="1:1" x14ac:dyDescent="0.2">
      <c r="A60" s="96"/>
    </row>
    <row r="61" spans="1:1" x14ac:dyDescent="0.2">
      <c r="A61" s="96"/>
    </row>
    <row r="62" spans="1:1" x14ac:dyDescent="0.2">
      <c r="A62" s="96"/>
    </row>
    <row r="63" spans="1:1" x14ac:dyDescent="0.2">
      <c r="A63" s="96"/>
    </row>
    <row r="65" spans="1:1" x14ac:dyDescent="0.2">
      <c r="A65" s="96"/>
    </row>
    <row r="66" spans="1:1" x14ac:dyDescent="0.2">
      <c r="A66" s="96"/>
    </row>
    <row r="67" spans="1:1" x14ac:dyDescent="0.2">
      <c r="A67" s="96"/>
    </row>
    <row r="68" spans="1:1" x14ac:dyDescent="0.2">
      <c r="A68" s="96"/>
    </row>
    <row r="69" spans="1:1" x14ac:dyDescent="0.2">
      <c r="A69" s="96"/>
    </row>
    <row r="70" spans="1:1" x14ac:dyDescent="0.2">
      <c r="A70" s="96"/>
    </row>
    <row r="71" spans="1:1" x14ac:dyDescent="0.2">
      <c r="A71" s="96"/>
    </row>
    <row r="72" spans="1:1" x14ac:dyDescent="0.2">
      <c r="A72" s="96"/>
    </row>
    <row r="73" spans="1:1" x14ac:dyDescent="0.2">
      <c r="A73" s="96"/>
    </row>
    <row r="74" spans="1:1" x14ac:dyDescent="0.2">
      <c r="A74" s="96"/>
    </row>
    <row r="75" spans="1:1" x14ac:dyDescent="0.2">
      <c r="A75" s="96"/>
    </row>
    <row r="76" spans="1:1" x14ac:dyDescent="0.2">
      <c r="A76" s="96"/>
    </row>
    <row r="77" spans="1:1" x14ac:dyDescent="0.2">
      <c r="A77" s="96"/>
    </row>
    <row r="78" spans="1:1" x14ac:dyDescent="0.2">
      <c r="A78" s="96"/>
    </row>
    <row r="79" spans="1:1" x14ac:dyDescent="0.2">
      <c r="A79" s="96"/>
    </row>
    <row r="80" spans="1:1" x14ac:dyDescent="0.2">
      <c r="A80" s="96"/>
    </row>
    <row r="81" spans="1:1" x14ac:dyDescent="0.2">
      <c r="A81" s="96"/>
    </row>
    <row r="82" spans="1:1" x14ac:dyDescent="0.2">
      <c r="A82" s="96"/>
    </row>
    <row r="83" spans="1:1" x14ac:dyDescent="0.2">
      <c r="A83" s="96"/>
    </row>
    <row r="84" spans="1:1" x14ac:dyDescent="0.2">
      <c r="A84" s="96"/>
    </row>
    <row r="85" spans="1:1" x14ac:dyDescent="0.2">
      <c r="A85" s="96"/>
    </row>
    <row r="86" spans="1:1" x14ac:dyDescent="0.2">
      <c r="A86" s="96"/>
    </row>
    <row r="87" spans="1:1" x14ac:dyDescent="0.2">
      <c r="A87" s="96"/>
    </row>
    <row r="88" spans="1:1" x14ac:dyDescent="0.2">
      <c r="A88" s="96"/>
    </row>
    <row r="89" spans="1:1" x14ac:dyDescent="0.2">
      <c r="A89" s="96"/>
    </row>
    <row r="90" spans="1:1" x14ac:dyDescent="0.2">
      <c r="A90" s="96"/>
    </row>
    <row r="91" spans="1:1" x14ac:dyDescent="0.2">
      <c r="A91" s="96"/>
    </row>
    <row r="92" spans="1:1" x14ac:dyDescent="0.2">
      <c r="A92" s="96"/>
    </row>
    <row r="93" spans="1:1" x14ac:dyDescent="0.2">
      <c r="A93" s="96"/>
    </row>
    <row r="94" spans="1:1" x14ac:dyDescent="0.2">
      <c r="A94" s="96"/>
    </row>
    <row r="95" spans="1:1" x14ac:dyDescent="0.2">
      <c r="A95" s="96"/>
    </row>
    <row r="96" spans="1:1" x14ac:dyDescent="0.2">
      <c r="A96" s="96"/>
    </row>
    <row r="97" spans="1:1" x14ac:dyDescent="0.2">
      <c r="A97" s="96"/>
    </row>
    <row r="98" spans="1:1" x14ac:dyDescent="0.2">
      <c r="A98" s="96"/>
    </row>
    <row r="99" spans="1:1" x14ac:dyDescent="0.2">
      <c r="A99" s="96"/>
    </row>
    <row r="100" spans="1:1" x14ac:dyDescent="0.2">
      <c r="A100" s="96"/>
    </row>
    <row r="101" spans="1:1" x14ac:dyDescent="0.2">
      <c r="A101" s="96"/>
    </row>
    <row r="102" spans="1:1" x14ac:dyDescent="0.2">
      <c r="A102" s="96"/>
    </row>
    <row r="103" spans="1:1" x14ac:dyDescent="0.2">
      <c r="A103" s="96"/>
    </row>
    <row r="104" spans="1:1" x14ac:dyDescent="0.2">
      <c r="A104" s="96"/>
    </row>
    <row r="105" spans="1:1" x14ac:dyDescent="0.2">
      <c r="A105" s="96"/>
    </row>
    <row r="106" spans="1:1" x14ac:dyDescent="0.2">
      <c r="A106" s="96"/>
    </row>
    <row r="107" spans="1:1" x14ac:dyDescent="0.2">
      <c r="A107" s="96"/>
    </row>
    <row r="108" spans="1:1" x14ac:dyDescent="0.2">
      <c r="A108" s="96"/>
    </row>
    <row r="109" spans="1:1" x14ac:dyDescent="0.2">
      <c r="A109" s="96"/>
    </row>
    <row r="110" spans="1:1" x14ac:dyDescent="0.2">
      <c r="A110" s="96"/>
    </row>
    <row r="111" spans="1:1" x14ac:dyDescent="0.2">
      <c r="A111" s="96"/>
    </row>
    <row r="112" spans="1:1" x14ac:dyDescent="0.2">
      <c r="A112" s="96"/>
    </row>
    <row r="113" spans="1:1" x14ac:dyDescent="0.2">
      <c r="A113" s="96"/>
    </row>
    <row r="114" spans="1:1" x14ac:dyDescent="0.2">
      <c r="A114" s="96"/>
    </row>
    <row r="115" spans="1:1" x14ac:dyDescent="0.2">
      <c r="A115" s="96"/>
    </row>
    <row r="116" spans="1:1" x14ac:dyDescent="0.2">
      <c r="A116" s="96"/>
    </row>
    <row r="117" spans="1:1" x14ac:dyDescent="0.2">
      <c r="A117" s="96"/>
    </row>
    <row r="118" spans="1:1" x14ac:dyDescent="0.2">
      <c r="A118" s="96"/>
    </row>
    <row r="119" spans="1:1" x14ac:dyDescent="0.2">
      <c r="A119" s="96"/>
    </row>
    <row r="120" spans="1:1" x14ac:dyDescent="0.2">
      <c r="A120" s="96"/>
    </row>
    <row r="121" spans="1:1" x14ac:dyDescent="0.2">
      <c r="A121" s="96"/>
    </row>
    <row r="122" spans="1:1" x14ac:dyDescent="0.2">
      <c r="A122" s="96"/>
    </row>
    <row r="123" spans="1:1" x14ac:dyDescent="0.2">
      <c r="A123" s="96"/>
    </row>
    <row r="124" spans="1:1" x14ac:dyDescent="0.2">
      <c r="A124" s="96"/>
    </row>
    <row r="125" spans="1:1" x14ac:dyDescent="0.2">
      <c r="A125" s="96"/>
    </row>
    <row r="126" spans="1:1" x14ac:dyDescent="0.2">
      <c r="A126" s="96"/>
    </row>
    <row r="127" spans="1:1" x14ac:dyDescent="0.2">
      <c r="A127" s="96"/>
    </row>
    <row r="128" spans="1:1" x14ac:dyDescent="0.2">
      <c r="A128" s="96"/>
    </row>
    <row r="129" spans="1:1" x14ac:dyDescent="0.2">
      <c r="A129" s="96"/>
    </row>
    <row r="130" spans="1:1" x14ac:dyDescent="0.2">
      <c r="A130" s="96"/>
    </row>
    <row r="131" spans="1:1" x14ac:dyDescent="0.2">
      <c r="A131" s="96"/>
    </row>
    <row r="132" spans="1:1" x14ac:dyDescent="0.2">
      <c r="A132" s="96"/>
    </row>
    <row r="133" spans="1:1" x14ac:dyDescent="0.2">
      <c r="A133" s="96"/>
    </row>
    <row r="134" spans="1:1" x14ac:dyDescent="0.2">
      <c r="A134" s="96"/>
    </row>
    <row r="135" spans="1:1" x14ac:dyDescent="0.2">
      <c r="A135" s="96"/>
    </row>
    <row r="136" spans="1:1" x14ac:dyDescent="0.2">
      <c r="A136" s="96"/>
    </row>
    <row r="137" spans="1:1" x14ac:dyDescent="0.2">
      <c r="A137" s="96"/>
    </row>
    <row r="138" spans="1:1" x14ac:dyDescent="0.2">
      <c r="A138" s="96"/>
    </row>
    <row r="139" spans="1:1" x14ac:dyDescent="0.2">
      <c r="A139" s="96"/>
    </row>
    <row r="140" spans="1:1" x14ac:dyDescent="0.2">
      <c r="A140" s="96"/>
    </row>
    <row r="141" spans="1:1" x14ac:dyDescent="0.2">
      <c r="A141" s="96"/>
    </row>
    <row r="142" spans="1:1" x14ac:dyDescent="0.2">
      <c r="A142" s="96"/>
    </row>
    <row r="143" spans="1:1" x14ac:dyDescent="0.2">
      <c r="A143" s="96"/>
    </row>
    <row r="144" spans="1:1" x14ac:dyDescent="0.2">
      <c r="A144" s="96"/>
    </row>
    <row r="145" spans="1:1" x14ac:dyDescent="0.2">
      <c r="A145" s="96"/>
    </row>
    <row r="146" spans="1:1" x14ac:dyDescent="0.2">
      <c r="A146" s="96"/>
    </row>
    <row r="147" spans="1:1" x14ac:dyDescent="0.2">
      <c r="A147" s="96"/>
    </row>
    <row r="148" spans="1:1" x14ac:dyDescent="0.2">
      <c r="A148" s="96"/>
    </row>
    <row r="149" spans="1:1" x14ac:dyDescent="0.2">
      <c r="A149" s="96"/>
    </row>
    <row r="150" spans="1:1" x14ac:dyDescent="0.2">
      <c r="A150" s="96"/>
    </row>
    <row r="151" spans="1:1" x14ac:dyDescent="0.2">
      <c r="A151" s="96"/>
    </row>
    <row r="152" spans="1:1" x14ac:dyDescent="0.2">
      <c r="A152" s="96"/>
    </row>
    <row r="153" spans="1:1" x14ac:dyDescent="0.2">
      <c r="A153" s="96"/>
    </row>
    <row r="154" spans="1:1" x14ac:dyDescent="0.2">
      <c r="A154" s="96"/>
    </row>
    <row r="155" spans="1:1" x14ac:dyDescent="0.2">
      <c r="A155" s="96"/>
    </row>
    <row r="156" spans="1:1" x14ac:dyDescent="0.2">
      <c r="A156" s="96"/>
    </row>
    <row r="157" spans="1:1" x14ac:dyDescent="0.2">
      <c r="A157" s="96"/>
    </row>
    <row r="158" spans="1:1" x14ac:dyDescent="0.2">
      <c r="A158" s="96"/>
    </row>
    <row r="159" spans="1:1" x14ac:dyDescent="0.2">
      <c r="A159" s="96"/>
    </row>
    <row r="160" spans="1:1" x14ac:dyDescent="0.2">
      <c r="A160" s="96"/>
    </row>
    <row r="161" spans="1:1" x14ac:dyDescent="0.2">
      <c r="A161" s="96"/>
    </row>
    <row r="162" spans="1:1" x14ac:dyDescent="0.2">
      <c r="A162" s="96"/>
    </row>
    <row r="163" spans="1:1" x14ac:dyDescent="0.2">
      <c r="A163" s="96"/>
    </row>
    <row r="164" spans="1:1" x14ac:dyDescent="0.2">
      <c r="A164" s="96"/>
    </row>
    <row r="165" spans="1:1" x14ac:dyDescent="0.2">
      <c r="A165" s="96"/>
    </row>
    <row r="166" spans="1:1" x14ac:dyDescent="0.2">
      <c r="A166" s="96"/>
    </row>
    <row r="167" spans="1:1" x14ac:dyDescent="0.2">
      <c r="A167" s="96"/>
    </row>
    <row r="168" spans="1:1" x14ac:dyDescent="0.2">
      <c r="A168" s="96"/>
    </row>
    <row r="169" spans="1:1" x14ac:dyDescent="0.2">
      <c r="A169" s="96"/>
    </row>
    <row r="170" spans="1:1" x14ac:dyDescent="0.2">
      <c r="A170" s="96"/>
    </row>
    <row r="171" spans="1:1" x14ac:dyDescent="0.2">
      <c r="A171" s="96"/>
    </row>
    <row r="172" spans="1:1" x14ac:dyDescent="0.2">
      <c r="A172" s="96"/>
    </row>
    <row r="173" spans="1:1" x14ac:dyDescent="0.2">
      <c r="A173" s="96"/>
    </row>
    <row r="174" spans="1:1" x14ac:dyDescent="0.2">
      <c r="A174" s="96"/>
    </row>
    <row r="175" spans="1:1" x14ac:dyDescent="0.2">
      <c r="A175" s="96"/>
    </row>
    <row r="176" spans="1:1" x14ac:dyDescent="0.2">
      <c r="A176" s="96"/>
    </row>
    <row r="177" spans="1:1" x14ac:dyDescent="0.2">
      <c r="A177" s="96"/>
    </row>
    <row r="178" spans="1:1" x14ac:dyDescent="0.2">
      <c r="A178" s="96"/>
    </row>
    <row r="179" spans="1:1" x14ac:dyDescent="0.2">
      <c r="A179" s="96"/>
    </row>
    <row r="180" spans="1:1" x14ac:dyDescent="0.2">
      <c r="A180" s="96"/>
    </row>
    <row r="181" spans="1:1" x14ac:dyDescent="0.2">
      <c r="A181" s="96"/>
    </row>
    <row r="183" spans="1:1" x14ac:dyDescent="0.2">
      <c r="A183" s="96"/>
    </row>
    <row r="184" spans="1:1" x14ac:dyDescent="0.2">
      <c r="A184" s="96"/>
    </row>
    <row r="185" spans="1:1" x14ac:dyDescent="0.2">
      <c r="A185" s="96"/>
    </row>
    <row r="186" spans="1:1" x14ac:dyDescent="0.2">
      <c r="A186" s="96"/>
    </row>
    <row r="187" spans="1:1" x14ac:dyDescent="0.2">
      <c r="A187" s="96"/>
    </row>
    <row r="188" spans="1:1" x14ac:dyDescent="0.2">
      <c r="A188" s="96"/>
    </row>
    <row r="189" spans="1:1" x14ac:dyDescent="0.2">
      <c r="A189" s="96"/>
    </row>
    <row r="190" spans="1:1" x14ac:dyDescent="0.2">
      <c r="A190" s="96"/>
    </row>
    <row r="191" spans="1:1" x14ac:dyDescent="0.2">
      <c r="A191" s="96"/>
    </row>
    <row r="192" spans="1:1" x14ac:dyDescent="0.2">
      <c r="A192" s="96"/>
    </row>
    <row r="193" spans="1:1" x14ac:dyDescent="0.2">
      <c r="A193" s="96"/>
    </row>
    <row r="194" spans="1:1" x14ac:dyDescent="0.2">
      <c r="A194" s="96"/>
    </row>
    <row r="289" spans="1:1" x14ac:dyDescent="0.2">
      <c r="A289" s="96"/>
    </row>
    <row r="290" spans="1:1" x14ac:dyDescent="0.2">
      <c r="A290" s="96"/>
    </row>
    <row r="300" spans="1:1" x14ac:dyDescent="0.2">
      <c r="A300" s="96"/>
    </row>
    <row r="304" spans="1:1" x14ac:dyDescent="0.2">
      <c r="A304" s="96"/>
    </row>
    <row r="305" spans="1:1" x14ac:dyDescent="0.2">
      <c r="A305" s="96"/>
    </row>
    <row r="306" spans="1:1" x14ac:dyDescent="0.2">
      <c r="A306" s="96"/>
    </row>
    <row r="315" spans="1:1" x14ac:dyDescent="0.2">
      <c r="A315" s="96"/>
    </row>
    <row r="316" spans="1:1" x14ac:dyDescent="0.2">
      <c r="A316" s="96"/>
    </row>
    <row r="317" spans="1:1" x14ac:dyDescent="0.2">
      <c r="A317" s="96"/>
    </row>
    <row r="318" spans="1:1" x14ac:dyDescent="0.2">
      <c r="A318" s="96"/>
    </row>
    <row r="319" spans="1:1" x14ac:dyDescent="0.2">
      <c r="A319" s="96"/>
    </row>
    <row r="320" spans="1:1" x14ac:dyDescent="0.2">
      <c r="A320" s="96"/>
    </row>
    <row r="321" spans="1:1" x14ac:dyDescent="0.2">
      <c r="A321" s="96"/>
    </row>
    <row r="322" spans="1:1" x14ac:dyDescent="0.2">
      <c r="A322" s="96"/>
    </row>
    <row r="323" spans="1:1" x14ac:dyDescent="0.2">
      <c r="A323" s="96"/>
    </row>
    <row r="324" spans="1:1" x14ac:dyDescent="0.2">
      <c r="A324" s="96"/>
    </row>
    <row r="325" spans="1:1" x14ac:dyDescent="0.2">
      <c r="A325" s="96"/>
    </row>
    <row r="326" spans="1:1" x14ac:dyDescent="0.2">
      <c r="A326" s="96"/>
    </row>
    <row r="327" spans="1:1" x14ac:dyDescent="0.2">
      <c r="A327" s="96"/>
    </row>
    <row r="328" spans="1:1" x14ac:dyDescent="0.2">
      <c r="A328" s="96"/>
    </row>
    <row r="329" spans="1:1" x14ac:dyDescent="0.2">
      <c r="A329" s="96"/>
    </row>
    <row r="330" spans="1:1" x14ac:dyDescent="0.2">
      <c r="A330" s="96"/>
    </row>
    <row r="331" spans="1:1" x14ac:dyDescent="0.2">
      <c r="A331" s="96"/>
    </row>
    <row r="332" spans="1:1" x14ac:dyDescent="0.2">
      <c r="A332" s="96"/>
    </row>
    <row r="333" spans="1:1" x14ac:dyDescent="0.2">
      <c r="A333" s="96"/>
    </row>
    <row r="334" spans="1:1" x14ac:dyDescent="0.2">
      <c r="A334" s="96"/>
    </row>
    <row r="335" spans="1:1" x14ac:dyDescent="0.2">
      <c r="A335" s="96"/>
    </row>
    <row r="336" spans="1:1" x14ac:dyDescent="0.2">
      <c r="A336" s="96"/>
    </row>
    <row r="337" spans="1:1" x14ac:dyDescent="0.2">
      <c r="A337" s="96"/>
    </row>
    <row r="338" spans="1:1" x14ac:dyDescent="0.2">
      <c r="A338" s="96"/>
    </row>
    <row r="339" spans="1:1" x14ac:dyDescent="0.2">
      <c r="A339" s="96"/>
    </row>
    <row r="340" spans="1:1" x14ac:dyDescent="0.2">
      <c r="A340" s="96"/>
    </row>
    <row r="341" spans="1:1" x14ac:dyDescent="0.2">
      <c r="A341" s="96"/>
    </row>
    <row r="342" spans="1:1" x14ac:dyDescent="0.2">
      <c r="A342" s="96"/>
    </row>
    <row r="343" spans="1:1" x14ac:dyDescent="0.2">
      <c r="A343" s="96"/>
    </row>
    <row r="344" spans="1:1" x14ac:dyDescent="0.2">
      <c r="A344" s="96"/>
    </row>
    <row r="345" spans="1:1" x14ac:dyDescent="0.2">
      <c r="A345" s="96"/>
    </row>
    <row r="346" spans="1:1" x14ac:dyDescent="0.2">
      <c r="A346" s="96"/>
    </row>
    <row r="347" spans="1:1" x14ac:dyDescent="0.2">
      <c r="A347" s="96"/>
    </row>
    <row r="348" spans="1:1" x14ac:dyDescent="0.2">
      <c r="A348" s="96"/>
    </row>
    <row r="349" spans="1:1" x14ac:dyDescent="0.2">
      <c r="A349" s="96"/>
    </row>
    <row r="350" spans="1:1" x14ac:dyDescent="0.2">
      <c r="A350" s="96"/>
    </row>
    <row r="351" spans="1:1" x14ac:dyDescent="0.2">
      <c r="A351" s="96"/>
    </row>
    <row r="352" spans="1:1" x14ac:dyDescent="0.2">
      <c r="A352" s="96"/>
    </row>
    <row r="353" spans="1:1" x14ac:dyDescent="0.2">
      <c r="A353" s="96"/>
    </row>
    <row r="354" spans="1:1" x14ac:dyDescent="0.2">
      <c r="A354" s="96"/>
    </row>
    <row r="355" spans="1:1" x14ac:dyDescent="0.2">
      <c r="A355" s="96"/>
    </row>
    <row r="356" spans="1:1" x14ac:dyDescent="0.2">
      <c r="A356" s="96"/>
    </row>
    <row r="357" spans="1:1" x14ac:dyDescent="0.2">
      <c r="A357" s="96"/>
    </row>
    <row r="358" spans="1:1" x14ac:dyDescent="0.2">
      <c r="A358" s="96"/>
    </row>
    <row r="359" spans="1:1" x14ac:dyDescent="0.2">
      <c r="A359" s="96"/>
    </row>
    <row r="360" spans="1:1" x14ac:dyDescent="0.2">
      <c r="A360" s="96"/>
    </row>
    <row r="361" spans="1:1" x14ac:dyDescent="0.2">
      <c r="A361" s="96"/>
    </row>
    <row r="362" spans="1:1" x14ac:dyDescent="0.2">
      <c r="A362" s="96"/>
    </row>
    <row r="363" spans="1:1" x14ac:dyDescent="0.2">
      <c r="A363" s="96"/>
    </row>
    <row r="364" spans="1:1" x14ac:dyDescent="0.2">
      <c r="A364" s="96"/>
    </row>
    <row r="365" spans="1:1" x14ac:dyDescent="0.2">
      <c r="A365" s="96"/>
    </row>
    <row r="366" spans="1:1" x14ac:dyDescent="0.2">
      <c r="A366" s="96"/>
    </row>
    <row r="367" spans="1:1" x14ac:dyDescent="0.2">
      <c r="A367" s="96"/>
    </row>
    <row r="368" spans="1:1" x14ac:dyDescent="0.2">
      <c r="A368" s="96"/>
    </row>
    <row r="369" spans="1:1" x14ac:dyDescent="0.2">
      <c r="A369" s="96"/>
    </row>
    <row r="370" spans="1:1" x14ac:dyDescent="0.2">
      <c r="A370" s="96"/>
    </row>
    <row r="371" spans="1:1" x14ac:dyDescent="0.2">
      <c r="A371" s="96"/>
    </row>
    <row r="372" spans="1:1" x14ac:dyDescent="0.2">
      <c r="A372" s="96"/>
    </row>
    <row r="373" spans="1:1" x14ac:dyDescent="0.2">
      <c r="A373" s="96"/>
    </row>
    <row r="374" spans="1:1" x14ac:dyDescent="0.2">
      <c r="A374" s="96"/>
    </row>
    <row r="375" spans="1:1" x14ac:dyDescent="0.2">
      <c r="A375" s="96"/>
    </row>
    <row r="376" spans="1:1" x14ac:dyDescent="0.2">
      <c r="A376" s="96"/>
    </row>
    <row r="377" spans="1:1" x14ac:dyDescent="0.2">
      <c r="A377" s="96"/>
    </row>
    <row r="378" spans="1:1" x14ac:dyDescent="0.2">
      <c r="A378" s="96"/>
    </row>
    <row r="379" spans="1:1" x14ac:dyDescent="0.2">
      <c r="A379" s="96"/>
    </row>
    <row r="380" spans="1:1" x14ac:dyDescent="0.2">
      <c r="A380" s="96"/>
    </row>
    <row r="381" spans="1:1" x14ac:dyDescent="0.2">
      <c r="A381" s="96"/>
    </row>
    <row r="382" spans="1:1" x14ac:dyDescent="0.2">
      <c r="A382" s="96"/>
    </row>
    <row r="383" spans="1:1" x14ac:dyDescent="0.2">
      <c r="A383" s="96"/>
    </row>
    <row r="384" spans="1:1" x14ac:dyDescent="0.2">
      <c r="A384" s="96"/>
    </row>
    <row r="385" spans="1:1" x14ac:dyDescent="0.2">
      <c r="A385" s="96"/>
    </row>
    <row r="386" spans="1:1" x14ac:dyDescent="0.2">
      <c r="A386" s="96"/>
    </row>
    <row r="387" spans="1:1" x14ac:dyDescent="0.2">
      <c r="A387" s="96"/>
    </row>
    <row r="388" spans="1:1" x14ac:dyDescent="0.2">
      <c r="A388" s="96"/>
    </row>
    <row r="389" spans="1:1" x14ac:dyDescent="0.2">
      <c r="A389" s="96"/>
    </row>
    <row r="390" spans="1:1" x14ac:dyDescent="0.2">
      <c r="A390" s="96"/>
    </row>
    <row r="391" spans="1:1" x14ac:dyDescent="0.2">
      <c r="A391" s="96"/>
    </row>
    <row r="392" spans="1:1" x14ac:dyDescent="0.2">
      <c r="A392" s="96"/>
    </row>
    <row r="393" spans="1:1" x14ac:dyDescent="0.2">
      <c r="A393" s="96"/>
    </row>
    <row r="394" spans="1:1" x14ac:dyDescent="0.2">
      <c r="A394" s="96"/>
    </row>
    <row r="395" spans="1:1" x14ac:dyDescent="0.2">
      <c r="A395" s="96"/>
    </row>
    <row r="396" spans="1:1" x14ac:dyDescent="0.2">
      <c r="A396" s="96"/>
    </row>
    <row r="397" spans="1:1" x14ac:dyDescent="0.2">
      <c r="A397" s="96"/>
    </row>
    <row r="398" spans="1:1" x14ac:dyDescent="0.2">
      <c r="A398" s="96"/>
    </row>
    <row r="399" spans="1:1" x14ac:dyDescent="0.2">
      <c r="A399" s="96"/>
    </row>
    <row r="400" spans="1:1" x14ac:dyDescent="0.2">
      <c r="A400" s="96"/>
    </row>
    <row r="401" spans="1:1" x14ac:dyDescent="0.2">
      <c r="A401" s="96"/>
    </row>
    <row r="402" spans="1:1" x14ac:dyDescent="0.2">
      <c r="A402" s="96"/>
    </row>
    <row r="403" spans="1:1" x14ac:dyDescent="0.2">
      <c r="A403" s="96"/>
    </row>
    <row r="404" spans="1:1" x14ac:dyDescent="0.2">
      <c r="A404" s="96"/>
    </row>
    <row r="405" spans="1:1" x14ac:dyDescent="0.2">
      <c r="A405" s="96"/>
    </row>
    <row r="406" spans="1:1" x14ac:dyDescent="0.2">
      <c r="A406" s="96"/>
    </row>
    <row r="407" spans="1:1" x14ac:dyDescent="0.2">
      <c r="A407" s="96"/>
    </row>
    <row r="408" spans="1:1" x14ac:dyDescent="0.2">
      <c r="A408" s="96"/>
    </row>
    <row r="409" spans="1:1" x14ac:dyDescent="0.2">
      <c r="A409" s="96"/>
    </row>
    <row r="410" spans="1:1" x14ac:dyDescent="0.2">
      <c r="A410" s="96"/>
    </row>
    <row r="411" spans="1:1" x14ac:dyDescent="0.2">
      <c r="A411" s="96"/>
    </row>
    <row r="412" spans="1:1" x14ac:dyDescent="0.2">
      <c r="A412" s="96"/>
    </row>
    <row r="413" spans="1:1" x14ac:dyDescent="0.2">
      <c r="A413" s="96"/>
    </row>
    <row r="414" spans="1:1" x14ac:dyDescent="0.2">
      <c r="A414" s="96"/>
    </row>
    <row r="415" spans="1:1" x14ac:dyDescent="0.2">
      <c r="A415" s="96"/>
    </row>
    <row r="416" spans="1:1" x14ac:dyDescent="0.2">
      <c r="A416" s="96"/>
    </row>
    <row r="417" spans="1:1" x14ac:dyDescent="0.2">
      <c r="A417" s="96"/>
    </row>
    <row r="418" spans="1:1" x14ac:dyDescent="0.2">
      <c r="A418" s="96"/>
    </row>
    <row r="419" spans="1:1" x14ac:dyDescent="0.2">
      <c r="A419" s="96"/>
    </row>
    <row r="420" spans="1:1" x14ac:dyDescent="0.2">
      <c r="A420" s="96"/>
    </row>
    <row r="421" spans="1:1" x14ac:dyDescent="0.2">
      <c r="A421" s="96"/>
    </row>
    <row r="422" spans="1:1" x14ac:dyDescent="0.2">
      <c r="A422" s="96"/>
    </row>
    <row r="423" spans="1:1" x14ac:dyDescent="0.2">
      <c r="A423" s="96"/>
    </row>
    <row r="424" spans="1:1" x14ac:dyDescent="0.2">
      <c r="A424" s="96"/>
    </row>
    <row r="425" spans="1:1" x14ac:dyDescent="0.2">
      <c r="A425" s="96"/>
    </row>
    <row r="426" spans="1:1" x14ac:dyDescent="0.2">
      <c r="A426" s="96"/>
    </row>
    <row r="427" spans="1:1" x14ac:dyDescent="0.2">
      <c r="A427" s="96"/>
    </row>
    <row r="428" spans="1:1" x14ac:dyDescent="0.2">
      <c r="A428" s="96"/>
    </row>
    <row r="429" spans="1:1" x14ac:dyDescent="0.2">
      <c r="A429" s="96"/>
    </row>
    <row r="430" spans="1:1" x14ac:dyDescent="0.2">
      <c r="A430" s="96"/>
    </row>
    <row r="431" spans="1:1" x14ac:dyDescent="0.2">
      <c r="A431" s="96"/>
    </row>
    <row r="432" spans="1:1" x14ac:dyDescent="0.2">
      <c r="A432" s="96"/>
    </row>
    <row r="433" spans="1:1" x14ac:dyDescent="0.2">
      <c r="A433" s="96"/>
    </row>
    <row r="434" spans="1:1" x14ac:dyDescent="0.2">
      <c r="A434" s="96"/>
    </row>
    <row r="435" spans="1:1" x14ac:dyDescent="0.2">
      <c r="A435" s="96"/>
    </row>
    <row r="436" spans="1:1" x14ac:dyDescent="0.2">
      <c r="A436" s="96"/>
    </row>
    <row r="437" spans="1:1" x14ac:dyDescent="0.2">
      <c r="A437" s="96"/>
    </row>
    <row r="443" spans="1:1" x14ac:dyDescent="0.2">
      <c r="A443" s="96"/>
    </row>
    <row r="444" spans="1:1" x14ac:dyDescent="0.2">
      <c r="A444" s="96"/>
    </row>
    <row r="445" spans="1:1" x14ac:dyDescent="0.2">
      <c r="A445" s="96"/>
    </row>
    <row r="446" spans="1:1" x14ac:dyDescent="0.2">
      <c r="A446" s="96"/>
    </row>
    <row r="447" spans="1:1" x14ac:dyDescent="0.2">
      <c r="A447" s="96"/>
    </row>
    <row r="448" spans="1:1" x14ac:dyDescent="0.2">
      <c r="A448" s="96"/>
    </row>
    <row r="449" spans="1:1" x14ac:dyDescent="0.2">
      <c r="A449" s="96"/>
    </row>
    <row r="450" spans="1:1" x14ac:dyDescent="0.2">
      <c r="A450" s="96"/>
    </row>
    <row r="451" spans="1:1" x14ac:dyDescent="0.2">
      <c r="A451" s="96"/>
    </row>
    <row r="452" spans="1:1" x14ac:dyDescent="0.2">
      <c r="A452" s="96"/>
    </row>
    <row r="453" spans="1:1" x14ac:dyDescent="0.2">
      <c r="A453" s="96"/>
    </row>
    <row r="454" spans="1:1" x14ac:dyDescent="0.2">
      <c r="A454" s="96"/>
    </row>
    <row r="455" spans="1:1" x14ac:dyDescent="0.2">
      <c r="A455" s="96"/>
    </row>
    <row r="456" spans="1:1" x14ac:dyDescent="0.2">
      <c r="A456" s="96"/>
    </row>
    <row r="457" spans="1:1" x14ac:dyDescent="0.2">
      <c r="A457" s="96"/>
    </row>
    <row r="458" spans="1:1" x14ac:dyDescent="0.2">
      <c r="A458" s="96"/>
    </row>
    <row r="459" spans="1:1" x14ac:dyDescent="0.2">
      <c r="A459" s="96"/>
    </row>
    <row r="460" spans="1:1" x14ac:dyDescent="0.2">
      <c r="A460" s="96"/>
    </row>
    <row r="461" spans="1:1" x14ac:dyDescent="0.2">
      <c r="A461" s="96"/>
    </row>
    <row r="462" spans="1:1" x14ac:dyDescent="0.2">
      <c r="A462" s="96"/>
    </row>
    <row r="463" spans="1:1" x14ac:dyDescent="0.2">
      <c r="A463" s="96"/>
    </row>
    <row r="464" spans="1:1" x14ac:dyDescent="0.2">
      <c r="A464" s="96"/>
    </row>
    <row r="465" spans="1:1" x14ac:dyDescent="0.2">
      <c r="A465" s="96"/>
    </row>
    <row r="466" spans="1:1" x14ac:dyDescent="0.2">
      <c r="A466" s="96"/>
    </row>
    <row r="467" spans="1:1" x14ac:dyDescent="0.2">
      <c r="A467" s="96"/>
    </row>
    <row r="468" spans="1:1" x14ac:dyDescent="0.2">
      <c r="A468" s="96"/>
    </row>
    <row r="469" spans="1:1" x14ac:dyDescent="0.2">
      <c r="A469" s="96"/>
    </row>
    <row r="470" spans="1:1" x14ac:dyDescent="0.2">
      <c r="A470" s="96"/>
    </row>
    <row r="471" spans="1:1" x14ac:dyDescent="0.2">
      <c r="A471" s="96"/>
    </row>
    <row r="472" spans="1:1" x14ac:dyDescent="0.2">
      <c r="A472" s="96"/>
    </row>
    <row r="473" spans="1:1" x14ac:dyDescent="0.2">
      <c r="A473" s="96"/>
    </row>
    <row r="474" spans="1:1" x14ac:dyDescent="0.2">
      <c r="A474" s="96"/>
    </row>
    <row r="475" spans="1:1" x14ac:dyDescent="0.2">
      <c r="A475" s="96"/>
    </row>
    <row r="476" spans="1:1" x14ac:dyDescent="0.2">
      <c r="A476" s="96"/>
    </row>
    <row r="477" spans="1:1" x14ac:dyDescent="0.2">
      <c r="A477" s="96"/>
    </row>
    <row r="478" spans="1:1" x14ac:dyDescent="0.2">
      <c r="A478" s="96"/>
    </row>
    <row r="479" spans="1:1" x14ac:dyDescent="0.2">
      <c r="A479" s="96"/>
    </row>
    <row r="480" spans="1:1" x14ac:dyDescent="0.2">
      <c r="A480" s="96"/>
    </row>
    <row r="481" spans="1:1" x14ac:dyDescent="0.2">
      <c r="A481" s="96"/>
    </row>
    <row r="482" spans="1:1" x14ac:dyDescent="0.2">
      <c r="A482" s="96"/>
    </row>
    <row r="483" spans="1:1" x14ac:dyDescent="0.2">
      <c r="A483" s="96"/>
    </row>
    <row r="484" spans="1:1" x14ac:dyDescent="0.2">
      <c r="A484" s="96"/>
    </row>
    <row r="485" spans="1:1" x14ac:dyDescent="0.2">
      <c r="A485" s="96"/>
    </row>
    <row r="486" spans="1:1" x14ac:dyDescent="0.2">
      <c r="A486" s="96"/>
    </row>
    <row r="487" spans="1:1" x14ac:dyDescent="0.2">
      <c r="A487" s="96"/>
    </row>
    <row r="488" spans="1:1" x14ac:dyDescent="0.2">
      <c r="A488" s="96"/>
    </row>
    <row r="489" spans="1:1" x14ac:dyDescent="0.2">
      <c r="A489" s="96"/>
    </row>
    <row r="490" spans="1:1" x14ac:dyDescent="0.2">
      <c r="A490" s="96"/>
    </row>
    <row r="491" spans="1:1" x14ac:dyDescent="0.2">
      <c r="A491" s="96"/>
    </row>
    <row r="492" spans="1:1" x14ac:dyDescent="0.2">
      <c r="A492" s="96"/>
    </row>
    <row r="493" spans="1:1" x14ac:dyDescent="0.2">
      <c r="A493" s="96"/>
    </row>
    <row r="494" spans="1:1" x14ac:dyDescent="0.2">
      <c r="A494" s="96"/>
    </row>
    <row r="495" spans="1:1" x14ac:dyDescent="0.2">
      <c r="A495" s="96"/>
    </row>
    <row r="496" spans="1:1" x14ac:dyDescent="0.2">
      <c r="A496" s="96"/>
    </row>
    <row r="497" spans="1:1" x14ac:dyDescent="0.2">
      <c r="A497" s="96"/>
    </row>
    <row r="498" spans="1:1" x14ac:dyDescent="0.2">
      <c r="A498" s="96"/>
    </row>
    <row r="499" spans="1:1" x14ac:dyDescent="0.2">
      <c r="A499" s="96"/>
    </row>
    <row r="500" spans="1:1" x14ac:dyDescent="0.2">
      <c r="A500" s="96"/>
    </row>
    <row r="501" spans="1:1" x14ac:dyDescent="0.2">
      <c r="A501" s="96"/>
    </row>
    <row r="502" spans="1:1" x14ac:dyDescent="0.2">
      <c r="A502" s="96"/>
    </row>
    <row r="503" spans="1:1" x14ac:dyDescent="0.2">
      <c r="A503" s="96"/>
    </row>
    <row r="504" spans="1:1" x14ac:dyDescent="0.2">
      <c r="A504" s="96"/>
    </row>
    <row r="505" spans="1:1" x14ac:dyDescent="0.2">
      <c r="A505" s="96"/>
    </row>
    <row r="506" spans="1:1" x14ac:dyDescent="0.2">
      <c r="A506" s="96"/>
    </row>
    <row r="507" spans="1:1" x14ac:dyDescent="0.2">
      <c r="A507" s="96"/>
    </row>
    <row r="508" spans="1:1" x14ac:dyDescent="0.2">
      <c r="A508" s="96"/>
    </row>
    <row r="509" spans="1:1" x14ac:dyDescent="0.2">
      <c r="A509" s="96"/>
    </row>
    <row r="510" spans="1:1" x14ac:dyDescent="0.2">
      <c r="A510" s="96"/>
    </row>
    <row r="511" spans="1:1" x14ac:dyDescent="0.2">
      <c r="A511" s="96"/>
    </row>
    <row r="512" spans="1:1" x14ac:dyDescent="0.2">
      <c r="A512" s="96"/>
    </row>
    <row r="513" spans="1:1" x14ac:dyDescent="0.2">
      <c r="A513" s="96"/>
    </row>
    <row r="514" spans="1:1" x14ac:dyDescent="0.2">
      <c r="A514" s="96"/>
    </row>
    <row r="515" spans="1:1" x14ac:dyDescent="0.2">
      <c r="A515" s="96"/>
    </row>
    <row r="516" spans="1:1" x14ac:dyDescent="0.2">
      <c r="A516" s="96"/>
    </row>
    <row r="517" spans="1:1" x14ac:dyDescent="0.2">
      <c r="A517" s="96"/>
    </row>
    <row r="518" spans="1:1" x14ac:dyDescent="0.2">
      <c r="A518" s="96"/>
    </row>
    <row r="519" spans="1:1" x14ac:dyDescent="0.2">
      <c r="A519" s="96"/>
    </row>
    <row r="520" spans="1:1" x14ac:dyDescent="0.2">
      <c r="A520" s="96"/>
    </row>
    <row r="521" spans="1:1" x14ac:dyDescent="0.2">
      <c r="A521" s="96"/>
    </row>
    <row r="522" spans="1:1" x14ac:dyDescent="0.2">
      <c r="A522" s="96"/>
    </row>
    <row r="523" spans="1:1" x14ac:dyDescent="0.2">
      <c r="A523" s="96"/>
    </row>
    <row r="524" spans="1:1" x14ac:dyDescent="0.2">
      <c r="A524" s="96"/>
    </row>
    <row r="525" spans="1:1" x14ac:dyDescent="0.2">
      <c r="A525" s="96"/>
    </row>
    <row r="526" spans="1:1" x14ac:dyDescent="0.2">
      <c r="A526" s="96"/>
    </row>
    <row r="527" spans="1:1" x14ac:dyDescent="0.2">
      <c r="A527" s="96"/>
    </row>
    <row r="528" spans="1:1" x14ac:dyDescent="0.2">
      <c r="A528" s="96"/>
    </row>
    <row r="529" spans="1:1" x14ac:dyDescent="0.2">
      <c r="A529" s="96"/>
    </row>
    <row r="530" spans="1:1" x14ac:dyDescent="0.2">
      <c r="A530" s="96"/>
    </row>
    <row r="531" spans="1:1" x14ac:dyDescent="0.2">
      <c r="A531" s="96"/>
    </row>
    <row r="532" spans="1:1" x14ac:dyDescent="0.2">
      <c r="A532" s="96"/>
    </row>
    <row r="533" spans="1:1" x14ac:dyDescent="0.2">
      <c r="A533" s="96"/>
    </row>
    <row r="534" spans="1:1" x14ac:dyDescent="0.2">
      <c r="A534" s="96"/>
    </row>
    <row r="535" spans="1:1" x14ac:dyDescent="0.2">
      <c r="A535" s="96"/>
    </row>
    <row r="536" spans="1:1" x14ac:dyDescent="0.2">
      <c r="A536" s="96"/>
    </row>
    <row r="537" spans="1:1" x14ac:dyDescent="0.2">
      <c r="A537" s="96"/>
    </row>
    <row r="538" spans="1:1" x14ac:dyDescent="0.2">
      <c r="A538" s="96"/>
    </row>
    <row r="539" spans="1:1" x14ac:dyDescent="0.2">
      <c r="A539" s="96"/>
    </row>
    <row r="540" spans="1:1" x14ac:dyDescent="0.2">
      <c r="A540" s="96"/>
    </row>
    <row r="541" spans="1:1" x14ac:dyDescent="0.2">
      <c r="A541" s="96"/>
    </row>
    <row r="542" spans="1:1" x14ac:dyDescent="0.2">
      <c r="A542" s="96"/>
    </row>
    <row r="543" spans="1:1" x14ac:dyDescent="0.2">
      <c r="A543" s="96"/>
    </row>
    <row r="544" spans="1:1" x14ac:dyDescent="0.2">
      <c r="A544" s="96"/>
    </row>
    <row r="545" spans="1:1" x14ac:dyDescent="0.2">
      <c r="A545" s="96"/>
    </row>
    <row r="546" spans="1:1" x14ac:dyDescent="0.2">
      <c r="A546" s="96"/>
    </row>
    <row r="547" spans="1:1" x14ac:dyDescent="0.2">
      <c r="A547" s="96"/>
    </row>
    <row r="548" spans="1:1" x14ac:dyDescent="0.2">
      <c r="A548" s="96"/>
    </row>
    <row r="549" spans="1:1" x14ac:dyDescent="0.2">
      <c r="A549" s="96"/>
    </row>
    <row r="550" spans="1:1" x14ac:dyDescent="0.2">
      <c r="A550" s="96"/>
    </row>
    <row r="551" spans="1:1" x14ac:dyDescent="0.2">
      <c r="A551" s="96"/>
    </row>
    <row r="552" spans="1:1" x14ac:dyDescent="0.2">
      <c r="A552" s="96"/>
    </row>
    <row r="555" spans="1:1" x14ac:dyDescent="0.2">
      <c r="A555" s="96"/>
    </row>
    <row r="556" spans="1:1" x14ac:dyDescent="0.2">
      <c r="A556" s="96"/>
    </row>
    <row r="557" spans="1:1" x14ac:dyDescent="0.2">
      <c r="A557" s="96"/>
    </row>
    <row r="558" spans="1:1" x14ac:dyDescent="0.2">
      <c r="A558" s="96"/>
    </row>
    <row r="559" spans="1:1" x14ac:dyDescent="0.2">
      <c r="A559" s="96"/>
    </row>
    <row r="560" spans="1:1" x14ac:dyDescent="0.2">
      <c r="A560" s="96"/>
    </row>
    <row r="561" spans="1:1" x14ac:dyDescent="0.2">
      <c r="A561" s="96"/>
    </row>
    <row r="562" spans="1:1" x14ac:dyDescent="0.2">
      <c r="A562" s="96"/>
    </row>
    <row r="563" spans="1:1" x14ac:dyDescent="0.2">
      <c r="A563" s="96"/>
    </row>
    <row r="564" spans="1:1" x14ac:dyDescent="0.2">
      <c r="A564" s="96"/>
    </row>
    <row r="565" spans="1:1" x14ac:dyDescent="0.2">
      <c r="A565" s="96"/>
    </row>
    <row r="566" spans="1:1" x14ac:dyDescent="0.2">
      <c r="A566" s="96"/>
    </row>
    <row r="567" spans="1:1" x14ac:dyDescent="0.2">
      <c r="A567" s="96"/>
    </row>
    <row r="568" spans="1:1" x14ac:dyDescent="0.2">
      <c r="A568" s="96"/>
    </row>
    <row r="569" spans="1:1" x14ac:dyDescent="0.2">
      <c r="A569" s="96"/>
    </row>
    <row r="570" spans="1:1" x14ac:dyDescent="0.2">
      <c r="A570" s="96"/>
    </row>
    <row r="571" spans="1:1" x14ac:dyDescent="0.2">
      <c r="A571" s="96"/>
    </row>
    <row r="572" spans="1:1" x14ac:dyDescent="0.2">
      <c r="A572" s="96"/>
    </row>
    <row r="573" spans="1:1" x14ac:dyDescent="0.2">
      <c r="A573" s="96"/>
    </row>
    <row r="574" spans="1:1" x14ac:dyDescent="0.2">
      <c r="A574" s="96"/>
    </row>
    <row r="575" spans="1:1" x14ac:dyDescent="0.2">
      <c r="A575" s="96"/>
    </row>
    <row r="576" spans="1:1" x14ac:dyDescent="0.2">
      <c r="A576" s="96"/>
    </row>
    <row r="577" spans="1:1" x14ac:dyDescent="0.2">
      <c r="A577" s="96"/>
    </row>
    <row r="578" spans="1:1" x14ac:dyDescent="0.2">
      <c r="A578" s="96"/>
    </row>
    <row r="583" spans="1:1" x14ac:dyDescent="0.2">
      <c r="A583" s="96"/>
    </row>
    <row r="584" spans="1:1" x14ac:dyDescent="0.2">
      <c r="A584" s="96"/>
    </row>
    <row r="585" spans="1:1" x14ac:dyDescent="0.2">
      <c r="A585" s="96"/>
    </row>
    <row r="586" spans="1:1" x14ac:dyDescent="0.2">
      <c r="A586" s="96"/>
    </row>
    <row r="587" spans="1:1" x14ac:dyDescent="0.2">
      <c r="A587" s="96"/>
    </row>
    <row r="588" spans="1:1" x14ac:dyDescent="0.2">
      <c r="A588" s="96"/>
    </row>
    <row r="589" spans="1:1" x14ac:dyDescent="0.2">
      <c r="A589" s="96"/>
    </row>
    <row r="590" spans="1:1" x14ac:dyDescent="0.2">
      <c r="A590" s="96"/>
    </row>
    <row r="591" spans="1:1" x14ac:dyDescent="0.2">
      <c r="A591" s="96"/>
    </row>
    <row r="592" spans="1:1" x14ac:dyDescent="0.2">
      <c r="A592" s="96"/>
    </row>
    <row r="593" spans="1:1" x14ac:dyDescent="0.2">
      <c r="A593" s="96"/>
    </row>
    <row r="594" spans="1:1" x14ac:dyDescent="0.2">
      <c r="A594" s="96"/>
    </row>
    <row r="595" spans="1:1" x14ac:dyDescent="0.2">
      <c r="A595" s="96"/>
    </row>
    <row r="596" spans="1:1" x14ac:dyDescent="0.2">
      <c r="A596" s="96"/>
    </row>
    <row r="597" spans="1:1" x14ac:dyDescent="0.2">
      <c r="A597" s="96"/>
    </row>
    <row r="598" spans="1:1" x14ac:dyDescent="0.2">
      <c r="A598" s="96"/>
    </row>
    <row r="599" spans="1:1" x14ac:dyDescent="0.2">
      <c r="A599" s="96"/>
    </row>
    <row r="600" spans="1:1" x14ac:dyDescent="0.2">
      <c r="A600" s="96"/>
    </row>
    <row r="601" spans="1:1" x14ac:dyDescent="0.2">
      <c r="A601" s="96"/>
    </row>
    <row r="602" spans="1:1" x14ac:dyDescent="0.2">
      <c r="A602" s="96"/>
    </row>
    <row r="603" spans="1:1" x14ac:dyDescent="0.2">
      <c r="A603" s="96"/>
    </row>
    <row r="604" spans="1:1" x14ac:dyDescent="0.2">
      <c r="A604" s="96"/>
    </row>
    <row r="605" spans="1:1" x14ac:dyDescent="0.2">
      <c r="A605" s="96"/>
    </row>
    <row r="606" spans="1:1" x14ac:dyDescent="0.2">
      <c r="A606" s="96"/>
    </row>
    <row r="607" spans="1:1" x14ac:dyDescent="0.2">
      <c r="A607" s="96"/>
    </row>
    <row r="608" spans="1:1" x14ac:dyDescent="0.2">
      <c r="A608" s="96"/>
    </row>
    <row r="609" spans="1:1" x14ac:dyDescent="0.2">
      <c r="A609" s="96"/>
    </row>
    <row r="610" spans="1:1" x14ac:dyDescent="0.2">
      <c r="A610" s="96"/>
    </row>
    <row r="611" spans="1:1" x14ac:dyDescent="0.2">
      <c r="A611" s="96"/>
    </row>
    <row r="612" spans="1:1" x14ac:dyDescent="0.2">
      <c r="A612" s="96"/>
    </row>
    <row r="613" spans="1:1" x14ac:dyDescent="0.2">
      <c r="A613" s="96"/>
    </row>
    <row r="614" spans="1:1" x14ac:dyDescent="0.2">
      <c r="A614" s="96"/>
    </row>
    <row r="615" spans="1:1" x14ac:dyDescent="0.2">
      <c r="A615" s="96"/>
    </row>
    <row r="616" spans="1:1" x14ac:dyDescent="0.2">
      <c r="A616" s="96"/>
    </row>
    <row r="617" spans="1:1" x14ac:dyDescent="0.2">
      <c r="A617" s="96"/>
    </row>
    <row r="618" spans="1:1" x14ac:dyDescent="0.2">
      <c r="A618" s="96"/>
    </row>
    <row r="619" spans="1:1" x14ac:dyDescent="0.2">
      <c r="A619" s="96"/>
    </row>
    <row r="620" spans="1:1" x14ac:dyDescent="0.2">
      <c r="A620" s="96"/>
    </row>
    <row r="621" spans="1:1" x14ac:dyDescent="0.2">
      <c r="A621" s="96"/>
    </row>
    <row r="622" spans="1:1" x14ac:dyDescent="0.2">
      <c r="A622" s="96"/>
    </row>
    <row r="623" spans="1:1" x14ac:dyDescent="0.2">
      <c r="A623" s="96"/>
    </row>
    <row r="624" spans="1:1" x14ac:dyDescent="0.2">
      <c r="A624" s="96"/>
    </row>
    <row r="625" spans="1:1" x14ac:dyDescent="0.2">
      <c r="A625" s="96"/>
    </row>
    <row r="626" spans="1:1" x14ac:dyDescent="0.2">
      <c r="A626" s="96"/>
    </row>
    <row r="627" spans="1:1" x14ac:dyDescent="0.2">
      <c r="A627" s="96"/>
    </row>
    <row r="628" spans="1:1" x14ac:dyDescent="0.2">
      <c r="A628" s="96"/>
    </row>
    <row r="629" spans="1:1" x14ac:dyDescent="0.2">
      <c r="A629" s="96"/>
    </row>
    <row r="630" spans="1:1" x14ac:dyDescent="0.2">
      <c r="A630" s="96"/>
    </row>
    <row r="631" spans="1:1" x14ac:dyDescent="0.2">
      <c r="A631" s="96"/>
    </row>
    <row r="632" spans="1:1" x14ac:dyDescent="0.2">
      <c r="A632" s="96"/>
    </row>
    <row r="633" spans="1:1" x14ac:dyDescent="0.2">
      <c r="A633" s="96"/>
    </row>
    <row r="634" spans="1:1" x14ac:dyDescent="0.2">
      <c r="A634" s="96"/>
    </row>
    <row r="635" spans="1:1" x14ac:dyDescent="0.2">
      <c r="A635" s="96"/>
    </row>
    <row r="636" spans="1:1" x14ac:dyDescent="0.2">
      <c r="A636" s="96"/>
    </row>
    <row r="637" spans="1:1" x14ac:dyDescent="0.2">
      <c r="A637" s="96"/>
    </row>
    <row r="638" spans="1:1" x14ac:dyDescent="0.2">
      <c r="A638" s="96"/>
    </row>
    <row r="639" spans="1:1" x14ac:dyDescent="0.2">
      <c r="A639" s="96"/>
    </row>
    <row r="640" spans="1:1" x14ac:dyDescent="0.2">
      <c r="A640" s="96"/>
    </row>
    <row r="641" spans="1:1" x14ac:dyDescent="0.2">
      <c r="A641" s="96"/>
    </row>
    <row r="642" spans="1:1" x14ac:dyDescent="0.2">
      <c r="A642" s="96"/>
    </row>
    <row r="643" spans="1:1" x14ac:dyDescent="0.2">
      <c r="A643" s="96"/>
    </row>
    <row r="644" spans="1:1" x14ac:dyDescent="0.2">
      <c r="A644" s="96"/>
    </row>
    <row r="645" spans="1:1" x14ac:dyDescent="0.2">
      <c r="A645" s="96"/>
    </row>
    <row r="646" spans="1:1" x14ac:dyDescent="0.2">
      <c r="A646" s="96"/>
    </row>
    <row r="647" spans="1:1" x14ac:dyDescent="0.2">
      <c r="A647" s="96"/>
    </row>
    <row r="648" spans="1:1" x14ac:dyDescent="0.2">
      <c r="A648" s="96"/>
    </row>
    <row r="649" spans="1:1" x14ac:dyDescent="0.2">
      <c r="A649" s="96"/>
    </row>
    <row r="650" spans="1:1" x14ac:dyDescent="0.2">
      <c r="A650" s="96"/>
    </row>
    <row r="651" spans="1:1" x14ac:dyDescent="0.2">
      <c r="A651" s="96"/>
    </row>
    <row r="652" spans="1:1" x14ac:dyDescent="0.2">
      <c r="A652" s="96"/>
    </row>
    <row r="653" spans="1:1" x14ac:dyDescent="0.2">
      <c r="A653" s="96"/>
    </row>
    <row r="654" spans="1:1" x14ac:dyDescent="0.2">
      <c r="A654" s="96"/>
    </row>
    <row r="655" spans="1:1" x14ac:dyDescent="0.2">
      <c r="A655" s="96"/>
    </row>
    <row r="656" spans="1:1" x14ac:dyDescent="0.2">
      <c r="A656" s="96"/>
    </row>
    <row r="657" spans="1:1" x14ac:dyDescent="0.2">
      <c r="A657" s="96"/>
    </row>
    <row r="658" spans="1:1" x14ac:dyDescent="0.2">
      <c r="A658" s="96"/>
    </row>
    <row r="659" spans="1:1" x14ac:dyDescent="0.2">
      <c r="A659" s="96"/>
    </row>
    <row r="660" spans="1:1" x14ac:dyDescent="0.2">
      <c r="A660" s="96"/>
    </row>
    <row r="661" spans="1:1" x14ac:dyDescent="0.2">
      <c r="A661" s="96"/>
    </row>
    <row r="662" spans="1:1" x14ac:dyDescent="0.2">
      <c r="A662" s="96"/>
    </row>
    <row r="663" spans="1:1" x14ac:dyDescent="0.2">
      <c r="A663" s="96"/>
    </row>
    <row r="664" spans="1:1" x14ac:dyDescent="0.2">
      <c r="A664" s="96"/>
    </row>
    <row r="665" spans="1:1" x14ac:dyDescent="0.2">
      <c r="A665" s="96"/>
    </row>
    <row r="666" spans="1:1" x14ac:dyDescent="0.2">
      <c r="A666" s="96"/>
    </row>
    <row r="667" spans="1:1" x14ac:dyDescent="0.2">
      <c r="A667" s="96"/>
    </row>
    <row r="668" spans="1:1" x14ac:dyDescent="0.2">
      <c r="A668" s="96"/>
    </row>
    <row r="669" spans="1:1" x14ac:dyDescent="0.2">
      <c r="A669" s="96"/>
    </row>
    <row r="670" spans="1:1" x14ac:dyDescent="0.2">
      <c r="A670" s="96"/>
    </row>
    <row r="671" spans="1:1" x14ac:dyDescent="0.2">
      <c r="A671" s="96"/>
    </row>
    <row r="672" spans="1:1" x14ac:dyDescent="0.2">
      <c r="A672" s="96"/>
    </row>
    <row r="673" spans="1:1" x14ac:dyDescent="0.2">
      <c r="A673" s="96"/>
    </row>
    <row r="674" spans="1:1" x14ac:dyDescent="0.2">
      <c r="A674" s="96"/>
    </row>
    <row r="675" spans="1:1" x14ac:dyDescent="0.2">
      <c r="A675" s="96"/>
    </row>
    <row r="676" spans="1:1" x14ac:dyDescent="0.2">
      <c r="A676" s="96"/>
    </row>
    <row r="677" spans="1:1" x14ac:dyDescent="0.2">
      <c r="A677" s="96"/>
    </row>
    <row r="678" spans="1:1" x14ac:dyDescent="0.2">
      <c r="A678" s="96"/>
    </row>
    <row r="679" spans="1:1" x14ac:dyDescent="0.2">
      <c r="A679" s="96"/>
    </row>
    <row r="680" spans="1:1" x14ac:dyDescent="0.2">
      <c r="A680" s="96"/>
    </row>
    <row r="681" spans="1:1" x14ac:dyDescent="0.2">
      <c r="A681" s="96"/>
    </row>
    <row r="682" spans="1:1" x14ac:dyDescent="0.2">
      <c r="A682" s="96"/>
    </row>
    <row r="683" spans="1:1" x14ac:dyDescent="0.2">
      <c r="A683" s="96"/>
    </row>
    <row r="684" spans="1:1" x14ac:dyDescent="0.2">
      <c r="A684" s="96"/>
    </row>
    <row r="685" spans="1:1" x14ac:dyDescent="0.2">
      <c r="A685" s="96"/>
    </row>
    <row r="686" spans="1:1" x14ac:dyDescent="0.2">
      <c r="A686" s="96"/>
    </row>
    <row r="687" spans="1:1" x14ac:dyDescent="0.2">
      <c r="A687" s="96"/>
    </row>
    <row r="688" spans="1:1" x14ac:dyDescent="0.2">
      <c r="A688" s="96"/>
    </row>
    <row r="689" spans="1:1" x14ac:dyDescent="0.2">
      <c r="A689" s="96"/>
    </row>
    <row r="690" spans="1:1" x14ac:dyDescent="0.2">
      <c r="A690" s="96"/>
    </row>
    <row r="691" spans="1:1" x14ac:dyDescent="0.2">
      <c r="A691" s="96"/>
    </row>
    <row r="692" spans="1:1" x14ac:dyDescent="0.2">
      <c r="A692" s="96"/>
    </row>
    <row r="693" spans="1:1" x14ac:dyDescent="0.2">
      <c r="A693" s="96"/>
    </row>
    <row r="694" spans="1:1" x14ac:dyDescent="0.2">
      <c r="A694" s="96"/>
    </row>
    <row r="695" spans="1:1" x14ac:dyDescent="0.2">
      <c r="A695" s="96"/>
    </row>
    <row r="696" spans="1:1" x14ac:dyDescent="0.2">
      <c r="A696" s="96"/>
    </row>
    <row r="697" spans="1:1" x14ac:dyDescent="0.2">
      <c r="A697" s="96"/>
    </row>
    <row r="698" spans="1:1" x14ac:dyDescent="0.2">
      <c r="A698" s="96"/>
    </row>
    <row r="699" spans="1:1" x14ac:dyDescent="0.2">
      <c r="A699" s="96"/>
    </row>
    <row r="700" spans="1:1" x14ac:dyDescent="0.2">
      <c r="A700" s="96"/>
    </row>
    <row r="701" spans="1:1" x14ac:dyDescent="0.2">
      <c r="A701" s="96"/>
    </row>
    <row r="702" spans="1:1" x14ac:dyDescent="0.2">
      <c r="A702" s="96"/>
    </row>
    <row r="703" spans="1:1" x14ac:dyDescent="0.2">
      <c r="A703" s="96"/>
    </row>
    <row r="704" spans="1:1" x14ac:dyDescent="0.2">
      <c r="A704" s="96"/>
    </row>
    <row r="705" spans="1:1" x14ac:dyDescent="0.2">
      <c r="A705" s="96"/>
    </row>
    <row r="706" spans="1:1" x14ac:dyDescent="0.2">
      <c r="A706" s="96"/>
    </row>
    <row r="707" spans="1:1" x14ac:dyDescent="0.2">
      <c r="A707" s="96"/>
    </row>
    <row r="708" spans="1:1" x14ac:dyDescent="0.2">
      <c r="A708" s="96"/>
    </row>
    <row r="709" spans="1:1" x14ac:dyDescent="0.2">
      <c r="A709" s="96"/>
    </row>
    <row r="710" spans="1:1" x14ac:dyDescent="0.2">
      <c r="A710" s="96"/>
    </row>
    <row r="711" spans="1:1" x14ac:dyDescent="0.2">
      <c r="A711" s="96"/>
    </row>
    <row r="712" spans="1:1" x14ac:dyDescent="0.2">
      <c r="A712" s="96"/>
    </row>
    <row r="713" spans="1:1" x14ac:dyDescent="0.2">
      <c r="A713" s="96"/>
    </row>
    <row r="714" spans="1:1" x14ac:dyDescent="0.2">
      <c r="A714" s="96"/>
    </row>
    <row r="715" spans="1:1" x14ac:dyDescent="0.2">
      <c r="A715" s="96"/>
    </row>
    <row r="716" spans="1:1" x14ac:dyDescent="0.2">
      <c r="A716" s="96"/>
    </row>
    <row r="717" spans="1:1" x14ac:dyDescent="0.2">
      <c r="A717" s="96"/>
    </row>
    <row r="718" spans="1:1" x14ac:dyDescent="0.2">
      <c r="A718" s="96"/>
    </row>
    <row r="719" spans="1:1" x14ac:dyDescent="0.2">
      <c r="A719" s="96"/>
    </row>
    <row r="720" spans="1:1" x14ac:dyDescent="0.2">
      <c r="A720" s="96"/>
    </row>
    <row r="721" spans="1:1" x14ac:dyDescent="0.2">
      <c r="A721" s="96"/>
    </row>
    <row r="722" spans="1:1" x14ac:dyDescent="0.2">
      <c r="A722" s="96"/>
    </row>
    <row r="723" spans="1:1" x14ac:dyDescent="0.2">
      <c r="A723" s="96"/>
    </row>
    <row r="724" spans="1:1" x14ac:dyDescent="0.2">
      <c r="A724" s="96"/>
    </row>
    <row r="725" spans="1:1" x14ac:dyDescent="0.2">
      <c r="A725" s="96"/>
    </row>
    <row r="726" spans="1:1" x14ac:dyDescent="0.2">
      <c r="A726" s="96"/>
    </row>
    <row r="727" spans="1:1" x14ac:dyDescent="0.2">
      <c r="A727" s="96"/>
    </row>
    <row r="728" spans="1:1" x14ac:dyDescent="0.2">
      <c r="A728" s="96"/>
    </row>
    <row r="729" spans="1:1" x14ac:dyDescent="0.2">
      <c r="A729" s="96"/>
    </row>
    <row r="730" spans="1:1" x14ac:dyDescent="0.2">
      <c r="A730" s="96"/>
    </row>
    <row r="731" spans="1:1" x14ac:dyDescent="0.2">
      <c r="A731" s="96"/>
    </row>
    <row r="732" spans="1:1" x14ac:dyDescent="0.2">
      <c r="A732" s="96"/>
    </row>
    <row r="733" spans="1:1" x14ac:dyDescent="0.2">
      <c r="A733" s="96"/>
    </row>
    <row r="734" spans="1:1" x14ac:dyDescent="0.2">
      <c r="A734" s="96"/>
    </row>
    <row r="735" spans="1:1" x14ac:dyDescent="0.2">
      <c r="A735" s="96"/>
    </row>
    <row r="736" spans="1:1" x14ac:dyDescent="0.2">
      <c r="A736" s="96"/>
    </row>
    <row r="737" spans="1:1" x14ac:dyDescent="0.2">
      <c r="A737" s="96"/>
    </row>
    <row r="738" spans="1:1" x14ac:dyDescent="0.2">
      <c r="A738" s="96"/>
    </row>
    <row r="739" spans="1:1" x14ac:dyDescent="0.2">
      <c r="A739" s="96"/>
    </row>
    <row r="740" spans="1:1" x14ac:dyDescent="0.2">
      <c r="A740" s="96"/>
    </row>
    <row r="741" spans="1:1" x14ac:dyDescent="0.2">
      <c r="A741" s="96"/>
    </row>
    <row r="742" spans="1:1" x14ac:dyDescent="0.2">
      <c r="A742" s="96"/>
    </row>
    <row r="743" spans="1:1" x14ac:dyDescent="0.2">
      <c r="A743" s="96"/>
    </row>
    <row r="744" spans="1:1" x14ac:dyDescent="0.2">
      <c r="A744" s="96"/>
    </row>
    <row r="745" spans="1:1" x14ac:dyDescent="0.2">
      <c r="A745" s="96"/>
    </row>
    <row r="746" spans="1:1" x14ac:dyDescent="0.2">
      <c r="A746" s="96"/>
    </row>
    <row r="747" spans="1:1" x14ac:dyDescent="0.2">
      <c r="A747" s="96"/>
    </row>
    <row r="748" spans="1:1" x14ac:dyDescent="0.2">
      <c r="A748" s="96"/>
    </row>
    <row r="749" spans="1:1" x14ac:dyDescent="0.2">
      <c r="A749" s="96"/>
    </row>
    <row r="750" spans="1:1" x14ac:dyDescent="0.2">
      <c r="A750" s="96"/>
    </row>
    <row r="751" spans="1:1" x14ac:dyDescent="0.2">
      <c r="A751" s="96"/>
    </row>
    <row r="752" spans="1:1" x14ac:dyDescent="0.2">
      <c r="A752" s="96"/>
    </row>
    <row r="753" spans="1:1" x14ac:dyDescent="0.2">
      <c r="A753" s="96"/>
    </row>
    <row r="754" spans="1:1" x14ac:dyDescent="0.2">
      <c r="A754" s="96"/>
    </row>
    <row r="755" spans="1:1" x14ac:dyDescent="0.2">
      <c r="A755" s="96"/>
    </row>
    <row r="756" spans="1:1" x14ac:dyDescent="0.2">
      <c r="A756" s="96"/>
    </row>
    <row r="757" spans="1:1" x14ac:dyDescent="0.2">
      <c r="A757" s="96"/>
    </row>
    <row r="758" spans="1:1" x14ac:dyDescent="0.2">
      <c r="A758" s="96"/>
    </row>
    <row r="759" spans="1:1" x14ac:dyDescent="0.2">
      <c r="A759" s="96"/>
    </row>
    <row r="760" spans="1:1" x14ac:dyDescent="0.2">
      <c r="A760" s="96"/>
    </row>
    <row r="761" spans="1:1" x14ac:dyDescent="0.2">
      <c r="A761" s="96"/>
    </row>
    <row r="762" spans="1:1" x14ac:dyDescent="0.2">
      <c r="A762" s="96"/>
    </row>
    <row r="763" spans="1:1" x14ac:dyDescent="0.2">
      <c r="A763" s="96"/>
    </row>
    <row r="764" spans="1:1" x14ac:dyDescent="0.2">
      <c r="A764" s="96"/>
    </row>
    <row r="765" spans="1:1" x14ac:dyDescent="0.2">
      <c r="A765" s="96"/>
    </row>
    <row r="766" spans="1:1" x14ac:dyDescent="0.2">
      <c r="A766" s="96"/>
    </row>
    <row r="767" spans="1:1" x14ac:dyDescent="0.2">
      <c r="A767" s="96"/>
    </row>
    <row r="768" spans="1:1" x14ac:dyDescent="0.2">
      <c r="A768" s="96"/>
    </row>
    <row r="769" spans="1:1" x14ac:dyDescent="0.2">
      <c r="A769" s="96"/>
    </row>
    <row r="770" spans="1:1" x14ac:dyDescent="0.2">
      <c r="A770" s="96"/>
    </row>
    <row r="771" spans="1:1" x14ac:dyDescent="0.2">
      <c r="A771" s="96"/>
    </row>
    <row r="772" spans="1:1" x14ac:dyDescent="0.2">
      <c r="A772" s="96"/>
    </row>
    <row r="773" spans="1:1" x14ac:dyDescent="0.2">
      <c r="A773" s="96"/>
    </row>
    <row r="774" spans="1:1" x14ac:dyDescent="0.2">
      <c r="A774" s="96"/>
    </row>
    <row r="775" spans="1:1" x14ac:dyDescent="0.2">
      <c r="A775" s="96"/>
    </row>
    <row r="776" spans="1:1" x14ac:dyDescent="0.2">
      <c r="A776" s="96"/>
    </row>
    <row r="777" spans="1:1" x14ac:dyDescent="0.2">
      <c r="A777" s="96"/>
    </row>
    <row r="778" spans="1:1" x14ac:dyDescent="0.2">
      <c r="A778" s="96"/>
    </row>
    <row r="779" spans="1:1" x14ac:dyDescent="0.2">
      <c r="A779" s="96"/>
    </row>
    <row r="780" spans="1:1" x14ac:dyDescent="0.2">
      <c r="A780" s="96"/>
    </row>
    <row r="781" spans="1:1" x14ac:dyDescent="0.2">
      <c r="A781" s="96"/>
    </row>
    <row r="782" spans="1:1" x14ac:dyDescent="0.2">
      <c r="A782" s="96"/>
    </row>
    <row r="783" spans="1:1" x14ac:dyDescent="0.2">
      <c r="A783" s="96"/>
    </row>
    <row r="784" spans="1:1" x14ac:dyDescent="0.2">
      <c r="A784" s="96"/>
    </row>
    <row r="785" spans="1:1" x14ac:dyDescent="0.2">
      <c r="A785" s="96"/>
    </row>
    <row r="786" spans="1:1" x14ac:dyDescent="0.2">
      <c r="A786" s="96"/>
    </row>
    <row r="787" spans="1:1" x14ac:dyDescent="0.2">
      <c r="A787" s="96"/>
    </row>
    <row r="788" spans="1:1" x14ac:dyDescent="0.2">
      <c r="A788" s="96"/>
    </row>
    <row r="789" spans="1:1" x14ac:dyDescent="0.2">
      <c r="A789" s="96"/>
    </row>
    <row r="790" spans="1:1" x14ac:dyDescent="0.2">
      <c r="A790" s="96"/>
    </row>
    <row r="791" spans="1:1" x14ac:dyDescent="0.2">
      <c r="A791" s="96"/>
    </row>
    <row r="792" spans="1:1" x14ac:dyDescent="0.2">
      <c r="A792" s="96"/>
    </row>
    <row r="793" spans="1:1" x14ac:dyDescent="0.2">
      <c r="A793" s="96"/>
    </row>
    <row r="794" spans="1:1" x14ac:dyDescent="0.2">
      <c r="A794" s="96"/>
    </row>
    <row r="795" spans="1:1" x14ac:dyDescent="0.2">
      <c r="A795" s="96"/>
    </row>
    <row r="796" spans="1:1" x14ac:dyDescent="0.2">
      <c r="A796" s="96"/>
    </row>
    <row r="797" spans="1:1" x14ac:dyDescent="0.2">
      <c r="A797" s="96"/>
    </row>
    <row r="798" spans="1:1" x14ac:dyDescent="0.2">
      <c r="A798" s="96"/>
    </row>
    <row r="799" spans="1:1" x14ac:dyDescent="0.2">
      <c r="A799" s="96"/>
    </row>
    <row r="800" spans="1:1" x14ac:dyDescent="0.2">
      <c r="A800" s="96"/>
    </row>
    <row r="801" spans="1:1" x14ac:dyDescent="0.2">
      <c r="A801" s="96"/>
    </row>
    <row r="802" spans="1:1" x14ac:dyDescent="0.2">
      <c r="A802" s="96"/>
    </row>
    <row r="803" spans="1:1" x14ac:dyDescent="0.2">
      <c r="A803" s="96"/>
    </row>
    <row r="804" spans="1:1" x14ac:dyDescent="0.2">
      <c r="A804" s="96"/>
    </row>
    <row r="805" spans="1:1" x14ac:dyDescent="0.2">
      <c r="A805" s="96"/>
    </row>
    <row r="806" spans="1:1" x14ac:dyDescent="0.2">
      <c r="A806" s="96"/>
    </row>
    <row r="807" spans="1:1" x14ac:dyDescent="0.2">
      <c r="A807" s="96"/>
    </row>
    <row r="808" spans="1:1" x14ac:dyDescent="0.2">
      <c r="A808" s="96"/>
    </row>
    <row r="809" spans="1:1" x14ac:dyDescent="0.2">
      <c r="A809" s="96"/>
    </row>
    <row r="810" spans="1:1" x14ac:dyDescent="0.2">
      <c r="A810" s="96"/>
    </row>
    <row r="811" spans="1:1" x14ac:dyDescent="0.2">
      <c r="A811" s="96"/>
    </row>
    <row r="812" spans="1:1" x14ac:dyDescent="0.2">
      <c r="A812" s="96"/>
    </row>
    <row r="813" spans="1:1" x14ac:dyDescent="0.2">
      <c r="A813" s="96"/>
    </row>
    <row r="814" spans="1:1" x14ac:dyDescent="0.2">
      <c r="A814" s="96"/>
    </row>
    <row r="815" spans="1:1" x14ac:dyDescent="0.2">
      <c r="A815" s="96"/>
    </row>
    <row r="816" spans="1:1" x14ac:dyDescent="0.2">
      <c r="A816" s="96"/>
    </row>
    <row r="817" spans="1:1" x14ac:dyDescent="0.2">
      <c r="A817" s="96"/>
    </row>
    <row r="818" spans="1:1" x14ac:dyDescent="0.2">
      <c r="A818" s="96"/>
    </row>
    <row r="819" spans="1:1" x14ac:dyDescent="0.2">
      <c r="A819" s="96"/>
    </row>
    <row r="820" spans="1:1" x14ac:dyDescent="0.2">
      <c r="A820" s="96"/>
    </row>
    <row r="821" spans="1:1" x14ac:dyDescent="0.2">
      <c r="A821" s="96"/>
    </row>
    <row r="822" spans="1:1" x14ac:dyDescent="0.2">
      <c r="A822" s="96"/>
    </row>
    <row r="823" spans="1:1" x14ac:dyDescent="0.2">
      <c r="A823" s="96"/>
    </row>
    <row r="824" spans="1:1" x14ac:dyDescent="0.2">
      <c r="A824" s="96"/>
    </row>
    <row r="825" spans="1:1" x14ac:dyDescent="0.2">
      <c r="A825" s="96"/>
    </row>
    <row r="826" spans="1:1" x14ac:dyDescent="0.2">
      <c r="A826" s="96"/>
    </row>
    <row r="827" spans="1:1" x14ac:dyDescent="0.2">
      <c r="A827" s="96"/>
    </row>
    <row r="828" spans="1:1" x14ac:dyDescent="0.2">
      <c r="A828" s="96"/>
    </row>
    <row r="829" spans="1:1" x14ac:dyDescent="0.2">
      <c r="A829" s="96"/>
    </row>
    <row r="830" spans="1:1" x14ac:dyDescent="0.2">
      <c r="A830" s="96"/>
    </row>
    <row r="831" spans="1:1" x14ac:dyDescent="0.2">
      <c r="A831" s="96"/>
    </row>
    <row r="832" spans="1:1" x14ac:dyDescent="0.2">
      <c r="A832" s="96"/>
    </row>
    <row r="833" spans="1:1" x14ac:dyDescent="0.2">
      <c r="A833" s="96"/>
    </row>
    <row r="834" spans="1:1" x14ac:dyDescent="0.2">
      <c r="A834" s="96"/>
    </row>
    <row r="835" spans="1:1" x14ac:dyDescent="0.2">
      <c r="A835" s="96"/>
    </row>
    <row r="836" spans="1:1" x14ac:dyDescent="0.2">
      <c r="A836" s="96"/>
    </row>
    <row r="837" spans="1:1" x14ac:dyDescent="0.2">
      <c r="A837" s="96"/>
    </row>
    <row r="838" spans="1:1" x14ac:dyDescent="0.2">
      <c r="A838" s="96"/>
    </row>
    <row r="839" spans="1:1" x14ac:dyDescent="0.2">
      <c r="A839" s="96"/>
    </row>
    <row r="840" spans="1:1" x14ac:dyDescent="0.2">
      <c r="A840" s="96"/>
    </row>
    <row r="841" spans="1:1" x14ac:dyDescent="0.2">
      <c r="A841" s="96"/>
    </row>
    <row r="842" spans="1:1" x14ac:dyDescent="0.2">
      <c r="A842" s="96"/>
    </row>
    <row r="843" spans="1:1" x14ac:dyDescent="0.2">
      <c r="A843" s="96"/>
    </row>
    <row r="844" spans="1:1" x14ac:dyDescent="0.2">
      <c r="A844" s="96"/>
    </row>
    <row r="845" spans="1:1" x14ac:dyDescent="0.2">
      <c r="A845" s="96"/>
    </row>
    <row r="846" spans="1:1" x14ac:dyDescent="0.2">
      <c r="A846" s="96"/>
    </row>
    <row r="847" spans="1:1" x14ac:dyDescent="0.2">
      <c r="A847" s="96"/>
    </row>
    <row r="848" spans="1:1" x14ac:dyDescent="0.2">
      <c r="A848" s="96"/>
    </row>
    <row r="849" spans="1:1" x14ac:dyDescent="0.2">
      <c r="A849" s="96"/>
    </row>
    <row r="850" spans="1:1" x14ac:dyDescent="0.2">
      <c r="A850" s="96"/>
    </row>
    <row r="851" spans="1:1" x14ac:dyDescent="0.2">
      <c r="A851" s="96"/>
    </row>
    <row r="852" spans="1:1" x14ac:dyDescent="0.2">
      <c r="A852" s="96"/>
    </row>
    <row r="853" spans="1:1" x14ac:dyDescent="0.2">
      <c r="A853" s="96"/>
    </row>
    <row r="854" spans="1:1" x14ac:dyDescent="0.2">
      <c r="A854" s="96"/>
    </row>
    <row r="855" spans="1:1" x14ac:dyDescent="0.2">
      <c r="A855" s="96"/>
    </row>
    <row r="856" spans="1:1" x14ac:dyDescent="0.2">
      <c r="A856" s="96"/>
    </row>
    <row r="857" spans="1:1" x14ac:dyDescent="0.2">
      <c r="A857" s="96"/>
    </row>
    <row r="858" spans="1:1" x14ac:dyDescent="0.2">
      <c r="A858" s="96"/>
    </row>
    <row r="859" spans="1:1" x14ac:dyDescent="0.2">
      <c r="A859" s="96"/>
    </row>
    <row r="860" spans="1:1" x14ac:dyDescent="0.2">
      <c r="A860" s="96"/>
    </row>
    <row r="861" spans="1:1" x14ac:dyDescent="0.2">
      <c r="A861" s="96"/>
    </row>
    <row r="862" spans="1:1" x14ac:dyDescent="0.2">
      <c r="A862" s="96"/>
    </row>
    <row r="863" spans="1:1" x14ac:dyDescent="0.2">
      <c r="A863" s="96"/>
    </row>
    <row r="864" spans="1:1" x14ac:dyDescent="0.2">
      <c r="A864" s="96"/>
    </row>
    <row r="865" spans="1:1" x14ac:dyDescent="0.2">
      <c r="A865" s="96"/>
    </row>
    <row r="866" spans="1:1" x14ac:dyDescent="0.2">
      <c r="A866" s="96"/>
    </row>
    <row r="867" spans="1:1" x14ac:dyDescent="0.2">
      <c r="A867" s="96"/>
    </row>
    <row r="868" spans="1:1" x14ac:dyDescent="0.2">
      <c r="A868" s="96"/>
    </row>
    <row r="869" spans="1:1" x14ac:dyDescent="0.2">
      <c r="A869" s="96"/>
    </row>
    <row r="870" spans="1:1" x14ac:dyDescent="0.2">
      <c r="A870" s="96"/>
    </row>
    <row r="871" spans="1:1" x14ac:dyDescent="0.2">
      <c r="A871" s="96"/>
    </row>
    <row r="872" spans="1:1" x14ac:dyDescent="0.2">
      <c r="A872" s="96"/>
    </row>
    <row r="873" spans="1:1" x14ac:dyDescent="0.2">
      <c r="A873" s="96"/>
    </row>
    <row r="874" spans="1:1" x14ac:dyDescent="0.2">
      <c r="A874" s="96"/>
    </row>
    <row r="875" spans="1:1" x14ac:dyDescent="0.2">
      <c r="A875" s="96"/>
    </row>
    <row r="876" spans="1:1" x14ac:dyDescent="0.2">
      <c r="A876" s="96"/>
    </row>
    <row r="877" spans="1:1" x14ac:dyDescent="0.2">
      <c r="A877" s="96"/>
    </row>
    <row r="878" spans="1:1" x14ac:dyDescent="0.2">
      <c r="A878" s="96"/>
    </row>
    <row r="879" spans="1:1" x14ac:dyDescent="0.2">
      <c r="A879" s="96"/>
    </row>
    <row r="880" spans="1:1" x14ac:dyDescent="0.2">
      <c r="A880" s="96"/>
    </row>
    <row r="881" spans="1:1" x14ac:dyDescent="0.2">
      <c r="A881" s="96"/>
    </row>
    <row r="882" spans="1:1" x14ac:dyDescent="0.2">
      <c r="A882" s="96"/>
    </row>
    <row r="883" spans="1:1" x14ac:dyDescent="0.2">
      <c r="A883" s="96"/>
    </row>
    <row r="884" spans="1:1" x14ac:dyDescent="0.2">
      <c r="A884" s="96"/>
    </row>
    <row r="885" spans="1:1" x14ac:dyDescent="0.2">
      <c r="A885" s="96"/>
    </row>
    <row r="886" spans="1:1" x14ac:dyDescent="0.2">
      <c r="A886" s="96"/>
    </row>
    <row r="887" spans="1:1" x14ac:dyDescent="0.2">
      <c r="A887" s="96"/>
    </row>
    <row r="888" spans="1:1" x14ac:dyDescent="0.2">
      <c r="A888" s="96"/>
    </row>
    <row r="889" spans="1:1" x14ac:dyDescent="0.2">
      <c r="A889" s="96"/>
    </row>
    <row r="890" spans="1:1" x14ac:dyDescent="0.2">
      <c r="A890" s="96"/>
    </row>
    <row r="891" spans="1:1" x14ac:dyDescent="0.2">
      <c r="A891" s="96"/>
    </row>
    <row r="892" spans="1:1" x14ac:dyDescent="0.2">
      <c r="A892" s="96"/>
    </row>
    <row r="893" spans="1:1" x14ac:dyDescent="0.2">
      <c r="A893" s="96"/>
    </row>
    <row r="894" spans="1:1" x14ac:dyDescent="0.2">
      <c r="A894" s="96"/>
    </row>
    <row r="895" spans="1:1" x14ac:dyDescent="0.2">
      <c r="A895" s="96"/>
    </row>
    <row r="896" spans="1:1" x14ac:dyDescent="0.2">
      <c r="A896" s="96"/>
    </row>
    <row r="897" spans="1:1" x14ac:dyDescent="0.2">
      <c r="A897" s="96"/>
    </row>
    <row r="898" spans="1:1" x14ac:dyDescent="0.2">
      <c r="A898" s="96"/>
    </row>
    <row r="899" spans="1:1" x14ac:dyDescent="0.2">
      <c r="A899" s="96"/>
    </row>
    <row r="900" spans="1:1" x14ac:dyDescent="0.2">
      <c r="A900" s="96"/>
    </row>
    <row r="901" spans="1:1" x14ac:dyDescent="0.2">
      <c r="A901" s="96"/>
    </row>
    <row r="902" spans="1:1" x14ac:dyDescent="0.2">
      <c r="A902" s="96"/>
    </row>
    <row r="903" spans="1:1" x14ac:dyDescent="0.2">
      <c r="A903" s="96"/>
    </row>
    <row r="904" spans="1:1" x14ac:dyDescent="0.2">
      <c r="A904" s="96"/>
    </row>
    <row r="905" spans="1:1" x14ac:dyDescent="0.2">
      <c r="A905" s="96"/>
    </row>
    <row r="906" spans="1:1" x14ac:dyDescent="0.2">
      <c r="A906" s="96"/>
    </row>
    <row r="907" spans="1:1" x14ac:dyDescent="0.2">
      <c r="A907" s="96"/>
    </row>
    <row r="908" spans="1:1" x14ac:dyDescent="0.2">
      <c r="A908" s="96"/>
    </row>
    <row r="909" spans="1:1" x14ac:dyDescent="0.2">
      <c r="A909" s="96"/>
    </row>
    <row r="910" spans="1:1" x14ac:dyDescent="0.2">
      <c r="A910" s="96"/>
    </row>
    <row r="911" spans="1:1" x14ac:dyDescent="0.2">
      <c r="A911" s="96"/>
    </row>
    <row r="912" spans="1:1" x14ac:dyDescent="0.2">
      <c r="A912" s="96"/>
    </row>
    <row r="913" spans="1:1" x14ac:dyDescent="0.2">
      <c r="A913" s="96"/>
    </row>
    <row r="914" spans="1:1" x14ac:dyDescent="0.2">
      <c r="A914" s="96"/>
    </row>
    <row r="915" spans="1:1" x14ac:dyDescent="0.2">
      <c r="A915" s="96"/>
    </row>
    <row r="916" spans="1:1" x14ac:dyDescent="0.2">
      <c r="A916" s="96"/>
    </row>
    <row r="917" spans="1:1" x14ac:dyDescent="0.2">
      <c r="A917" s="96"/>
    </row>
    <row r="918" spans="1:1" x14ac:dyDescent="0.2">
      <c r="A918" s="96"/>
    </row>
    <row r="919" spans="1:1" x14ac:dyDescent="0.2">
      <c r="A919" s="96"/>
    </row>
    <row r="920" spans="1:1" x14ac:dyDescent="0.2">
      <c r="A920" s="96"/>
    </row>
    <row r="921" spans="1:1" x14ac:dyDescent="0.2">
      <c r="A921" s="96"/>
    </row>
    <row r="922" spans="1:1" x14ac:dyDescent="0.2">
      <c r="A922" s="96"/>
    </row>
    <row r="923" spans="1:1" x14ac:dyDescent="0.2">
      <c r="A923" s="96"/>
    </row>
    <row r="924" spans="1:1" x14ac:dyDescent="0.2">
      <c r="A924" s="96"/>
    </row>
    <row r="925" spans="1:1" x14ac:dyDescent="0.2">
      <c r="A925" s="96"/>
    </row>
    <row r="926" spans="1:1" x14ac:dyDescent="0.2">
      <c r="A926" s="96"/>
    </row>
    <row r="927" spans="1:1" x14ac:dyDescent="0.2">
      <c r="A927" s="96"/>
    </row>
    <row r="928" spans="1:1" x14ac:dyDescent="0.2">
      <c r="A928" s="96"/>
    </row>
    <row r="929" spans="1:1" x14ac:dyDescent="0.2">
      <c r="A929" s="96"/>
    </row>
    <row r="930" spans="1:1" x14ac:dyDescent="0.2">
      <c r="A930" s="96"/>
    </row>
    <row r="931" spans="1:1" x14ac:dyDescent="0.2">
      <c r="A931" s="96"/>
    </row>
    <row r="932" spans="1:1" x14ac:dyDescent="0.2">
      <c r="A932" s="96"/>
    </row>
    <row r="933" spans="1:1" x14ac:dyDescent="0.2">
      <c r="A933" s="96"/>
    </row>
    <row r="934" spans="1:1" x14ac:dyDescent="0.2">
      <c r="A934" s="96"/>
    </row>
    <row r="935" spans="1:1" x14ac:dyDescent="0.2">
      <c r="A935" s="96"/>
    </row>
    <row r="936" spans="1:1" x14ac:dyDescent="0.2">
      <c r="A936" s="96"/>
    </row>
    <row r="937" spans="1:1" x14ac:dyDescent="0.2">
      <c r="A937" s="96"/>
    </row>
    <row r="938" spans="1:1" x14ac:dyDescent="0.2">
      <c r="A938" s="96"/>
    </row>
    <row r="939" spans="1:1" x14ac:dyDescent="0.2">
      <c r="A939" s="96"/>
    </row>
    <row r="940" spans="1:1" x14ac:dyDescent="0.2">
      <c r="A940" s="96"/>
    </row>
    <row r="941" spans="1:1" x14ac:dyDescent="0.2">
      <c r="A941" s="96"/>
    </row>
    <row r="942" spans="1:1" x14ac:dyDescent="0.2">
      <c r="A942" s="96"/>
    </row>
    <row r="943" spans="1:1" x14ac:dyDescent="0.2">
      <c r="A943" s="96"/>
    </row>
    <row r="944" spans="1:1" x14ac:dyDescent="0.2">
      <c r="A944" s="96"/>
    </row>
    <row r="945" spans="1:1" x14ac:dyDescent="0.2">
      <c r="A945" s="96"/>
    </row>
    <row r="946" spans="1:1" x14ac:dyDescent="0.2">
      <c r="A946" s="96"/>
    </row>
    <row r="947" spans="1:1" x14ac:dyDescent="0.2">
      <c r="A947" s="96"/>
    </row>
    <row r="948" spans="1:1" x14ac:dyDescent="0.2">
      <c r="A948" s="96"/>
    </row>
    <row r="949" spans="1:1" x14ac:dyDescent="0.2">
      <c r="A949" s="96"/>
    </row>
    <row r="950" spans="1:1" x14ac:dyDescent="0.2">
      <c r="A950" s="96"/>
    </row>
    <row r="951" spans="1:1" x14ac:dyDescent="0.2">
      <c r="A951" s="96"/>
    </row>
    <row r="952" spans="1:1" x14ac:dyDescent="0.2">
      <c r="A952" s="96"/>
    </row>
    <row r="953" spans="1:1" x14ac:dyDescent="0.2">
      <c r="A953" s="96"/>
    </row>
    <row r="954" spans="1:1" x14ac:dyDescent="0.2">
      <c r="A954" s="96"/>
    </row>
    <row r="955" spans="1:1" x14ac:dyDescent="0.2">
      <c r="A955" s="96"/>
    </row>
    <row r="956" spans="1:1" x14ac:dyDescent="0.2">
      <c r="A956" s="96"/>
    </row>
    <row r="957" spans="1:1" x14ac:dyDescent="0.2">
      <c r="A957" s="96"/>
    </row>
    <row r="958" spans="1:1" x14ac:dyDescent="0.2">
      <c r="A958" s="96"/>
    </row>
    <row r="959" spans="1:1" x14ac:dyDescent="0.2">
      <c r="A959" s="96"/>
    </row>
    <row r="960" spans="1:1" x14ac:dyDescent="0.2">
      <c r="A960" s="96"/>
    </row>
    <row r="961" spans="1:1" x14ac:dyDescent="0.2">
      <c r="A961" s="96"/>
    </row>
    <row r="962" spans="1:1" x14ac:dyDescent="0.2">
      <c r="A962" s="96"/>
    </row>
    <row r="963" spans="1:1" x14ac:dyDescent="0.2">
      <c r="A963" s="96"/>
    </row>
    <row r="964" spans="1:1" x14ac:dyDescent="0.2">
      <c r="A964" s="96"/>
    </row>
    <row r="965" spans="1:1" x14ac:dyDescent="0.2">
      <c r="A965" s="96"/>
    </row>
    <row r="966" spans="1:1" x14ac:dyDescent="0.2">
      <c r="A966" s="96"/>
    </row>
    <row r="967" spans="1:1" x14ac:dyDescent="0.2">
      <c r="A967" s="96"/>
    </row>
    <row r="968" spans="1:1" x14ac:dyDescent="0.2">
      <c r="A968" s="96"/>
    </row>
    <row r="969" spans="1:1" x14ac:dyDescent="0.2">
      <c r="A969" s="96"/>
    </row>
    <row r="970" spans="1:1" x14ac:dyDescent="0.2">
      <c r="A970" s="96"/>
    </row>
    <row r="971" spans="1:1" x14ac:dyDescent="0.2">
      <c r="A971" s="96"/>
    </row>
    <row r="972" spans="1:1" x14ac:dyDescent="0.2">
      <c r="A972" s="96"/>
    </row>
    <row r="973" spans="1:1" x14ac:dyDescent="0.2">
      <c r="A973" s="96"/>
    </row>
    <row r="974" spans="1:1" x14ac:dyDescent="0.2">
      <c r="A974" s="96"/>
    </row>
    <row r="975" spans="1:1" x14ac:dyDescent="0.2">
      <c r="A975" s="96"/>
    </row>
    <row r="976" spans="1:1" x14ac:dyDescent="0.2">
      <c r="A976" s="96"/>
    </row>
    <row r="977" spans="1:1" x14ac:dyDescent="0.2">
      <c r="A977" s="96"/>
    </row>
    <row r="978" spans="1:1" x14ac:dyDescent="0.2">
      <c r="A978" s="96"/>
    </row>
    <row r="979" spans="1:1" x14ac:dyDescent="0.2">
      <c r="A979" s="96"/>
    </row>
    <row r="980" spans="1:1" x14ac:dyDescent="0.2">
      <c r="A980" s="96"/>
    </row>
    <row r="981" spans="1:1" x14ac:dyDescent="0.2">
      <c r="A981" s="96"/>
    </row>
    <row r="982" spans="1:1" x14ac:dyDescent="0.2">
      <c r="A982" s="96"/>
    </row>
    <row r="983" spans="1:1" x14ac:dyDescent="0.2">
      <c r="A983" s="96"/>
    </row>
    <row r="984" spans="1:1" x14ac:dyDescent="0.2">
      <c r="A984" s="96"/>
    </row>
    <row r="985" spans="1:1" x14ac:dyDescent="0.2">
      <c r="A985" s="96"/>
    </row>
    <row r="986" spans="1:1" x14ac:dyDescent="0.2">
      <c r="A986" s="96"/>
    </row>
    <row r="987" spans="1:1" x14ac:dyDescent="0.2">
      <c r="A987" s="96"/>
    </row>
    <row r="988" spans="1:1" x14ac:dyDescent="0.2">
      <c r="A988" s="96"/>
    </row>
    <row r="989" spans="1:1" x14ac:dyDescent="0.2">
      <c r="A989" s="96"/>
    </row>
    <row r="990" spans="1:1" x14ac:dyDescent="0.2">
      <c r="A990" s="96"/>
    </row>
    <row r="991" spans="1:1" x14ac:dyDescent="0.2">
      <c r="A991" s="96"/>
    </row>
    <row r="992" spans="1:1" x14ac:dyDescent="0.2">
      <c r="A992" s="96"/>
    </row>
    <row r="993" spans="1:1" x14ac:dyDescent="0.2">
      <c r="A993" s="96"/>
    </row>
    <row r="994" spans="1:1" x14ac:dyDescent="0.2">
      <c r="A994" s="96"/>
    </row>
    <row r="995" spans="1:1" x14ac:dyDescent="0.2">
      <c r="A995" s="96"/>
    </row>
    <row r="996" spans="1:1" x14ac:dyDescent="0.2">
      <c r="A996" s="96"/>
    </row>
    <row r="997" spans="1:1" x14ac:dyDescent="0.2">
      <c r="A997" s="96"/>
    </row>
    <row r="998" spans="1:1" x14ac:dyDescent="0.2">
      <c r="A998" s="96"/>
    </row>
    <row r="999" spans="1:1" x14ac:dyDescent="0.2">
      <c r="A999" s="96"/>
    </row>
    <row r="1000" spans="1:1" x14ac:dyDescent="0.2">
      <c r="A1000" s="96"/>
    </row>
    <row r="1001" spans="1:1" x14ac:dyDescent="0.2">
      <c r="A1001" s="96"/>
    </row>
    <row r="1002" spans="1:1" x14ac:dyDescent="0.2">
      <c r="A1002" s="96"/>
    </row>
    <row r="1003" spans="1:1" x14ac:dyDescent="0.2">
      <c r="A1003" s="96"/>
    </row>
    <row r="1004" spans="1:1" x14ac:dyDescent="0.2">
      <c r="A1004" s="96"/>
    </row>
    <row r="1005" spans="1:1" x14ac:dyDescent="0.2">
      <c r="A1005" s="96"/>
    </row>
    <row r="1006" spans="1:1" x14ac:dyDescent="0.2">
      <c r="A1006" s="96"/>
    </row>
    <row r="1007" spans="1:1" x14ac:dyDescent="0.2">
      <c r="A1007" s="96"/>
    </row>
    <row r="1008" spans="1:1" x14ac:dyDescent="0.2">
      <c r="A1008" s="96"/>
    </row>
    <row r="1009" spans="1:1" x14ac:dyDescent="0.2">
      <c r="A1009" s="96"/>
    </row>
    <row r="1010" spans="1:1" x14ac:dyDescent="0.2">
      <c r="A1010" s="96"/>
    </row>
    <row r="1011" spans="1:1" x14ac:dyDescent="0.2">
      <c r="A1011" s="96"/>
    </row>
    <row r="1012" spans="1:1" x14ac:dyDescent="0.2">
      <c r="A1012" s="96"/>
    </row>
    <row r="1013" spans="1:1" x14ac:dyDescent="0.2">
      <c r="A1013" s="96"/>
    </row>
    <row r="1014" spans="1:1" x14ac:dyDescent="0.2">
      <c r="A1014" s="96"/>
    </row>
    <row r="1015" spans="1:1" x14ac:dyDescent="0.2">
      <c r="A1015" s="96"/>
    </row>
    <row r="1016" spans="1:1" x14ac:dyDescent="0.2">
      <c r="A1016" s="96"/>
    </row>
    <row r="1017" spans="1:1" x14ac:dyDescent="0.2">
      <c r="A1017" s="96"/>
    </row>
    <row r="1018" spans="1:1" x14ac:dyDescent="0.2">
      <c r="A1018" s="96"/>
    </row>
    <row r="1019" spans="1:1" x14ac:dyDescent="0.2">
      <c r="A1019" s="96"/>
    </row>
    <row r="1020" spans="1:1" x14ac:dyDescent="0.2">
      <c r="A1020" s="96"/>
    </row>
    <row r="1021" spans="1:1" x14ac:dyDescent="0.2">
      <c r="A1021" s="96"/>
    </row>
    <row r="1022" spans="1:1" x14ac:dyDescent="0.2">
      <c r="A1022" s="96"/>
    </row>
    <row r="1023" spans="1:1" x14ac:dyDescent="0.2">
      <c r="A1023" s="96"/>
    </row>
    <row r="1024" spans="1:1" x14ac:dyDescent="0.2">
      <c r="A1024" s="96"/>
    </row>
    <row r="1025" spans="1:1" x14ac:dyDescent="0.2">
      <c r="A1025" s="96"/>
    </row>
    <row r="1026" spans="1:1" x14ac:dyDescent="0.2">
      <c r="A1026" s="96"/>
    </row>
    <row r="1027" spans="1:1" x14ac:dyDescent="0.2">
      <c r="A1027" s="96"/>
    </row>
    <row r="1028" spans="1:1" x14ac:dyDescent="0.2">
      <c r="A1028" s="96"/>
    </row>
    <row r="1035" spans="1:1" x14ac:dyDescent="0.2">
      <c r="A1035" s="96"/>
    </row>
    <row r="1036" spans="1:1" x14ac:dyDescent="0.2">
      <c r="A1036" s="96"/>
    </row>
    <row r="1038" spans="1:1" x14ac:dyDescent="0.2">
      <c r="A1038" s="96"/>
    </row>
    <row r="1039" spans="1:1" x14ac:dyDescent="0.2">
      <c r="A1039" s="96"/>
    </row>
    <row r="1040" spans="1:1" x14ac:dyDescent="0.2">
      <c r="A1040" s="96"/>
    </row>
    <row r="1041" spans="1:1" x14ac:dyDescent="0.2">
      <c r="A1041" s="96"/>
    </row>
    <row r="1042" spans="1:1" x14ac:dyDescent="0.2">
      <c r="A1042" s="96"/>
    </row>
    <row r="1043" spans="1:1" x14ac:dyDescent="0.2">
      <c r="A1043" s="96"/>
    </row>
    <row r="1044" spans="1:1" x14ac:dyDescent="0.2">
      <c r="A1044" s="96"/>
    </row>
    <row r="1047" spans="1:1" x14ac:dyDescent="0.2">
      <c r="A1047" s="96"/>
    </row>
    <row r="1048" spans="1:1" x14ac:dyDescent="0.2">
      <c r="A1048" s="96"/>
    </row>
    <row r="1049" spans="1:1" x14ac:dyDescent="0.2">
      <c r="A1049" s="96"/>
    </row>
    <row r="1050" spans="1:1" x14ac:dyDescent="0.2">
      <c r="A1050" s="96"/>
    </row>
    <row r="1051" spans="1:1" x14ac:dyDescent="0.2">
      <c r="A1051" s="96"/>
    </row>
    <row r="1052" spans="1:1" x14ac:dyDescent="0.2">
      <c r="A1052" s="96"/>
    </row>
    <row r="1053" spans="1:1" x14ac:dyDescent="0.2">
      <c r="A1053" s="96"/>
    </row>
    <row r="1054" spans="1:1" x14ac:dyDescent="0.2">
      <c r="A1054" s="96"/>
    </row>
    <row r="1055" spans="1:1" x14ac:dyDescent="0.2">
      <c r="A1055" s="96"/>
    </row>
    <row r="1056" spans="1:1" x14ac:dyDescent="0.2">
      <c r="A1056" s="96"/>
    </row>
    <row r="1057" spans="1:1" x14ac:dyDescent="0.2">
      <c r="A1057" s="96"/>
    </row>
    <row r="1058" spans="1:1" x14ac:dyDescent="0.2">
      <c r="A1058" s="96"/>
    </row>
    <row r="1059" spans="1:1" x14ac:dyDescent="0.2">
      <c r="A1059" s="96"/>
    </row>
    <row r="1060" spans="1:1" x14ac:dyDescent="0.2">
      <c r="A1060" s="96"/>
    </row>
    <row r="1061" spans="1:1" x14ac:dyDescent="0.2">
      <c r="A1061" s="96"/>
    </row>
    <row r="1062" spans="1:1" x14ac:dyDescent="0.2">
      <c r="A1062" s="96"/>
    </row>
    <row r="1063" spans="1:1" x14ac:dyDescent="0.2">
      <c r="A1063" s="96"/>
    </row>
    <row r="1064" spans="1:1" x14ac:dyDescent="0.2">
      <c r="A1064" s="96"/>
    </row>
    <row r="1065" spans="1:1" x14ac:dyDescent="0.2">
      <c r="A1065" s="96"/>
    </row>
    <row r="1066" spans="1:1" x14ac:dyDescent="0.2">
      <c r="A1066" s="96"/>
    </row>
    <row r="1067" spans="1:1" x14ac:dyDescent="0.2">
      <c r="A1067" s="96"/>
    </row>
    <row r="1068" spans="1:1" x14ac:dyDescent="0.2">
      <c r="A1068" s="96"/>
    </row>
    <row r="1069" spans="1:1" x14ac:dyDescent="0.2">
      <c r="A1069" s="96"/>
    </row>
    <row r="1070" spans="1:1" x14ac:dyDescent="0.2">
      <c r="A1070" s="96"/>
    </row>
    <row r="1071" spans="1:1" x14ac:dyDescent="0.2">
      <c r="A1071" s="96"/>
    </row>
    <row r="1072" spans="1:1" x14ac:dyDescent="0.2">
      <c r="A1072" s="96"/>
    </row>
    <row r="1073" spans="1:1" x14ac:dyDescent="0.2">
      <c r="A1073" s="96"/>
    </row>
    <row r="1074" spans="1:1" x14ac:dyDescent="0.2">
      <c r="A1074" s="96"/>
    </row>
    <row r="1075" spans="1:1" x14ac:dyDescent="0.2">
      <c r="A1075" s="96"/>
    </row>
    <row r="1076" spans="1:1" x14ac:dyDescent="0.2">
      <c r="A1076" s="96"/>
    </row>
    <row r="1077" spans="1:1" x14ac:dyDescent="0.2">
      <c r="A1077" s="96"/>
    </row>
    <row r="1078" spans="1:1" x14ac:dyDescent="0.2">
      <c r="A1078" s="96"/>
    </row>
    <row r="1079" spans="1:1" x14ac:dyDescent="0.2">
      <c r="A1079" s="96"/>
    </row>
    <row r="1080" spans="1:1" x14ac:dyDescent="0.2">
      <c r="A1080" s="96"/>
    </row>
    <row r="1081" spans="1:1" x14ac:dyDescent="0.2">
      <c r="A1081" s="96"/>
    </row>
    <row r="1082" spans="1:1" x14ac:dyDescent="0.2">
      <c r="A1082" s="96"/>
    </row>
    <row r="1083" spans="1:1" x14ac:dyDescent="0.2">
      <c r="A1083" s="96"/>
    </row>
    <row r="1084" spans="1:1" x14ac:dyDescent="0.2">
      <c r="A1084" s="96"/>
    </row>
    <row r="1085" spans="1:1" x14ac:dyDescent="0.2">
      <c r="A1085" s="96"/>
    </row>
    <row r="1086" spans="1:1" x14ac:dyDescent="0.2">
      <c r="A1086" s="96"/>
    </row>
    <row r="1087" spans="1:1" x14ac:dyDescent="0.2">
      <c r="A1087" s="96"/>
    </row>
    <row r="1088" spans="1:1" x14ac:dyDescent="0.2">
      <c r="A1088" s="96"/>
    </row>
    <row r="1089" spans="1:1" x14ac:dyDescent="0.2">
      <c r="A1089" s="96"/>
    </row>
    <row r="1090" spans="1:1" x14ac:dyDescent="0.2">
      <c r="A1090" s="96"/>
    </row>
    <row r="1091" spans="1:1" x14ac:dyDescent="0.2">
      <c r="A1091" s="96"/>
    </row>
    <row r="1092" spans="1:1" x14ac:dyDescent="0.2">
      <c r="A1092" s="96"/>
    </row>
    <row r="1093" spans="1:1" x14ac:dyDescent="0.2">
      <c r="A1093" s="96"/>
    </row>
    <row r="1099" spans="1:1" x14ac:dyDescent="0.2">
      <c r="A1099" s="96"/>
    </row>
    <row r="1100" spans="1:1" x14ac:dyDescent="0.2">
      <c r="A1100" s="96"/>
    </row>
    <row r="1105" spans="1:1" x14ac:dyDescent="0.2">
      <c r="A1105" s="96"/>
    </row>
    <row r="1106" spans="1:1" x14ac:dyDescent="0.2">
      <c r="A1106" s="96"/>
    </row>
    <row r="1115" spans="1:1" x14ac:dyDescent="0.2">
      <c r="A1115" s="96"/>
    </row>
    <row r="1116" spans="1:1" x14ac:dyDescent="0.2">
      <c r="A1116" s="96"/>
    </row>
    <row r="1121" spans="1:1" x14ac:dyDescent="0.2">
      <c r="A1121" s="96"/>
    </row>
    <row r="1122" spans="1:1" x14ac:dyDescent="0.2">
      <c r="A1122" s="96"/>
    </row>
    <row r="1048233" spans="1:1" x14ac:dyDescent="0.2">
      <c r="A1048233" s="96"/>
    </row>
    <row r="1048271" spans="1:1" x14ac:dyDescent="0.2">
      <c r="A1048271" s="96"/>
    </row>
    <row r="1048288" spans="1:1" x14ac:dyDescent="0.2">
      <c r="A1048288" s="96"/>
    </row>
    <row r="1048297" spans="1:5" x14ac:dyDescent="0.2">
      <c r="A1048297" s="96"/>
      <c r="E1048297" s="107"/>
    </row>
    <row r="1048309" spans="1:1" x14ac:dyDescent="0.2">
      <c r="A1048309" s="96"/>
    </row>
    <row r="1048316" spans="1:1" x14ac:dyDescent="0.2">
      <c r="A1048316" s="96"/>
    </row>
    <row r="1048339" spans="1:1" x14ac:dyDescent="0.2">
      <c r="A1048339" s="96"/>
    </row>
    <row r="1048380" spans="1:1" x14ac:dyDescent="0.2">
      <c r="A1048380" s="96"/>
    </row>
    <row r="1048392" spans="1:1" x14ac:dyDescent="0.2">
      <c r="A1048392" s="96"/>
    </row>
    <row r="1048396" spans="1:1" x14ac:dyDescent="0.2">
      <c r="A1048396" s="96"/>
    </row>
    <row r="1048399" spans="1:1" x14ac:dyDescent="0.2">
      <c r="A1048399" s="96"/>
    </row>
    <row r="1048402" spans="1:1" x14ac:dyDescent="0.2">
      <c r="A1048402" s="96"/>
    </row>
    <row r="1048408" spans="1:1" x14ac:dyDescent="0.2">
      <c r="A1048408" s="96"/>
    </row>
    <row r="1048412" spans="1:1" x14ac:dyDescent="0.2">
      <c r="A1048412" s="96"/>
    </row>
    <row r="1048415" spans="1:1" x14ac:dyDescent="0.2">
      <c r="A1048415" s="96"/>
    </row>
    <row r="1048416" spans="1:1" x14ac:dyDescent="0.2">
      <c r="A1048416" s="96"/>
    </row>
    <row r="1048418" spans="1:1" x14ac:dyDescent="0.2">
      <c r="A1048418" s="96"/>
    </row>
    <row r="1048428" spans="1:1" x14ac:dyDescent="0.2">
      <c r="A1048428" s="96"/>
    </row>
    <row r="1048432" spans="1:1" x14ac:dyDescent="0.2">
      <c r="A1048432" s="96"/>
    </row>
    <row r="1048434" spans="1:1" x14ac:dyDescent="0.2">
      <c r="A1048434" s="96"/>
    </row>
    <row r="1048450" spans="1:1" x14ac:dyDescent="0.2">
      <c r="A1048450" s="96"/>
    </row>
    <row r="1048457" spans="1:1" x14ac:dyDescent="0.2">
      <c r="A1048457" s="96"/>
    </row>
    <row r="1048466" spans="1:1" x14ac:dyDescent="0.2">
      <c r="A1048466" s="96"/>
    </row>
    <row r="1048467" spans="1:1" x14ac:dyDescent="0.2">
      <c r="A1048467" s="96"/>
    </row>
    <row r="1048468" spans="1:1" x14ac:dyDescent="0.2">
      <c r="A1048468" s="96"/>
    </row>
  </sheetData>
  <sheetProtection algorithmName="SHA-512" hashValue="0YeGcvoK5FYF7wYGh5SE3zaQCWWuy+Aip0PCPzOaEWN69lFc/BPheP3XyO0e7x+Pk3Z4Li5XgmkP0FMfLVRq4w==" saltValue="FbwL+Ywb4YqIcFUGoOPr5A==" spinCount="100000" sheet="1" objects="1" scenarios="1"/>
  <mergeCells count="3">
    <mergeCell ref="D1:H1"/>
    <mergeCell ref="A2:C2"/>
    <mergeCell ref="D21:G21"/>
  </mergeCells>
  <phoneticPr fontId="9" type="noConversion"/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21:B21" unlockedFormula="1"/>
  </ignoredError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17EAF-43E5-4608-A100-036A8E93EC52}">
  <dimension ref="A1:H1048451"/>
  <sheetViews>
    <sheetView view="pageBreakPreview" zoomScale="130" zoomScaleNormal="100" zoomScaleSheetLayoutView="130" workbookViewId="0">
      <selection activeCell="G5" sqref="G5"/>
    </sheetView>
  </sheetViews>
  <sheetFormatPr defaultRowHeight="12.75" x14ac:dyDescent="0.2"/>
  <cols>
    <col min="1" max="1" width="9.140625" style="126" customWidth="1"/>
    <col min="2" max="2" width="10.7109375" style="120" customWidth="1"/>
    <col min="3" max="3" width="6.42578125" style="127" customWidth="1"/>
    <col min="4" max="4" width="42.7109375" style="120" customWidth="1"/>
    <col min="5" max="5" width="10.28515625" style="120" customWidth="1"/>
    <col min="6" max="6" width="18.85546875" style="120" customWidth="1"/>
    <col min="7" max="8" width="20.7109375" style="120" customWidth="1"/>
    <col min="9" max="256" width="8.85546875" style="120"/>
    <col min="257" max="257" width="9.28515625" style="120" customWidth="1"/>
    <col min="258" max="258" width="6.7109375" style="120" customWidth="1"/>
    <col min="259" max="259" width="40.7109375" style="120" customWidth="1"/>
    <col min="260" max="263" width="9.28515625" style="120" customWidth="1"/>
    <col min="264" max="512" width="8.85546875" style="120"/>
    <col min="513" max="513" width="9.28515625" style="120" customWidth="1"/>
    <col min="514" max="514" width="6.7109375" style="120" customWidth="1"/>
    <col min="515" max="515" width="40.7109375" style="120" customWidth="1"/>
    <col min="516" max="519" width="9.28515625" style="120" customWidth="1"/>
    <col min="520" max="768" width="8.85546875" style="120"/>
    <col min="769" max="769" width="9.28515625" style="120" customWidth="1"/>
    <col min="770" max="770" width="6.7109375" style="120" customWidth="1"/>
    <col min="771" max="771" width="40.7109375" style="120" customWidth="1"/>
    <col min="772" max="775" width="9.28515625" style="120" customWidth="1"/>
    <col min="776" max="1024" width="8.85546875" style="120"/>
    <col min="1025" max="1025" width="9.28515625" style="120" customWidth="1"/>
    <col min="1026" max="1026" width="6.7109375" style="120" customWidth="1"/>
    <col min="1027" max="1027" width="40.7109375" style="120" customWidth="1"/>
    <col min="1028" max="1031" width="9.28515625" style="120" customWidth="1"/>
    <col min="1032" max="1280" width="8.85546875" style="120"/>
    <col min="1281" max="1281" width="9.28515625" style="120" customWidth="1"/>
    <col min="1282" max="1282" width="6.7109375" style="120" customWidth="1"/>
    <col min="1283" max="1283" width="40.7109375" style="120" customWidth="1"/>
    <col min="1284" max="1287" width="9.28515625" style="120" customWidth="1"/>
    <col min="1288" max="1536" width="8.85546875" style="120"/>
    <col min="1537" max="1537" width="9.28515625" style="120" customWidth="1"/>
    <col min="1538" max="1538" width="6.7109375" style="120" customWidth="1"/>
    <col min="1539" max="1539" width="40.7109375" style="120" customWidth="1"/>
    <col min="1540" max="1543" width="9.28515625" style="120" customWidth="1"/>
    <col min="1544" max="1792" width="8.85546875" style="120"/>
    <col min="1793" max="1793" width="9.28515625" style="120" customWidth="1"/>
    <col min="1794" max="1794" width="6.7109375" style="120" customWidth="1"/>
    <col min="1795" max="1795" width="40.7109375" style="120" customWidth="1"/>
    <col min="1796" max="1799" width="9.28515625" style="120" customWidth="1"/>
    <col min="1800" max="2048" width="8.85546875" style="120"/>
    <col min="2049" max="2049" width="9.28515625" style="120" customWidth="1"/>
    <col min="2050" max="2050" width="6.7109375" style="120" customWidth="1"/>
    <col min="2051" max="2051" width="40.7109375" style="120" customWidth="1"/>
    <col min="2052" max="2055" width="9.28515625" style="120" customWidth="1"/>
    <col min="2056" max="2304" width="8.85546875" style="120"/>
    <col min="2305" max="2305" width="9.28515625" style="120" customWidth="1"/>
    <col min="2306" max="2306" width="6.7109375" style="120" customWidth="1"/>
    <col min="2307" max="2307" width="40.7109375" style="120" customWidth="1"/>
    <col min="2308" max="2311" width="9.28515625" style="120" customWidth="1"/>
    <col min="2312" max="2560" width="8.85546875" style="120"/>
    <col min="2561" max="2561" width="9.28515625" style="120" customWidth="1"/>
    <col min="2562" max="2562" width="6.7109375" style="120" customWidth="1"/>
    <col min="2563" max="2563" width="40.7109375" style="120" customWidth="1"/>
    <col min="2564" max="2567" width="9.28515625" style="120" customWidth="1"/>
    <col min="2568" max="2816" width="8.85546875" style="120"/>
    <col min="2817" max="2817" width="9.28515625" style="120" customWidth="1"/>
    <col min="2818" max="2818" width="6.7109375" style="120" customWidth="1"/>
    <col min="2819" max="2819" width="40.7109375" style="120" customWidth="1"/>
    <col min="2820" max="2823" width="9.28515625" style="120" customWidth="1"/>
    <col min="2824" max="3072" width="8.85546875" style="120"/>
    <col min="3073" max="3073" width="9.28515625" style="120" customWidth="1"/>
    <col min="3074" max="3074" width="6.7109375" style="120" customWidth="1"/>
    <col min="3075" max="3075" width="40.7109375" style="120" customWidth="1"/>
    <col min="3076" max="3079" width="9.28515625" style="120" customWidth="1"/>
    <col min="3080" max="3328" width="8.85546875" style="120"/>
    <col min="3329" max="3329" width="9.28515625" style="120" customWidth="1"/>
    <col min="3330" max="3330" width="6.7109375" style="120" customWidth="1"/>
    <col min="3331" max="3331" width="40.7109375" style="120" customWidth="1"/>
    <col min="3332" max="3335" width="9.28515625" style="120" customWidth="1"/>
    <col min="3336" max="3584" width="8.85546875" style="120"/>
    <col min="3585" max="3585" width="9.28515625" style="120" customWidth="1"/>
    <col min="3586" max="3586" width="6.7109375" style="120" customWidth="1"/>
    <col min="3587" max="3587" width="40.7109375" style="120" customWidth="1"/>
    <col min="3588" max="3591" width="9.28515625" style="120" customWidth="1"/>
    <col min="3592" max="3840" width="8.85546875" style="120"/>
    <col min="3841" max="3841" width="9.28515625" style="120" customWidth="1"/>
    <col min="3842" max="3842" width="6.7109375" style="120" customWidth="1"/>
    <col min="3843" max="3843" width="40.7109375" style="120" customWidth="1"/>
    <col min="3844" max="3847" width="9.28515625" style="120" customWidth="1"/>
    <col min="3848" max="4096" width="8.85546875" style="120"/>
    <col min="4097" max="4097" width="9.28515625" style="120" customWidth="1"/>
    <col min="4098" max="4098" width="6.7109375" style="120" customWidth="1"/>
    <col min="4099" max="4099" width="40.7109375" style="120" customWidth="1"/>
    <col min="4100" max="4103" width="9.28515625" style="120" customWidth="1"/>
    <col min="4104" max="4352" width="8.85546875" style="120"/>
    <col min="4353" max="4353" width="9.28515625" style="120" customWidth="1"/>
    <col min="4354" max="4354" width="6.7109375" style="120" customWidth="1"/>
    <col min="4355" max="4355" width="40.7109375" style="120" customWidth="1"/>
    <col min="4356" max="4359" width="9.28515625" style="120" customWidth="1"/>
    <col min="4360" max="4608" width="8.85546875" style="120"/>
    <col min="4609" max="4609" width="9.28515625" style="120" customWidth="1"/>
    <col min="4610" max="4610" width="6.7109375" style="120" customWidth="1"/>
    <col min="4611" max="4611" width="40.7109375" style="120" customWidth="1"/>
    <col min="4612" max="4615" width="9.28515625" style="120" customWidth="1"/>
    <col min="4616" max="4864" width="8.85546875" style="120"/>
    <col min="4865" max="4865" width="9.28515625" style="120" customWidth="1"/>
    <col min="4866" max="4866" width="6.7109375" style="120" customWidth="1"/>
    <col min="4867" max="4867" width="40.7109375" style="120" customWidth="1"/>
    <col min="4868" max="4871" width="9.28515625" style="120" customWidth="1"/>
    <col min="4872" max="5120" width="8.85546875" style="120"/>
    <col min="5121" max="5121" width="9.28515625" style="120" customWidth="1"/>
    <col min="5122" max="5122" width="6.7109375" style="120" customWidth="1"/>
    <col min="5123" max="5123" width="40.7109375" style="120" customWidth="1"/>
    <col min="5124" max="5127" width="9.28515625" style="120" customWidth="1"/>
    <col min="5128" max="5376" width="8.85546875" style="120"/>
    <col min="5377" max="5377" width="9.28515625" style="120" customWidth="1"/>
    <col min="5378" max="5378" width="6.7109375" style="120" customWidth="1"/>
    <col min="5379" max="5379" width="40.7109375" style="120" customWidth="1"/>
    <col min="5380" max="5383" width="9.28515625" style="120" customWidth="1"/>
    <col min="5384" max="5632" width="8.85546875" style="120"/>
    <col min="5633" max="5633" width="9.28515625" style="120" customWidth="1"/>
    <col min="5634" max="5634" width="6.7109375" style="120" customWidth="1"/>
    <col min="5635" max="5635" width="40.7109375" style="120" customWidth="1"/>
    <col min="5636" max="5639" width="9.28515625" style="120" customWidth="1"/>
    <col min="5640" max="5888" width="8.85546875" style="120"/>
    <col min="5889" max="5889" width="9.28515625" style="120" customWidth="1"/>
    <col min="5890" max="5890" width="6.7109375" style="120" customWidth="1"/>
    <col min="5891" max="5891" width="40.7109375" style="120" customWidth="1"/>
    <col min="5892" max="5895" width="9.28515625" style="120" customWidth="1"/>
    <col min="5896" max="6144" width="8.85546875" style="120"/>
    <col min="6145" max="6145" width="9.28515625" style="120" customWidth="1"/>
    <col min="6146" max="6146" width="6.7109375" style="120" customWidth="1"/>
    <col min="6147" max="6147" width="40.7109375" style="120" customWidth="1"/>
    <col min="6148" max="6151" width="9.28515625" style="120" customWidth="1"/>
    <col min="6152" max="6400" width="8.85546875" style="120"/>
    <col min="6401" max="6401" width="9.28515625" style="120" customWidth="1"/>
    <col min="6402" max="6402" width="6.7109375" style="120" customWidth="1"/>
    <col min="6403" max="6403" width="40.7109375" style="120" customWidth="1"/>
    <col min="6404" max="6407" width="9.28515625" style="120" customWidth="1"/>
    <col min="6408" max="6656" width="8.85546875" style="120"/>
    <col min="6657" max="6657" width="9.28515625" style="120" customWidth="1"/>
    <col min="6658" max="6658" width="6.7109375" style="120" customWidth="1"/>
    <col min="6659" max="6659" width="40.7109375" style="120" customWidth="1"/>
    <col min="6660" max="6663" width="9.28515625" style="120" customWidth="1"/>
    <col min="6664" max="6912" width="8.85546875" style="120"/>
    <col min="6913" max="6913" width="9.28515625" style="120" customWidth="1"/>
    <col min="6914" max="6914" width="6.7109375" style="120" customWidth="1"/>
    <col min="6915" max="6915" width="40.7109375" style="120" customWidth="1"/>
    <col min="6916" max="6919" width="9.28515625" style="120" customWidth="1"/>
    <col min="6920" max="7168" width="8.85546875" style="120"/>
    <col min="7169" max="7169" width="9.28515625" style="120" customWidth="1"/>
    <col min="7170" max="7170" width="6.7109375" style="120" customWidth="1"/>
    <col min="7171" max="7171" width="40.7109375" style="120" customWidth="1"/>
    <col min="7172" max="7175" width="9.28515625" style="120" customWidth="1"/>
    <col min="7176" max="7424" width="8.85546875" style="120"/>
    <col min="7425" max="7425" width="9.28515625" style="120" customWidth="1"/>
    <col min="7426" max="7426" width="6.7109375" style="120" customWidth="1"/>
    <col min="7427" max="7427" width="40.7109375" style="120" customWidth="1"/>
    <col min="7428" max="7431" width="9.28515625" style="120" customWidth="1"/>
    <col min="7432" max="7680" width="8.85546875" style="120"/>
    <col min="7681" max="7681" width="9.28515625" style="120" customWidth="1"/>
    <col min="7682" max="7682" width="6.7109375" style="120" customWidth="1"/>
    <col min="7683" max="7683" width="40.7109375" style="120" customWidth="1"/>
    <col min="7684" max="7687" width="9.28515625" style="120" customWidth="1"/>
    <col min="7688" max="7936" width="8.85546875" style="120"/>
    <col min="7937" max="7937" width="9.28515625" style="120" customWidth="1"/>
    <col min="7938" max="7938" width="6.7109375" style="120" customWidth="1"/>
    <col min="7939" max="7939" width="40.7109375" style="120" customWidth="1"/>
    <col min="7940" max="7943" width="9.28515625" style="120" customWidth="1"/>
    <col min="7944" max="8192" width="8.85546875" style="120"/>
    <col min="8193" max="8193" width="9.28515625" style="120" customWidth="1"/>
    <col min="8194" max="8194" width="6.7109375" style="120" customWidth="1"/>
    <col min="8195" max="8195" width="40.7109375" style="120" customWidth="1"/>
    <col min="8196" max="8199" width="9.28515625" style="120" customWidth="1"/>
    <col min="8200" max="8448" width="8.85546875" style="120"/>
    <col min="8449" max="8449" width="9.28515625" style="120" customWidth="1"/>
    <col min="8450" max="8450" width="6.7109375" style="120" customWidth="1"/>
    <col min="8451" max="8451" width="40.7109375" style="120" customWidth="1"/>
    <col min="8452" max="8455" width="9.28515625" style="120" customWidth="1"/>
    <col min="8456" max="8704" width="8.85546875" style="120"/>
    <col min="8705" max="8705" width="9.28515625" style="120" customWidth="1"/>
    <col min="8706" max="8706" width="6.7109375" style="120" customWidth="1"/>
    <col min="8707" max="8707" width="40.7109375" style="120" customWidth="1"/>
    <col min="8708" max="8711" width="9.28515625" style="120" customWidth="1"/>
    <col min="8712" max="8960" width="8.85546875" style="120"/>
    <col min="8961" max="8961" width="9.28515625" style="120" customWidth="1"/>
    <col min="8962" max="8962" width="6.7109375" style="120" customWidth="1"/>
    <col min="8963" max="8963" width="40.7109375" style="120" customWidth="1"/>
    <col min="8964" max="8967" width="9.28515625" style="120" customWidth="1"/>
    <col min="8968" max="9216" width="8.85546875" style="120"/>
    <col min="9217" max="9217" width="9.28515625" style="120" customWidth="1"/>
    <col min="9218" max="9218" width="6.7109375" style="120" customWidth="1"/>
    <col min="9219" max="9219" width="40.7109375" style="120" customWidth="1"/>
    <col min="9220" max="9223" width="9.28515625" style="120" customWidth="1"/>
    <col min="9224" max="9472" width="8.85546875" style="120"/>
    <col min="9473" max="9473" width="9.28515625" style="120" customWidth="1"/>
    <col min="9474" max="9474" width="6.7109375" style="120" customWidth="1"/>
    <col min="9475" max="9475" width="40.7109375" style="120" customWidth="1"/>
    <col min="9476" max="9479" width="9.28515625" style="120" customWidth="1"/>
    <col min="9480" max="9728" width="8.85546875" style="120"/>
    <col min="9729" max="9729" width="9.28515625" style="120" customWidth="1"/>
    <col min="9730" max="9730" width="6.7109375" style="120" customWidth="1"/>
    <col min="9731" max="9731" width="40.7109375" style="120" customWidth="1"/>
    <col min="9732" max="9735" width="9.28515625" style="120" customWidth="1"/>
    <col min="9736" max="9984" width="8.85546875" style="120"/>
    <col min="9985" max="9985" width="9.28515625" style="120" customWidth="1"/>
    <col min="9986" max="9986" width="6.7109375" style="120" customWidth="1"/>
    <col min="9987" max="9987" width="40.7109375" style="120" customWidth="1"/>
    <col min="9988" max="9991" width="9.28515625" style="120" customWidth="1"/>
    <col min="9992" max="10240" width="8.85546875" style="120"/>
    <col min="10241" max="10241" width="9.28515625" style="120" customWidth="1"/>
    <col min="10242" max="10242" width="6.7109375" style="120" customWidth="1"/>
    <col min="10243" max="10243" width="40.7109375" style="120" customWidth="1"/>
    <col min="10244" max="10247" width="9.28515625" style="120" customWidth="1"/>
    <col min="10248" max="10496" width="8.85546875" style="120"/>
    <col min="10497" max="10497" width="9.28515625" style="120" customWidth="1"/>
    <col min="10498" max="10498" width="6.7109375" style="120" customWidth="1"/>
    <col min="10499" max="10499" width="40.7109375" style="120" customWidth="1"/>
    <col min="10500" max="10503" width="9.28515625" style="120" customWidth="1"/>
    <col min="10504" max="10752" width="8.85546875" style="120"/>
    <col min="10753" max="10753" width="9.28515625" style="120" customWidth="1"/>
    <col min="10754" max="10754" width="6.7109375" style="120" customWidth="1"/>
    <col min="10755" max="10755" width="40.7109375" style="120" customWidth="1"/>
    <col min="10756" max="10759" width="9.28515625" style="120" customWidth="1"/>
    <col min="10760" max="11008" width="8.85546875" style="120"/>
    <col min="11009" max="11009" width="9.28515625" style="120" customWidth="1"/>
    <col min="11010" max="11010" width="6.7109375" style="120" customWidth="1"/>
    <col min="11011" max="11011" width="40.7109375" style="120" customWidth="1"/>
    <col min="11012" max="11015" width="9.28515625" style="120" customWidth="1"/>
    <col min="11016" max="11264" width="8.85546875" style="120"/>
    <col min="11265" max="11265" width="9.28515625" style="120" customWidth="1"/>
    <col min="11266" max="11266" width="6.7109375" style="120" customWidth="1"/>
    <col min="11267" max="11267" width="40.7109375" style="120" customWidth="1"/>
    <col min="11268" max="11271" width="9.28515625" style="120" customWidth="1"/>
    <col min="11272" max="11520" width="8.85546875" style="120"/>
    <col min="11521" max="11521" width="9.28515625" style="120" customWidth="1"/>
    <col min="11522" max="11522" width="6.7109375" style="120" customWidth="1"/>
    <col min="11523" max="11523" width="40.7109375" style="120" customWidth="1"/>
    <col min="11524" max="11527" width="9.28515625" style="120" customWidth="1"/>
    <col min="11528" max="11776" width="8.85546875" style="120"/>
    <col min="11777" max="11777" width="9.28515625" style="120" customWidth="1"/>
    <col min="11778" max="11778" width="6.7109375" style="120" customWidth="1"/>
    <col min="11779" max="11779" width="40.7109375" style="120" customWidth="1"/>
    <col min="11780" max="11783" width="9.28515625" style="120" customWidth="1"/>
    <col min="11784" max="12032" width="8.85546875" style="120"/>
    <col min="12033" max="12033" width="9.28515625" style="120" customWidth="1"/>
    <col min="12034" max="12034" width="6.7109375" style="120" customWidth="1"/>
    <col min="12035" max="12035" width="40.7109375" style="120" customWidth="1"/>
    <col min="12036" max="12039" width="9.28515625" style="120" customWidth="1"/>
    <col min="12040" max="12288" width="8.85546875" style="120"/>
    <col min="12289" max="12289" width="9.28515625" style="120" customWidth="1"/>
    <col min="12290" max="12290" width="6.7109375" style="120" customWidth="1"/>
    <col min="12291" max="12291" width="40.7109375" style="120" customWidth="1"/>
    <col min="12292" max="12295" width="9.28515625" style="120" customWidth="1"/>
    <col min="12296" max="12544" width="8.85546875" style="120"/>
    <col min="12545" max="12545" width="9.28515625" style="120" customWidth="1"/>
    <col min="12546" max="12546" width="6.7109375" style="120" customWidth="1"/>
    <col min="12547" max="12547" width="40.7109375" style="120" customWidth="1"/>
    <col min="12548" max="12551" width="9.28515625" style="120" customWidth="1"/>
    <col min="12552" max="12800" width="8.85546875" style="120"/>
    <col min="12801" max="12801" width="9.28515625" style="120" customWidth="1"/>
    <col min="12802" max="12802" width="6.7109375" style="120" customWidth="1"/>
    <col min="12803" max="12803" width="40.7109375" style="120" customWidth="1"/>
    <col min="12804" max="12807" width="9.28515625" style="120" customWidth="1"/>
    <col min="12808" max="13056" width="8.85546875" style="120"/>
    <col min="13057" max="13057" width="9.28515625" style="120" customWidth="1"/>
    <col min="13058" max="13058" width="6.7109375" style="120" customWidth="1"/>
    <col min="13059" max="13059" width="40.7109375" style="120" customWidth="1"/>
    <col min="13060" max="13063" width="9.28515625" style="120" customWidth="1"/>
    <col min="13064" max="13312" width="8.85546875" style="120"/>
    <col min="13313" max="13313" width="9.28515625" style="120" customWidth="1"/>
    <col min="13314" max="13314" width="6.7109375" style="120" customWidth="1"/>
    <col min="13315" max="13315" width="40.7109375" style="120" customWidth="1"/>
    <col min="13316" max="13319" width="9.28515625" style="120" customWidth="1"/>
    <col min="13320" max="13568" width="8.85546875" style="120"/>
    <col min="13569" max="13569" width="9.28515625" style="120" customWidth="1"/>
    <col min="13570" max="13570" width="6.7109375" style="120" customWidth="1"/>
    <col min="13571" max="13571" width="40.7109375" style="120" customWidth="1"/>
    <col min="13572" max="13575" width="9.28515625" style="120" customWidth="1"/>
    <col min="13576" max="13824" width="8.85546875" style="120"/>
    <col min="13825" max="13825" width="9.28515625" style="120" customWidth="1"/>
    <col min="13826" max="13826" width="6.7109375" style="120" customWidth="1"/>
    <col min="13827" max="13827" width="40.7109375" style="120" customWidth="1"/>
    <col min="13828" max="13831" width="9.28515625" style="120" customWidth="1"/>
    <col min="13832" max="14080" width="8.85546875" style="120"/>
    <col min="14081" max="14081" width="9.28515625" style="120" customWidth="1"/>
    <col min="14082" max="14082" width="6.7109375" style="120" customWidth="1"/>
    <col min="14083" max="14083" width="40.7109375" style="120" customWidth="1"/>
    <col min="14084" max="14087" width="9.28515625" style="120" customWidth="1"/>
    <col min="14088" max="14336" width="8.85546875" style="120"/>
    <col min="14337" max="14337" width="9.28515625" style="120" customWidth="1"/>
    <col min="14338" max="14338" width="6.7109375" style="120" customWidth="1"/>
    <col min="14339" max="14339" width="40.7109375" style="120" customWidth="1"/>
    <col min="14340" max="14343" width="9.28515625" style="120" customWidth="1"/>
    <col min="14344" max="14592" width="8.85546875" style="120"/>
    <col min="14593" max="14593" width="9.28515625" style="120" customWidth="1"/>
    <col min="14594" max="14594" width="6.7109375" style="120" customWidth="1"/>
    <col min="14595" max="14595" width="40.7109375" style="120" customWidth="1"/>
    <col min="14596" max="14599" width="9.28515625" style="120" customWidth="1"/>
    <col min="14600" max="14848" width="8.85546875" style="120"/>
    <col min="14849" max="14849" width="9.28515625" style="120" customWidth="1"/>
    <col min="14850" max="14850" width="6.7109375" style="120" customWidth="1"/>
    <col min="14851" max="14851" width="40.7109375" style="120" customWidth="1"/>
    <col min="14852" max="14855" width="9.28515625" style="120" customWidth="1"/>
    <col min="14856" max="15104" width="8.85546875" style="120"/>
    <col min="15105" max="15105" width="9.28515625" style="120" customWidth="1"/>
    <col min="15106" max="15106" width="6.7109375" style="120" customWidth="1"/>
    <col min="15107" max="15107" width="40.7109375" style="120" customWidth="1"/>
    <col min="15108" max="15111" width="9.28515625" style="120" customWidth="1"/>
    <col min="15112" max="15360" width="8.85546875" style="120"/>
    <col min="15361" max="15361" width="9.28515625" style="120" customWidth="1"/>
    <col min="15362" max="15362" width="6.7109375" style="120" customWidth="1"/>
    <col min="15363" max="15363" width="40.7109375" style="120" customWidth="1"/>
    <col min="15364" max="15367" width="9.28515625" style="120" customWidth="1"/>
    <col min="15368" max="15616" width="8.85546875" style="120"/>
    <col min="15617" max="15617" width="9.28515625" style="120" customWidth="1"/>
    <col min="15618" max="15618" width="6.7109375" style="120" customWidth="1"/>
    <col min="15619" max="15619" width="40.7109375" style="120" customWidth="1"/>
    <col min="15620" max="15623" width="9.28515625" style="120" customWidth="1"/>
    <col min="15624" max="15872" width="8.85546875" style="120"/>
    <col min="15873" max="15873" width="9.28515625" style="120" customWidth="1"/>
    <col min="15874" max="15874" width="6.7109375" style="120" customWidth="1"/>
    <col min="15875" max="15875" width="40.7109375" style="120" customWidth="1"/>
    <col min="15876" max="15879" width="9.28515625" style="120" customWidth="1"/>
    <col min="15880" max="16128" width="8.85546875" style="120"/>
    <col min="16129" max="16129" width="9.28515625" style="120" customWidth="1"/>
    <col min="16130" max="16130" width="6.7109375" style="120" customWidth="1"/>
    <col min="16131" max="16131" width="40.7109375" style="120" customWidth="1"/>
    <col min="16132" max="16135" width="9.28515625" style="120" customWidth="1"/>
    <col min="16136" max="16384" width="8.85546875" style="120"/>
  </cols>
  <sheetData>
    <row r="1" spans="1:8" ht="12.75" customHeight="1" x14ac:dyDescent="0.2">
      <c r="A1" s="518" t="s">
        <v>229</v>
      </c>
      <c r="B1" s="199" t="s">
        <v>1245</v>
      </c>
      <c r="C1" s="571"/>
      <c r="D1" s="796" t="s">
        <v>1246</v>
      </c>
      <c r="E1" s="796"/>
      <c r="F1" s="796"/>
      <c r="G1" s="796"/>
      <c r="H1" s="797"/>
    </row>
    <row r="2" spans="1:8" ht="24.75" customHeight="1" x14ac:dyDescent="0.2">
      <c r="A2" s="798" t="s">
        <v>2</v>
      </c>
      <c r="B2" s="734"/>
      <c r="C2" s="799"/>
      <c r="D2" s="134" t="s">
        <v>3</v>
      </c>
      <c r="E2" s="134" t="s">
        <v>4</v>
      </c>
      <c r="F2" s="134" t="s">
        <v>5</v>
      </c>
      <c r="G2" s="134" t="s">
        <v>6</v>
      </c>
      <c r="H2" s="134" t="s">
        <v>7</v>
      </c>
    </row>
    <row r="3" spans="1:8" ht="63.75" x14ac:dyDescent="0.2">
      <c r="A3" s="458" t="s">
        <v>1247</v>
      </c>
      <c r="B3" s="572"/>
      <c r="C3" s="459"/>
      <c r="D3" s="460" t="s">
        <v>1248</v>
      </c>
      <c r="E3" s="121"/>
      <c r="F3" s="121"/>
      <c r="G3" s="30"/>
      <c r="H3" s="30"/>
    </row>
    <row r="4" spans="1:8" ht="12.75" customHeight="1" x14ac:dyDescent="0.2">
      <c r="A4" s="458"/>
      <c r="B4" s="572" t="s">
        <v>1249</v>
      </c>
      <c r="C4" s="459"/>
      <c r="D4" s="149" t="s">
        <v>1250</v>
      </c>
      <c r="E4" s="121"/>
      <c r="F4" s="121"/>
      <c r="G4" s="30"/>
      <c r="H4" s="30"/>
    </row>
    <row r="5" spans="1:8" ht="27" x14ac:dyDescent="0.2">
      <c r="A5" s="458"/>
      <c r="B5" s="572"/>
      <c r="C5" s="566" t="s">
        <v>10</v>
      </c>
      <c r="D5" s="461" t="s">
        <v>1251</v>
      </c>
      <c r="E5" s="213" t="s">
        <v>253</v>
      </c>
      <c r="F5" s="213">
        <v>31</v>
      </c>
      <c r="G5" s="119"/>
      <c r="H5" s="86" t="str">
        <f>IF(G5=0," ",F5*G5)</f>
        <v xml:space="preserve"> </v>
      </c>
    </row>
    <row r="6" spans="1:8" ht="27" x14ac:dyDescent="0.2">
      <c r="A6" s="458"/>
      <c r="B6" s="572"/>
      <c r="C6" s="566" t="s">
        <v>23</v>
      </c>
      <c r="D6" s="461" t="s">
        <v>1252</v>
      </c>
      <c r="E6" s="213" t="s">
        <v>253</v>
      </c>
      <c r="F6" s="213">
        <v>60</v>
      </c>
      <c r="G6" s="119"/>
      <c r="H6" s="86" t="str">
        <f>IF(G6=0," ",F6*G6)</f>
        <v xml:space="preserve"> </v>
      </c>
    </row>
    <row r="7" spans="1:8" ht="27" x14ac:dyDescent="0.2">
      <c r="A7" s="458"/>
      <c r="B7" s="572"/>
      <c r="C7" s="566" t="s">
        <v>179</v>
      </c>
      <c r="D7" s="461" t="s">
        <v>1253</v>
      </c>
      <c r="E7" s="213" t="s">
        <v>253</v>
      </c>
      <c r="F7" s="213">
        <v>260</v>
      </c>
      <c r="G7" s="119"/>
      <c r="H7" s="86" t="str">
        <f>IF(G7=0," ",F7*G7)</f>
        <v xml:space="preserve"> </v>
      </c>
    </row>
    <row r="8" spans="1:8" x14ac:dyDescent="0.2">
      <c r="A8" s="462" t="s">
        <v>1254</v>
      </c>
      <c r="B8" s="463"/>
      <c r="C8" s="550"/>
      <c r="D8" s="465" t="s">
        <v>1255</v>
      </c>
      <c r="E8" s="123"/>
      <c r="F8" s="123"/>
      <c r="G8" s="55"/>
      <c r="H8" s="55"/>
    </row>
    <row r="9" spans="1:8" ht="12.75" customHeight="1" x14ac:dyDescent="0.2">
      <c r="A9" s="458"/>
      <c r="B9" s="572" t="s">
        <v>1256</v>
      </c>
      <c r="C9" s="552"/>
      <c r="D9" s="149" t="s">
        <v>1257</v>
      </c>
      <c r="E9" s="121"/>
      <c r="F9" s="121"/>
      <c r="G9" s="30"/>
      <c r="H9" s="30"/>
    </row>
    <row r="10" spans="1:8" ht="27" x14ac:dyDescent="0.2">
      <c r="A10" s="458"/>
      <c r="B10" s="572"/>
      <c r="C10" s="566" t="s">
        <v>23</v>
      </c>
      <c r="D10" s="461" t="s">
        <v>1258</v>
      </c>
      <c r="E10" s="213" t="s">
        <v>253</v>
      </c>
      <c r="F10" s="213">
        <f>SUM(F5:F7)</f>
        <v>351</v>
      </c>
      <c r="G10" s="119"/>
      <c r="H10" s="86" t="str">
        <f>IF(G10=0," ",F10*G10)</f>
        <v xml:space="preserve"> </v>
      </c>
    </row>
    <row r="11" spans="1:8" ht="25.5" x14ac:dyDescent="0.2">
      <c r="A11" s="458"/>
      <c r="B11" s="572" t="s">
        <v>1259</v>
      </c>
      <c r="C11" s="552"/>
      <c r="D11" s="149" t="s">
        <v>1260</v>
      </c>
      <c r="E11" s="121"/>
      <c r="F11" s="121"/>
      <c r="G11" s="509"/>
      <c r="H11" s="30"/>
    </row>
    <row r="12" spans="1:8" ht="27" x14ac:dyDescent="0.2">
      <c r="A12" s="458"/>
      <c r="B12" s="572"/>
      <c r="C12" s="566" t="s">
        <v>10</v>
      </c>
      <c r="D12" s="466" t="s">
        <v>1258</v>
      </c>
      <c r="E12" s="213" t="s">
        <v>253</v>
      </c>
      <c r="F12" s="213">
        <f>SUM(F5:F7)</f>
        <v>351</v>
      </c>
      <c r="G12" s="119"/>
      <c r="H12" s="86" t="str">
        <f>IF(G12=0," ",F12*G12)</f>
        <v xml:space="preserve"> </v>
      </c>
    </row>
    <row r="13" spans="1:8" ht="25.5" x14ac:dyDescent="0.2">
      <c r="A13" s="462" t="s">
        <v>1261</v>
      </c>
      <c r="B13" s="463"/>
      <c r="C13" s="464"/>
      <c r="D13" s="465" t="s">
        <v>1262</v>
      </c>
      <c r="E13" s="123"/>
      <c r="F13" s="123"/>
      <c r="G13" s="555"/>
      <c r="H13" s="55"/>
    </row>
    <row r="14" spans="1:8" ht="25.5" x14ac:dyDescent="0.2">
      <c r="A14" s="458"/>
      <c r="B14" s="467" t="s">
        <v>1263</v>
      </c>
      <c r="C14" s="468"/>
      <c r="D14" s="461" t="s">
        <v>1264</v>
      </c>
      <c r="E14" s="213" t="s">
        <v>254</v>
      </c>
      <c r="F14" s="213">
        <v>600</v>
      </c>
      <c r="G14" s="119"/>
      <c r="H14" s="86" t="str">
        <f>IF(G14=0," ",F14*G14)</f>
        <v xml:space="preserve"> </v>
      </c>
    </row>
    <row r="15" spans="1:8" x14ac:dyDescent="0.2">
      <c r="A15" s="462" t="s">
        <v>1265</v>
      </c>
      <c r="B15" s="463"/>
      <c r="C15" s="464"/>
      <c r="D15" s="465" t="s">
        <v>1266</v>
      </c>
      <c r="E15" s="123"/>
      <c r="F15" s="123"/>
      <c r="G15" s="555"/>
      <c r="H15" s="55"/>
    </row>
    <row r="16" spans="1:8" ht="27" x14ac:dyDescent="0.2">
      <c r="A16" s="458"/>
      <c r="B16" s="467" t="s">
        <v>1267</v>
      </c>
      <c r="C16" s="468"/>
      <c r="D16" s="466" t="s">
        <v>1268</v>
      </c>
      <c r="E16" s="213" t="s">
        <v>253</v>
      </c>
      <c r="F16" s="213">
        <v>2.5</v>
      </c>
      <c r="G16" s="119"/>
      <c r="H16" s="86" t="str">
        <f>IF(G16=0," ",F16*G16)</f>
        <v xml:space="preserve"> </v>
      </c>
    </row>
    <row r="17" spans="1:8" ht="25.5" x14ac:dyDescent="0.2">
      <c r="A17" s="462" t="s">
        <v>1269</v>
      </c>
      <c r="B17" s="463"/>
      <c r="C17" s="464"/>
      <c r="D17" s="465" t="s">
        <v>1270</v>
      </c>
      <c r="E17" s="123"/>
      <c r="F17" s="123"/>
      <c r="G17" s="555"/>
      <c r="H17" s="55"/>
    </row>
    <row r="18" spans="1:8" ht="27" x14ac:dyDescent="0.2">
      <c r="A18" s="458"/>
      <c r="B18" s="467" t="s">
        <v>1271</v>
      </c>
      <c r="C18" s="468"/>
      <c r="D18" s="469" t="s">
        <v>1272</v>
      </c>
      <c r="E18" s="213" t="s">
        <v>135</v>
      </c>
      <c r="F18" s="213">
        <v>65</v>
      </c>
      <c r="G18" s="119"/>
      <c r="H18" s="86" t="str">
        <f>IF(G18=0," ",F18*G18)</f>
        <v xml:space="preserve"> </v>
      </c>
    </row>
    <row r="19" spans="1:8" ht="38.25" x14ac:dyDescent="0.2">
      <c r="A19" s="458"/>
      <c r="B19" s="467" t="s">
        <v>1273</v>
      </c>
      <c r="C19" s="468"/>
      <c r="D19" s="469" t="s">
        <v>1274</v>
      </c>
      <c r="E19" s="213" t="s">
        <v>135</v>
      </c>
      <c r="F19" s="213">
        <v>30</v>
      </c>
      <c r="G19" s="119"/>
      <c r="H19" s="86" t="str">
        <f>IF(G19=0," ",F19*G19)</f>
        <v xml:space="preserve"> </v>
      </c>
    </row>
    <row r="20" spans="1:8" ht="27" x14ac:dyDescent="0.2">
      <c r="A20" s="458"/>
      <c r="B20" s="467" t="s">
        <v>1275</v>
      </c>
      <c r="C20" s="468"/>
      <c r="D20" s="466" t="s">
        <v>1276</v>
      </c>
      <c r="E20" s="213" t="s">
        <v>135</v>
      </c>
      <c r="F20" s="213">
        <v>65</v>
      </c>
      <c r="G20" s="119"/>
      <c r="H20" s="86" t="str">
        <f>IF(G20=0," ",F20*G20)</f>
        <v xml:space="preserve"> </v>
      </c>
    </row>
    <row r="21" spans="1:8" ht="27" x14ac:dyDescent="0.2">
      <c r="A21" s="458"/>
      <c r="B21" s="467" t="s">
        <v>1277</v>
      </c>
      <c r="C21" s="468"/>
      <c r="D21" s="466" t="s">
        <v>1278</v>
      </c>
      <c r="E21" s="213" t="s">
        <v>135</v>
      </c>
      <c r="F21" s="213">
        <v>5</v>
      </c>
      <c r="G21" s="119"/>
      <c r="H21" s="86" t="str">
        <f>IF(G21=0," ",F21*G21)</f>
        <v xml:space="preserve"> </v>
      </c>
    </row>
    <row r="22" spans="1:8" ht="25.5" x14ac:dyDescent="0.2">
      <c r="A22" s="462" t="s">
        <v>1279</v>
      </c>
      <c r="B22" s="463"/>
      <c r="C22" s="464"/>
      <c r="D22" s="465" t="s">
        <v>1280</v>
      </c>
      <c r="E22" s="123"/>
      <c r="F22" s="123"/>
      <c r="G22" s="555"/>
      <c r="H22" s="55"/>
    </row>
    <row r="23" spans="1:8" ht="25.5" customHeight="1" x14ac:dyDescent="0.2">
      <c r="A23" s="458"/>
      <c r="B23" s="467" t="s">
        <v>1281</v>
      </c>
      <c r="C23" s="468"/>
      <c r="D23" s="461" t="s">
        <v>1251</v>
      </c>
      <c r="E23" s="213" t="s">
        <v>253</v>
      </c>
      <c r="F23" s="213">
        <v>5</v>
      </c>
      <c r="G23" s="119"/>
      <c r="H23" s="86" t="str">
        <f>IF(G23=0," ",F23*G23)</f>
        <v xml:space="preserve"> </v>
      </c>
    </row>
    <row r="24" spans="1:8" ht="27" x14ac:dyDescent="0.2">
      <c r="A24" s="458"/>
      <c r="B24" s="467" t="s">
        <v>1282</v>
      </c>
      <c r="C24" s="468"/>
      <c r="D24" s="461" t="s">
        <v>1252</v>
      </c>
      <c r="E24" s="213" t="s">
        <v>253</v>
      </c>
      <c r="F24" s="213">
        <v>15</v>
      </c>
      <c r="G24" s="119"/>
      <c r="H24" s="86" t="str">
        <f>IF(G24=0," ",F24*G24)</f>
        <v xml:space="preserve"> </v>
      </c>
    </row>
    <row r="25" spans="1:8" ht="27" x14ac:dyDescent="0.2">
      <c r="A25" s="458"/>
      <c r="B25" s="467" t="s">
        <v>1283</v>
      </c>
      <c r="C25" s="468"/>
      <c r="D25" s="466" t="s">
        <v>1284</v>
      </c>
      <c r="E25" s="213" t="s">
        <v>253</v>
      </c>
      <c r="F25" s="213">
        <v>20</v>
      </c>
      <c r="G25" s="119"/>
      <c r="H25" s="86" t="str">
        <f>IF(G25=0," ",F25*G25)</f>
        <v xml:space="preserve"> </v>
      </c>
    </row>
    <row r="26" spans="1:8" ht="27" x14ac:dyDescent="0.2">
      <c r="A26" s="458"/>
      <c r="B26" s="567" t="s">
        <v>1285</v>
      </c>
      <c r="C26" s="475"/>
      <c r="D26" s="568" t="s">
        <v>1286</v>
      </c>
      <c r="E26" s="476" t="s">
        <v>253</v>
      </c>
      <c r="F26" s="476">
        <v>5</v>
      </c>
      <c r="G26" s="569"/>
      <c r="H26" s="334" t="str">
        <f>IF(G26=0," ",F26*G26)</f>
        <v xml:space="preserve"> </v>
      </c>
    </row>
    <row r="27" spans="1:8" x14ac:dyDescent="0.2">
      <c r="A27" s="198" t="str">
        <f>A1</f>
        <v>SECTION</v>
      </c>
      <c r="B27" s="219" t="str">
        <f>B1</f>
        <v>C11.6</v>
      </c>
      <c r="C27" s="570"/>
      <c r="D27" s="724" t="s">
        <v>108</v>
      </c>
      <c r="E27" s="725"/>
      <c r="F27" s="725"/>
      <c r="G27" s="726"/>
      <c r="H27" s="44">
        <f>SUM(H3:H26)</f>
        <v>0</v>
      </c>
    </row>
    <row r="39" spans="1:1" x14ac:dyDescent="0.2">
      <c r="A39" s="120"/>
    </row>
    <row r="40" spans="1:1" x14ac:dyDescent="0.2">
      <c r="A40" s="120"/>
    </row>
    <row r="41" spans="1:1" x14ac:dyDescent="0.2">
      <c r="A41" s="120"/>
    </row>
    <row r="42" spans="1:1" x14ac:dyDescent="0.2">
      <c r="A42" s="120"/>
    </row>
    <row r="43" spans="1:1" x14ac:dyDescent="0.2">
      <c r="A43" s="120"/>
    </row>
    <row r="44" spans="1:1" x14ac:dyDescent="0.2">
      <c r="A44" s="120"/>
    </row>
    <row r="45" spans="1:1" x14ac:dyDescent="0.2">
      <c r="A45" s="120"/>
    </row>
    <row r="46" spans="1:1" x14ac:dyDescent="0.2">
      <c r="A46" s="120"/>
    </row>
    <row r="47" spans="1:1" x14ac:dyDescent="0.2">
      <c r="A47" s="120"/>
    </row>
    <row r="48" spans="1:1" x14ac:dyDescent="0.2">
      <c r="A48" s="120"/>
    </row>
    <row r="49" spans="1:1" x14ac:dyDescent="0.2">
      <c r="A49" s="120"/>
    </row>
    <row r="50" spans="1:1" x14ac:dyDescent="0.2">
      <c r="A50" s="120"/>
    </row>
    <row r="51" spans="1:1" x14ac:dyDescent="0.2">
      <c r="A51" s="120"/>
    </row>
    <row r="52" spans="1:1" x14ac:dyDescent="0.2">
      <c r="A52" s="120"/>
    </row>
    <row r="53" spans="1:1" x14ac:dyDescent="0.2">
      <c r="A53" s="120"/>
    </row>
    <row r="54" spans="1:1" x14ac:dyDescent="0.2">
      <c r="A54" s="120"/>
    </row>
    <row r="55" spans="1:1" x14ac:dyDescent="0.2">
      <c r="A55" s="120"/>
    </row>
    <row r="56" spans="1:1" x14ac:dyDescent="0.2">
      <c r="A56" s="120"/>
    </row>
    <row r="57" spans="1:1" x14ac:dyDescent="0.2">
      <c r="A57" s="120"/>
    </row>
    <row r="59" spans="1:1" x14ac:dyDescent="0.2">
      <c r="A59" s="120"/>
    </row>
    <row r="60" spans="1:1" x14ac:dyDescent="0.2">
      <c r="A60" s="120"/>
    </row>
    <row r="61" spans="1:1" x14ac:dyDescent="0.2">
      <c r="A61" s="120"/>
    </row>
    <row r="62" spans="1:1" x14ac:dyDescent="0.2">
      <c r="A62" s="120"/>
    </row>
    <row r="63" spans="1:1" x14ac:dyDescent="0.2">
      <c r="A63" s="120"/>
    </row>
    <row r="64" spans="1:1" x14ac:dyDescent="0.2">
      <c r="A64" s="120"/>
    </row>
    <row r="65" spans="1:1" x14ac:dyDescent="0.2">
      <c r="A65" s="120"/>
    </row>
    <row r="66" spans="1:1" x14ac:dyDescent="0.2">
      <c r="A66" s="120"/>
    </row>
    <row r="67" spans="1:1" x14ac:dyDescent="0.2">
      <c r="A67" s="120"/>
    </row>
    <row r="68" spans="1:1" x14ac:dyDescent="0.2">
      <c r="A68" s="120"/>
    </row>
    <row r="69" spans="1:1" x14ac:dyDescent="0.2">
      <c r="A69" s="120"/>
    </row>
    <row r="70" spans="1:1" x14ac:dyDescent="0.2">
      <c r="A70" s="120"/>
    </row>
    <row r="71" spans="1:1" x14ac:dyDescent="0.2">
      <c r="A71" s="120"/>
    </row>
    <row r="72" spans="1:1" x14ac:dyDescent="0.2">
      <c r="A72" s="120"/>
    </row>
    <row r="73" spans="1:1" x14ac:dyDescent="0.2">
      <c r="A73" s="120"/>
    </row>
    <row r="74" spans="1:1" x14ac:dyDescent="0.2">
      <c r="A74" s="120"/>
    </row>
    <row r="75" spans="1:1" x14ac:dyDescent="0.2">
      <c r="A75" s="120"/>
    </row>
    <row r="76" spans="1:1" x14ac:dyDescent="0.2">
      <c r="A76" s="120"/>
    </row>
    <row r="77" spans="1:1" x14ac:dyDescent="0.2">
      <c r="A77" s="120"/>
    </row>
    <row r="78" spans="1:1" x14ac:dyDescent="0.2">
      <c r="A78" s="120"/>
    </row>
    <row r="79" spans="1:1" x14ac:dyDescent="0.2">
      <c r="A79" s="120"/>
    </row>
    <row r="80" spans="1:1" x14ac:dyDescent="0.2">
      <c r="A80" s="120"/>
    </row>
    <row r="81" spans="1:1" x14ac:dyDescent="0.2">
      <c r="A81" s="120"/>
    </row>
    <row r="82" spans="1:1" x14ac:dyDescent="0.2">
      <c r="A82" s="120"/>
    </row>
    <row r="83" spans="1:1" x14ac:dyDescent="0.2">
      <c r="A83" s="120"/>
    </row>
    <row r="84" spans="1:1" x14ac:dyDescent="0.2">
      <c r="A84" s="120"/>
    </row>
    <row r="85" spans="1:1" x14ac:dyDescent="0.2">
      <c r="A85" s="120"/>
    </row>
    <row r="86" spans="1:1" x14ac:dyDescent="0.2">
      <c r="A86" s="120"/>
    </row>
    <row r="87" spans="1:1" x14ac:dyDescent="0.2">
      <c r="A87" s="120"/>
    </row>
    <row r="88" spans="1:1" x14ac:dyDescent="0.2">
      <c r="A88" s="120"/>
    </row>
    <row r="89" spans="1:1" x14ac:dyDescent="0.2">
      <c r="A89" s="120"/>
    </row>
    <row r="90" spans="1:1" x14ac:dyDescent="0.2">
      <c r="A90" s="120"/>
    </row>
    <row r="91" spans="1:1" x14ac:dyDescent="0.2">
      <c r="A91" s="120"/>
    </row>
    <row r="92" spans="1:1" x14ac:dyDescent="0.2">
      <c r="A92" s="120"/>
    </row>
    <row r="93" spans="1:1" x14ac:dyDescent="0.2">
      <c r="A93" s="120"/>
    </row>
    <row r="94" spans="1:1" x14ac:dyDescent="0.2">
      <c r="A94" s="120"/>
    </row>
    <row r="95" spans="1:1" x14ac:dyDescent="0.2">
      <c r="A95" s="120"/>
    </row>
    <row r="96" spans="1:1" x14ac:dyDescent="0.2">
      <c r="A96" s="120"/>
    </row>
    <row r="97" spans="1:1" x14ac:dyDescent="0.2">
      <c r="A97" s="120"/>
    </row>
    <row r="98" spans="1:1" x14ac:dyDescent="0.2">
      <c r="A98" s="120"/>
    </row>
    <row r="99" spans="1:1" x14ac:dyDescent="0.2">
      <c r="A99" s="120"/>
    </row>
    <row r="100" spans="1:1" x14ac:dyDescent="0.2">
      <c r="A100" s="120"/>
    </row>
    <row r="101" spans="1:1" x14ac:dyDescent="0.2">
      <c r="A101" s="120"/>
    </row>
    <row r="102" spans="1:1" x14ac:dyDescent="0.2">
      <c r="A102" s="120"/>
    </row>
    <row r="103" spans="1:1" x14ac:dyDescent="0.2">
      <c r="A103" s="120"/>
    </row>
    <row r="104" spans="1:1" x14ac:dyDescent="0.2">
      <c r="A104" s="120"/>
    </row>
    <row r="105" spans="1:1" x14ac:dyDescent="0.2">
      <c r="A105" s="120"/>
    </row>
    <row r="106" spans="1:1" x14ac:dyDescent="0.2">
      <c r="A106" s="120"/>
    </row>
    <row r="107" spans="1:1" x14ac:dyDescent="0.2">
      <c r="A107" s="120"/>
    </row>
    <row r="108" spans="1:1" x14ac:dyDescent="0.2">
      <c r="A108" s="120"/>
    </row>
    <row r="109" spans="1:1" x14ac:dyDescent="0.2">
      <c r="A109" s="120"/>
    </row>
    <row r="110" spans="1:1" x14ac:dyDescent="0.2">
      <c r="A110" s="120"/>
    </row>
    <row r="111" spans="1:1" x14ac:dyDescent="0.2">
      <c r="A111" s="120"/>
    </row>
    <row r="112" spans="1:1" x14ac:dyDescent="0.2">
      <c r="A112" s="120"/>
    </row>
    <row r="113" spans="1:1" x14ac:dyDescent="0.2">
      <c r="A113" s="120"/>
    </row>
    <row r="114" spans="1:1" x14ac:dyDescent="0.2">
      <c r="A114" s="120"/>
    </row>
    <row r="115" spans="1:1" x14ac:dyDescent="0.2">
      <c r="A115" s="120"/>
    </row>
    <row r="116" spans="1:1" x14ac:dyDescent="0.2">
      <c r="A116" s="120"/>
    </row>
    <row r="117" spans="1:1" x14ac:dyDescent="0.2">
      <c r="A117" s="120"/>
    </row>
    <row r="118" spans="1:1" x14ac:dyDescent="0.2">
      <c r="A118" s="120"/>
    </row>
    <row r="119" spans="1:1" x14ac:dyDescent="0.2">
      <c r="A119" s="120"/>
    </row>
    <row r="120" spans="1:1" x14ac:dyDescent="0.2">
      <c r="A120" s="120"/>
    </row>
    <row r="121" spans="1:1" x14ac:dyDescent="0.2">
      <c r="A121" s="120"/>
    </row>
    <row r="122" spans="1:1" x14ac:dyDescent="0.2">
      <c r="A122" s="120"/>
    </row>
    <row r="123" spans="1:1" x14ac:dyDescent="0.2">
      <c r="A123" s="120"/>
    </row>
    <row r="124" spans="1:1" x14ac:dyDescent="0.2">
      <c r="A124" s="120"/>
    </row>
    <row r="125" spans="1:1" x14ac:dyDescent="0.2">
      <c r="A125" s="120"/>
    </row>
    <row r="126" spans="1:1" x14ac:dyDescent="0.2">
      <c r="A126" s="120"/>
    </row>
    <row r="127" spans="1:1" x14ac:dyDescent="0.2">
      <c r="A127" s="120"/>
    </row>
    <row r="128" spans="1:1" x14ac:dyDescent="0.2">
      <c r="A128" s="120"/>
    </row>
    <row r="129" spans="1:1" x14ac:dyDescent="0.2">
      <c r="A129" s="120"/>
    </row>
    <row r="130" spans="1:1" x14ac:dyDescent="0.2">
      <c r="A130" s="120"/>
    </row>
    <row r="131" spans="1:1" x14ac:dyDescent="0.2">
      <c r="A131" s="120"/>
    </row>
    <row r="132" spans="1:1" x14ac:dyDescent="0.2">
      <c r="A132" s="120"/>
    </row>
    <row r="133" spans="1:1" x14ac:dyDescent="0.2">
      <c r="A133" s="120"/>
    </row>
    <row r="134" spans="1:1" x14ac:dyDescent="0.2">
      <c r="A134" s="120"/>
    </row>
    <row r="135" spans="1:1" x14ac:dyDescent="0.2">
      <c r="A135" s="120"/>
    </row>
    <row r="136" spans="1:1" x14ac:dyDescent="0.2">
      <c r="A136" s="120"/>
    </row>
    <row r="137" spans="1:1" x14ac:dyDescent="0.2">
      <c r="A137" s="120"/>
    </row>
    <row r="138" spans="1:1" x14ac:dyDescent="0.2">
      <c r="A138" s="120"/>
    </row>
    <row r="139" spans="1:1" x14ac:dyDescent="0.2">
      <c r="A139" s="120"/>
    </row>
    <row r="140" spans="1:1" x14ac:dyDescent="0.2">
      <c r="A140" s="120"/>
    </row>
    <row r="141" spans="1:1" x14ac:dyDescent="0.2">
      <c r="A141" s="120"/>
    </row>
    <row r="142" spans="1:1" x14ac:dyDescent="0.2">
      <c r="A142" s="120"/>
    </row>
    <row r="143" spans="1:1" x14ac:dyDescent="0.2">
      <c r="A143" s="120"/>
    </row>
    <row r="144" spans="1:1" x14ac:dyDescent="0.2">
      <c r="A144" s="120"/>
    </row>
    <row r="145" spans="1:1" x14ac:dyDescent="0.2">
      <c r="A145" s="120"/>
    </row>
    <row r="146" spans="1:1" x14ac:dyDescent="0.2">
      <c r="A146" s="120"/>
    </row>
    <row r="147" spans="1:1" x14ac:dyDescent="0.2">
      <c r="A147" s="120"/>
    </row>
    <row r="148" spans="1:1" x14ac:dyDescent="0.2">
      <c r="A148" s="120"/>
    </row>
    <row r="149" spans="1:1" x14ac:dyDescent="0.2">
      <c r="A149" s="120"/>
    </row>
    <row r="150" spans="1:1" x14ac:dyDescent="0.2">
      <c r="A150" s="120"/>
    </row>
    <row r="151" spans="1:1" x14ac:dyDescent="0.2">
      <c r="A151" s="120"/>
    </row>
    <row r="152" spans="1:1" x14ac:dyDescent="0.2">
      <c r="A152" s="120"/>
    </row>
    <row r="153" spans="1:1" x14ac:dyDescent="0.2">
      <c r="A153" s="120"/>
    </row>
    <row r="154" spans="1:1" x14ac:dyDescent="0.2">
      <c r="A154" s="120"/>
    </row>
    <row r="155" spans="1:1" x14ac:dyDescent="0.2">
      <c r="A155" s="120"/>
    </row>
    <row r="156" spans="1:1" x14ac:dyDescent="0.2">
      <c r="A156" s="120"/>
    </row>
    <row r="157" spans="1:1" x14ac:dyDescent="0.2">
      <c r="A157" s="120"/>
    </row>
    <row r="158" spans="1:1" x14ac:dyDescent="0.2">
      <c r="A158" s="120"/>
    </row>
    <row r="159" spans="1:1" x14ac:dyDescent="0.2">
      <c r="A159" s="120"/>
    </row>
    <row r="160" spans="1:1" x14ac:dyDescent="0.2">
      <c r="A160" s="120"/>
    </row>
    <row r="161" spans="1:1" x14ac:dyDescent="0.2">
      <c r="A161" s="120"/>
    </row>
    <row r="162" spans="1:1" x14ac:dyDescent="0.2">
      <c r="A162" s="120"/>
    </row>
    <row r="163" spans="1:1" x14ac:dyDescent="0.2">
      <c r="A163" s="120"/>
    </row>
    <row r="164" spans="1:1" x14ac:dyDescent="0.2">
      <c r="A164" s="120"/>
    </row>
    <row r="165" spans="1:1" x14ac:dyDescent="0.2">
      <c r="A165" s="120"/>
    </row>
    <row r="166" spans="1:1" x14ac:dyDescent="0.2">
      <c r="A166" s="120"/>
    </row>
    <row r="167" spans="1:1" x14ac:dyDescent="0.2">
      <c r="A167" s="120"/>
    </row>
    <row r="168" spans="1:1" x14ac:dyDescent="0.2">
      <c r="A168" s="120"/>
    </row>
    <row r="169" spans="1:1" x14ac:dyDescent="0.2">
      <c r="A169" s="120"/>
    </row>
    <row r="170" spans="1:1" x14ac:dyDescent="0.2">
      <c r="A170" s="120"/>
    </row>
    <row r="171" spans="1:1" x14ac:dyDescent="0.2">
      <c r="A171" s="120"/>
    </row>
    <row r="172" spans="1:1" x14ac:dyDescent="0.2">
      <c r="A172" s="120"/>
    </row>
    <row r="173" spans="1:1" x14ac:dyDescent="0.2">
      <c r="A173" s="120"/>
    </row>
    <row r="174" spans="1:1" x14ac:dyDescent="0.2">
      <c r="A174" s="120"/>
    </row>
    <row r="175" spans="1:1" x14ac:dyDescent="0.2">
      <c r="A175" s="120"/>
    </row>
    <row r="177" spans="1:1" x14ac:dyDescent="0.2">
      <c r="A177" s="120"/>
    </row>
    <row r="178" spans="1:1" x14ac:dyDescent="0.2">
      <c r="A178" s="120"/>
    </row>
    <row r="179" spans="1:1" x14ac:dyDescent="0.2">
      <c r="A179" s="120"/>
    </row>
    <row r="180" spans="1:1" x14ac:dyDescent="0.2">
      <c r="A180" s="120"/>
    </row>
    <row r="181" spans="1:1" x14ac:dyDescent="0.2">
      <c r="A181" s="120"/>
    </row>
    <row r="182" spans="1:1" x14ac:dyDescent="0.2">
      <c r="A182" s="120"/>
    </row>
    <row r="183" spans="1:1" x14ac:dyDescent="0.2">
      <c r="A183" s="120"/>
    </row>
    <row r="184" spans="1:1" x14ac:dyDescent="0.2">
      <c r="A184" s="120"/>
    </row>
    <row r="185" spans="1:1" x14ac:dyDescent="0.2">
      <c r="A185" s="120"/>
    </row>
    <row r="186" spans="1:1" x14ac:dyDescent="0.2">
      <c r="A186" s="120"/>
    </row>
    <row r="187" spans="1:1" x14ac:dyDescent="0.2">
      <c r="A187" s="120"/>
    </row>
    <row r="188" spans="1:1" x14ac:dyDescent="0.2">
      <c r="A188" s="120"/>
    </row>
    <row r="283" spans="1:1" x14ac:dyDescent="0.2">
      <c r="A283" s="120"/>
    </row>
    <row r="284" spans="1:1" x14ac:dyDescent="0.2">
      <c r="A284" s="120"/>
    </row>
    <row r="294" spans="1:1" x14ac:dyDescent="0.2">
      <c r="A294" s="120"/>
    </row>
    <row r="298" spans="1:1" x14ac:dyDescent="0.2">
      <c r="A298" s="120"/>
    </row>
    <row r="299" spans="1:1" x14ac:dyDescent="0.2">
      <c r="A299" s="120"/>
    </row>
    <row r="300" spans="1:1" x14ac:dyDescent="0.2">
      <c r="A300" s="120"/>
    </row>
    <row r="309" spans="1:1" x14ac:dyDescent="0.2">
      <c r="A309" s="120"/>
    </row>
    <row r="310" spans="1:1" x14ac:dyDescent="0.2">
      <c r="A310" s="120"/>
    </row>
    <row r="311" spans="1:1" x14ac:dyDescent="0.2">
      <c r="A311" s="120"/>
    </row>
    <row r="312" spans="1:1" x14ac:dyDescent="0.2">
      <c r="A312" s="120"/>
    </row>
    <row r="313" spans="1:1" x14ac:dyDescent="0.2">
      <c r="A313" s="120"/>
    </row>
    <row r="314" spans="1:1" x14ac:dyDescent="0.2">
      <c r="A314" s="120"/>
    </row>
    <row r="315" spans="1:1" x14ac:dyDescent="0.2">
      <c r="A315" s="120"/>
    </row>
    <row r="316" spans="1:1" x14ac:dyDescent="0.2">
      <c r="A316" s="120"/>
    </row>
    <row r="317" spans="1:1" x14ac:dyDescent="0.2">
      <c r="A317" s="120"/>
    </row>
    <row r="318" spans="1:1" x14ac:dyDescent="0.2">
      <c r="A318" s="120"/>
    </row>
    <row r="319" spans="1:1" x14ac:dyDescent="0.2">
      <c r="A319" s="120"/>
    </row>
    <row r="320" spans="1:1" x14ac:dyDescent="0.2">
      <c r="A320" s="120"/>
    </row>
    <row r="321" spans="1:1" x14ac:dyDescent="0.2">
      <c r="A321" s="120"/>
    </row>
    <row r="322" spans="1:1" x14ac:dyDescent="0.2">
      <c r="A322" s="120"/>
    </row>
    <row r="323" spans="1:1" x14ac:dyDescent="0.2">
      <c r="A323" s="120"/>
    </row>
    <row r="324" spans="1:1" x14ac:dyDescent="0.2">
      <c r="A324" s="120"/>
    </row>
    <row r="325" spans="1:1" x14ac:dyDescent="0.2">
      <c r="A325" s="120"/>
    </row>
    <row r="326" spans="1:1" x14ac:dyDescent="0.2">
      <c r="A326" s="120"/>
    </row>
    <row r="327" spans="1:1" x14ac:dyDescent="0.2">
      <c r="A327" s="120"/>
    </row>
    <row r="328" spans="1:1" x14ac:dyDescent="0.2">
      <c r="A328" s="120"/>
    </row>
    <row r="329" spans="1:1" x14ac:dyDescent="0.2">
      <c r="A329" s="120"/>
    </row>
    <row r="330" spans="1:1" x14ac:dyDescent="0.2">
      <c r="A330" s="120"/>
    </row>
    <row r="331" spans="1:1" x14ac:dyDescent="0.2">
      <c r="A331" s="120"/>
    </row>
    <row r="332" spans="1:1" x14ac:dyDescent="0.2">
      <c r="A332" s="120"/>
    </row>
    <row r="333" spans="1:1" x14ac:dyDescent="0.2">
      <c r="A333" s="120"/>
    </row>
    <row r="334" spans="1:1" x14ac:dyDescent="0.2">
      <c r="A334" s="120"/>
    </row>
    <row r="335" spans="1:1" x14ac:dyDescent="0.2">
      <c r="A335" s="120"/>
    </row>
    <row r="336" spans="1:1" x14ac:dyDescent="0.2">
      <c r="A336" s="120"/>
    </row>
    <row r="337" spans="1:1" x14ac:dyDescent="0.2">
      <c r="A337" s="120"/>
    </row>
    <row r="338" spans="1:1" x14ac:dyDescent="0.2">
      <c r="A338" s="120"/>
    </row>
    <row r="339" spans="1:1" x14ac:dyDescent="0.2">
      <c r="A339" s="120"/>
    </row>
    <row r="340" spans="1:1" x14ac:dyDescent="0.2">
      <c r="A340" s="120"/>
    </row>
    <row r="341" spans="1:1" x14ac:dyDescent="0.2">
      <c r="A341" s="120"/>
    </row>
    <row r="342" spans="1:1" x14ac:dyDescent="0.2">
      <c r="A342" s="120"/>
    </row>
    <row r="343" spans="1:1" x14ac:dyDescent="0.2">
      <c r="A343" s="120"/>
    </row>
    <row r="344" spans="1:1" x14ac:dyDescent="0.2">
      <c r="A344" s="120"/>
    </row>
    <row r="345" spans="1:1" x14ac:dyDescent="0.2">
      <c r="A345" s="120"/>
    </row>
    <row r="346" spans="1:1" x14ac:dyDescent="0.2">
      <c r="A346" s="120"/>
    </row>
    <row r="347" spans="1:1" x14ac:dyDescent="0.2">
      <c r="A347" s="120"/>
    </row>
    <row r="348" spans="1:1" x14ac:dyDescent="0.2">
      <c r="A348" s="120"/>
    </row>
    <row r="349" spans="1:1" x14ac:dyDescent="0.2">
      <c r="A349" s="120"/>
    </row>
    <row r="350" spans="1:1" x14ac:dyDescent="0.2">
      <c r="A350" s="120"/>
    </row>
    <row r="351" spans="1:1" x14ac:dyDescent="0.2">
      <c r="A351" s="120"/>
    </row>
    <row r="352" spans="1:1" x14ac:dyDescent="0.2">
      <c r="A352" s="120"/>
    </row>
    <row r="353" spans="1:1" x14ac:dyDescent="0.2">
      <c r="A353" s="120"/>
    </row>
    <row r="354" spans="1:1" x14ac:dyDescent="0.2">
      <c r="A354" s="120"/>
    </row>
    <row r="355" spans="1:1" x14ac:dyDescent="0.2">
      <c r="A355" s="120"/>
    </row>
    <row r="356" spans="1:1" x14ac:dyDescent="0.2">
      <c r="A356" s="120"/>
    </row>
    <row r="357" spans="1:1" x14ac:dyDescent="0.2">
      <c r="A357" s="120"/>
    </row>
    <row r="358" spans="1:1" x14ac:dyDescent="0.2">
      <c r="A358" s="120"/>
    </row>
    <row r="359" spans="1:1" x14ac:dyDescent="0.2">
      <c r="A359" s="120"/>
    </row>
    <row r="360" spans="1:1" x14ac:dyDescent="0.2">
      <c r="A360" s="120"/>
    </row>
    <row r="361" spans="1:1" x14ac:dyDescent="0.2">
      <c r="A361" s="120"/>
    </row>
    <row r="362" spans="1:1" x14ac:dyDescent="0.2">
      <c r="A362" s="120"/>
    </row>
    <row r="363" spans="1:1" x14ac:dyDescent="0.2">
      <c r="A363" s="120"/>
    </row>
    <row r="364" spans="1:1" x14ac:dyDescent="0.2">
      <c r="A364" s="120"/>
    </row>
    <row r="365" spans="1:1" x14ac:dyDescent="0.2">
      <c r="A365" s="120"/>
    </row>
    <row r="366" spans="1:1" x14ac:dyDescent="0.2">
      <c r="A366" s="120"/>
    </row>
    <row r="367" spans="1:1" x14ac:dyDescent="0.2">
      <c r="A367" s="120"/>
    </row>
    <row r="368" spans="1:1" x14ac:dyDescent="0.2">
      <c r="A368" s="120"/>
    </row>
    <row r="369" spans="1:1" x14ac:dyDescent="0.2">
      <c r="A369" s="120"/>
    </row>
    <row r="370" spans="1:1" x14ac:dyDescent="0.2">
      <c r="A370" s="120"/>
    </row>
    <row r="371" spans="1:1" x14ac:dyDescent="0.2">
      <c r="A371" s="120"/>
    </row>
    <row r="372" spans="1:1" x14ac:dyDescent="0.2">
      <c r="A372" s="120"/>
    </row>
    <row r="373" spans="1:1" x14ac:dyDescent="0.2">
      <c r="A373" s="120"/>
    </row>
    <row r="374" spans="1:1" x14ac:dyDescent="0.2">
      <c r="A374" s="120"/>
    </row>
    <row r="375" spans="1:1" x14ac:dyDescent="0.2">
      <c r="A375" s="120"/>
    </row>
    <row r="376" spans="1:1" x14ac:dyDescent="0.2">
      <c r="A376" s="120"/>
    </row>
    <row r="377" spans="1:1" x14ac:dyDescent="0.2">
      <c r="A377" s="120"/>
    </row>
    <row r="378" spans="1:1" x14ac:dyDescent="0.2">
      <c r="A378" s="120"/>
    </row>
    <row r="379" spans="1:1" x14ac:dyDescent="0.2">
      <c r="A379" s="120"/>
    </row>
    <row r="380" spans="1:1" x14ac:dyDescent="0.2">
      <c r="A380" s="120"/>
    </row>
    <row r="381" spans="1:1" x14ac:dyDescent="0.2">
      <c r="A381" s="120"/>
    </row>
    <row r="382" spans="1:1" x14ac:dyDescent="0.2">
      <c r="A382" s="120"/>
    </row>
    <row r="383" spans="1:1" x14ac:dyDescent="0.2">
      <c r="A383" s="120"/>
    </row>
    <row r="384" spans="1:1" x14ac:dyDescent="0.2">
      <c r="A384" s="120"/>
    </row>
    <row r="385" spans="1:1" x14ac:dyDescent="0.2">
      <c r="A385" s="120"/>
    </row>
    <row r="386" spans="1:1" x14ac:dyDescent="0.2">
      <c r="A386" s="120"/>
    </row>
    <row r="387" spans="1:1" x14ac:dyDescent="0.2">
      <c r="A387" s="120"/>
    </row>
    <row r="388" spans="1:1" x14ac:dyDescent="0.2">
      <c r="A388" s="120"/>
    </row>
    <row r="389" spans="1:1" x14ac:dyDescent="0.2">
      <c r="A389" s="120"/>
    </row>
    <row r="390" spans="1:1" x14ac:dyDescent="0.2">
      <c r="A390" s="120"/>
    </row>
    <row r="391" spans="1:1" x14ac:dyDescent="0.2">
      <c r="A391" s="120"/>
    </row>
    <row r="392" spans="1:1" x14ac:dyDescent="0.2">
      <c r="A392" s="120"/>
    </row>
    <row r="393" spans="1:1" x14ac:dyDescent="0.2">
      <c r="A393" s="120"/>
    </row>
    <row r="394" spans="1:1" x14ac:dyDescent="0.2">
      <c r="A394" s="120"/>
    </row>
    <row r="395" spans="1:1" x14ac:dyDescent="0.2">
      <c r="A395" s="120"/>
    </row>
    <row r="396" spans="1:1" x14ac:dyDescent="0.2">
      <c r="A396" s="120"/>
    </row>
    <row r="397" spans="1:1" x14ac:dyDescent="0.2">
      <c r="A397" s="120"/>
    </row>
    <row r="398" spans="1:1" x14ac:dyDescent="0.2">
      <c r="A398" s="120"/>
    </row>
    <row r="399" spans="1:1" x14ac:dyDescent="0.2">
      <c r="A399" s="120"/>
    </row>
    <row r="400" spans="1:1" x14ac:dyDescent="0.2">
      <c r="A400" s="120"/>
    </row>
    <row r="401" spans="1:1" x14ac:dyDescent="0.2">
      <c r="A401" s="120"/>
    </row>
    <row r="402" spans="1:1" x14ac:dyDescent="0.2">
      <c r="A402" s="120"/>
    </row>
    <row r="403" spans="1:1" x14ac:dyDescent="0.2">
      <c r="A403" s="120"/>
    </row>
    <row r="404" spans="1:1" x14ac:dyDescent="0.2">
      <c r="A404" s="120"/>
    </row>
    <row r="405" spans="1:1" x14ac:dyDescent="0.2">
      <c r="A405" s="120"/>
    </row>
    <row r="406" spans="1:1" x14ac:dyDescent="0.2">
      <c r="A406" s="120"/>
    </row>
    <row r="407" spans="1:1" x14ac:dyDescent="0.2">
      <c r="A407" s="120"/>
    </row>
    <row r="408" spans="1:1" x14ac:dyDescent="0.2">
      <c r="A408" s="120"/>
    </row>
    <row r="409" spans="1:1" x14ac:dyDescent="0.2">
      <c r="A409" s="120"/>
    </row>
    <row r="410" spans="1:1" x14ac:dyDescent="0.2">
      <c r="A410" s="120"/>
    </row>
    <row r="411" spans="1:1" x14ac:dyDescent="0.2">
      <c r="A411" s="120"/>
    </row>
    <row r="412" spans="1:1" x14ac:dyDescent="0.2">
      <c r="A412" s="120"/>
    </row>
    <row r="413" spans="1:1" x14ac:dyDescent="0.2">
      <c r="A413" s="120"/>
    </row>
    <row r="414" spans="1:1" x14ac:dyDescent="0.2">
      <c r="A414" s="120"/>
    </row>
    <row r="415" spans="1:1" x14ac:dyDescent="0.2">
      <c r="A415" s="120"/>
    </row>
    <row r="416" spans="1:1" x14ac:dyDescent="0.2">
      <c r="A416" s="120"/>
    </row>
    <row r="417" spans="1:1" x14ac:dyDescent="0.2">
      <c r="A417" s="120"/>
    </row>
    <row r="418" spans="1:1" x14ac:dyDescent="0.2">
      <c r="A418" s="120"/>
    </row>
    <row r="419" spans="1:1" x14ac:dyDescent="0.2">
      <c r="A419" s="120"/>
    </row>
    <row r="420" spans="1:1" x14ac:dyDescent="0.2">
      <c r="A420" s="120"/>
    </row>
    <row r="421" spans="1:1" x14ac:dyDescent="0.2">
      <c r="A421" s="120"/>
    </row>
    <row r="422" spans="1:1" x14ac:dyDescent="0.2">
      <c r="A422" s="120"/>
    </row>
    <row r="423" spans="1:1" x14ac:dyDescent="0.2">
      <c r="A423" s="120"/>
    </row>
    <row r="424" spans="1:1" x14ac:dyDescent="0.2">
      <c r="A424" s="120"/>
    </row>
    <row r="425" spans="1:1" x14ac:dyDescent="0.2">
      <c r="A425" s="120"/>
    </row>
    <row r="426" spans="1:1" x14ac:dyDescent="0.2">
      <c r="A426" s="120"/>
    </row>
    <row r="427" spans="1:1" x14ac:dyDescent="0.2">
      <c r="A427" s="120"/>
    </row>
    <row r="428" spans="1:1" x14ac:dyDescent="0.2">
      <c r="A428" s="120"/>
    </row>
    <row r="429" spans="1:1" x14ac:dyDescent="0.2">
      <c r="A429" s="120"/>
    </row>
    <row r="430" spans="1:1" x14ac:dyDescent="0.2">
      <c r="A430" s="120"/>
    </row>
    <row r="431" spans="1:1" x14ac:dyDescent="0.2">
      <c r="A431" s="120"/>
    </row>
    <row r="437" spans="1:1" x14ac:dyDescent="0.2">
      <c r="A437" s="120"/>
    </row>
    <row r="438" spans="1:1" x14ac:dyDescent="0.2">
      <c r="A438" s="120"/>
    </row>
    <row r="439" spans="1:1" x14ac:dyDescent="0.2">
      <c r="A439" s="120"/>
    </row>
    <row r="440" spans="1:1" x14ac:dyDescent="0.2">
      <c r="A440" s="120"/>
    </row>
    <row r="441" spans="1:1" x14ac:dyDescent="0.2">
      <c r="A441" s="120"/>
    </row>
    <row r="442" spans="1:1" x14ac:dyDescent="0.2">
      <c r="A442" s="120"/>
    </row>
    <row r="443" spans="1:1" x14ac:dyDescent="0.2">
      <c r="A443" s="120"/>
    </row>
    <row r="444" spans="1:1" x14ac:dyDescent="0.2">
      <c r="A444" s="120"/>
    </row>
    <row r="445" spans="1:1" x14ac:dyDescent="0.2">
      <c r="A445" s="120"/>
    </row>
    <row r="446" spans="1:1" x14ac:dyDescent="0.2">
      <c r="A446" s="120"/>
    </row>
    <row r="447" spans="1:1" x14ac:dyDescent="0.2">
      <c r="A447" s="120"/>
    </row>
    <row r="448" spans="1:1" x14ac:dyDescent="0.2">
      <c r="A448" s="120"/>
    </row>
    <row r="449" spans="1:1" x14ac:dyDescent="0.2">
      <c r="A449" s="120"/>
    </row>
    <row r="450" spans="1:1" x14ac:dyDescent="0.2">
      <c r="A450" s="120"/>
    </row>
    <row r="451" spans="1:1" x14ac:dyDescent="0.2">
      <c r="A451" s="120"/>
    </row>
    <row r="452" spans="1:1" x14ac:dyDescent="0.2">
      <c r="A452" s="120"/>
    </row>
    <row r="453" spans="1:1" x14ac:dyDescent="0.2">
      <c r="A453" s="120"/>
    </row>
    <row r="454" spans="1:1" x14ac:dyDescent="0.2">
      <c r="A454" s="120"/>
    </row>
    <row r="455" spans="1:1" x14ac:dyDescent="0.2">
      <c r="A455" s="120"/>
    </row>
    <row r="456" spans="1:1" x14ac:dyDescent="0.2">
      <c r="A456" s="120"/>
    </row>
    <row r="457" spans="1:1" x14ac:dyDescent="0.2">
      <c r="A457" s="120"/>
    </row>
    <row r="458" spans="1:1" x14ac:dyDescent="0.2">
      <c r="A458" s="120"/>
    </row>
    <row r="459" spans="1:1" x14ac:dyDescent="0.2">
      <c r="A459" s="120"/>
    </row>
    <row r="460" spans="1:1" x14ac:dyDescent="0.2">
      <c r="A460" s="120"/>
    </row>
    <row r="461" spans="1:1" x14ac:dyDescent="0.2">
      <c r="A461" s="120"/>
    </row>
    <row r="462" spans="1:1" x14ac:dyDescent="0.2">
      <c r="A462" s="120"/>
    </row>
    <row r="463" spans="1:1" x14ac:dyDescent="0.2">
      <c r="A463" s="120"/>
    </row>
    <row r="464" spans="1:1" x14ac:dyDescent="0.2">
      <c r="A464" s="120"/>
    </row>
    <row r="465" spans="1:1" x14ac:dyDescent="0.2">
      <c r="A465" s="120"/>
    </row>
    <row r="466" spans="1:1" x14ac:dyDescent="0.2">
      <c r="A466" s="120"/>
    </row>
    <row r="467" spans="1:1" x14ac:dyDescent="0.2">
      <c r="A467" s="120"/>
    </row>
    <row r="468" spans="1:1" x14ac:dyDescent="0.2">
      <c r="A468" s="120"/>
    </row>
    <row r="469" spans="1:1" x14ac:dyDescent="0.2">
      <c r="A469" s="120"/>
    </row>
    <row r="470" spans="1:1" x14ac:dyDescent="0.2">
      <c r="A470" s="120"/>
    </row>
    <row r="471" spans="1:1" x14ac:dyDescent="0.2">
      <c r="A471" s="120"/>
    </row>
    <row r="472" spans="1:1" x14ac:dyDescent="0.2">
      <c r="A472" s="120"/>
    </row>
    <row r="473" spans="1:1" x14ac:dyDescent="0.2">
      <c r="A473" s="120"/>
    </row>
    <row r="474" spans="1:1" x14ac:dyDescent="0.2">
      <c r="A474" s="120"/>
    </row>
    <row r="475" spans="1:1" x14ac:dyDescent="0.2">
      <c r="A475" s="120"/>
    </row>
    <row r="476" spans="1:1" x14ac:dyDescent="0.2">
      <c r="A476" s="120"/>
    </row>
    <row r="477" spans="1:1" x14ac:dyDescent="0.2">
      <c r="A477" s="120"/>
    </row>
    <row r="478" spans="1:1" x14ac:dyDescent="0.2">
      <c r="A478" s="120"/>
    </row>
    <row r="479" spans="1:1" x14ac:dyDescent="0.2">
      <c r="A479" s="120"/>
    </row>
    <row r="480" spans="1:1" x14ac:dyDescent="0.2">
      <c r="A480" s="120"/>
    </row>
    <row r="481" spans="1:1" x14ac:dyDescent="0.2">
      <c r="A481" s="120"/>
    </row>
    <row r="482" spans="1:1" x14ac:dyDescent="0.2">
      <c r="A482" s="120"/>
    </row>
    <row r="483" spans="1:1" x14ac:dyDescent="0.2">
      <c r="A483" s="120"/>
    </row>
    <row r="484" spans="1:1" x14ac:dyDescent="0.2">
      <c r="A484" s="120"/>
    </row>
    <row r="485" spans="1:1" x14ac:dyDescent="0.2">
      <c r="A485" s="120"/>
    </row>
    <row r="486" spans="1:1" x14ac:dyDescent="0.2">
      <c r="A486" s="120"/>
    </row>
    <row r="487" spans="1:1" x14ac:dyDescent="0.2">
      <c r="A487" s="120"/>
    </row>
    <row r="488" spans="1:1" x14ac:dyDescent="0.2">
      <c r="A488" s="120"/>
    </row>
    <row r="489" spans="1:1" x14ac:dyDescent="0.2">
      <c r="A489" s="120"/>
    </row>
    <row r="490" spans="1:1" x14ac:dyDescent="0.2">
      <c r="A490" s="120"/>
    </row>
    <row r="491" spans="1:1" x14ac:dyDescent="0.2">
      <c r="A491" s="120"/>
    </row>
    <row r="492" spans="1:1" x14ac:dyDescent="0.2">
      <c r="A492" s="120"/>
    </row>
    <row r="493" spans="1:1" x14ac:dyDescent="0.2">
      <c r="A493" s="120"/>
    </row>
    <row r="494" spans="1:1" x14ac:dyDescent="0.2">
      <c r="A494" s="120"/>
    </row>
    <row r="495" spans="1:1" x14ac:dyDescent="0.2">
      <c r="A495" s="120"/>
    </row>
    <row r="496" spans="1:1" x14ac:dyDescent="0.2">
      <c r="A496" s="120"/>
    </row>
    <row r="497" spans="1:1" x14ac:dyDescent="0.2">
      <c r="A497" s="120"/>
    </row>
    <row r="498" spans="1:1" x14ac:dyDescent="0.2">
      <c r="A498" s="120"/>
    </row>
    <row r="499" spans="1:1" x14ac:dyDescent="0.2">
      <c r="A499" s="120"/>
    </row>
    <row r="500" spans="1:1" x14ac:dyDescent="0.2">
      <c r="A500" s="120"/>
    </row>
    <row r="501" spans="1:1" x14ac:dyDescent="0.2">
      <c r="A501" s="120"/>
    </row>
    <row r="502" spans="1:1" x14ac:dyDescent="0.2">
      <c r="A502" s="120"/>
    </row>
    <row r="503" spans="1:1" x14ac:dyDescent="0.2">
      <c r="A503" s="120"/>
    </row>
    <row r="504" spans="1:1" x14ac:dyDescent="0.2">
      <c r="A504" s="120"/>
    </row>
    <row r="505" spans="1:1" x14ac:dyDescent="0.2">
      <c r="A505" s="120"/>
    </row>
    <row r="506" spans="1:1" x14ac:dyDescent="0.2">
      <c r="A506" s="120"/>
    </row>
    <row r="507" spans="1:1" x14ac:dyDescent="0.2">
      <c r="A507" s="120"/>
    </row>
    <row r="508" spans="1:1" x14ac:dyDescent="0.2">
      <c r="A508" s="120"/>
    </row>
    <row r="509" spans="1:1" x14ac:dyDescent="0.2">
      <c r="A509" s="120"/>
    </row>
    <row r="510" spans="1:1" x14ac:dyDescent="0.2">
      <c r="A510" s="120"/>
    </row>
    <row r="511" spans="1:1" x14ac:dyDescent="0.2">
      <c r="A511" s="120"/>
    </row>
    <row r="512" spans="1:1" x14ac:dyDescent="0.2">
      <c r="A512" s="120"/>
    </row>
    <row r="513" spans="1:1" x14ac:dyDescent="0.2">
      <c r="A513" s="120"/>
    </row>
    <row r="514" spans="1:1" x14ac:dyDescent="0.2">
      <c r="A514" s="120"/>
    </row>
    <row r="515" spans="1:1" x14ac:dyDescent="0.2">
      <c r="A515" s="120"/>
    </row>
    <row r="516" spans="1:1" x14ac:dyDescent="0.2">
      <c r="A516" s="120"/>
    </row>
    <row r="517" spans="1:1" x14ac:dyDescent="0.2">
      <c r="A517" s="120"/>
    </row>
    <row r="518" spans="1:1" x14ac:dyDescent="0.2">
      <c r="A518" s="120"/>
    </row>
    <row r="519" spans="1:1" x14ac:dyDescent="0.2">
      <c r="A519" s="120"/>
    </row>
    <row r="520" spans="1:1" x14ac:dyDescent="0.2">
      <c r="A520" s="120"/>
    </row>
    <row r="521" spans="1:1" x14ac:dyDescent="0.2">
      <c r="A521" s="120"/>
    </row>
    <row r="522" spans="1:1" x14ac:dyDescent="0.2">
      <c r="A522" s="120"/>
    </row>
    <row r="523" spans="1:1" x14ac:dyDescent="0.2">
      <c r="A523" s="120"/>
    </row>
    <row r="524" spans="1:1" x14ac:dyDescent="0.2">
      <c r="A524" s="120"/>
    </row>
    <row r="525" spans="1:1" x14ac:dyDescent="0.2">
      <c r="A525" s="120"/>
    </row>
    <row r="526" spans="1:1" x14ac:dyDescent="0.2">
      <c r="A526" s="120"/>
    </row>
    <row r="527" spans="1:1" x14ac:dyDescent="0.2">
      <c r="A527" s="120"/>
    </row>
    <row r="528" spans="1:1" x14ac:dyDescent="0.2">
      <c r="A528" s="120"/>
    </row>
    <row r="529" spans="1:1" x14ac:dyDescent="0.2">
      <c r="A529" s="120"/>
    </row>
    <row r="530" spans="1:1" x14ac:dyDescent="0.2">
      <c r="A530" s="120"/>
    </row>
    <row r="531" spans="1:1" x14ac:dyDescent="0.2">
      <c r="A531" s="120"/>
    </row>
    <row r="532" spans="1:1" x14ac:dyDescent="0.2">
      <c r="A532" s="120"/>
    </row>
    <row r="533" spans="1:1" x14ac:dyDescent="0.2">
      <c r="A533" s="120"/>
    </row>
    <row r="534" spans="1:1" x14ac:dyDescent="0.2">
      <c r="A534" s="120"/>
    </row>
    <row r="535" spans="1:1" x14ac:dyDescent="0.2">
      <c r="A535" s="120"/>
    </row>
    <row r="536" spans="1:1" x14ac:dyDescent="0.2">
      <c r="A536" s="120"/>
    </row>
    <row r="537" spans="1:1" x14ac:dyDescent="0.2">
      <c r="A537" s="120"/>
    </row>
    <row r="538" spans="1:1" x14ac:dyDescent="0.2">
      <c r="A538" s="120"/>
    </row>
    <row r="539" spans="1:1" x14ac:dyDescent="0.2">
      <c r="A539" s="120"/>
    </row>
    <row r="540" spans="1:1" x14ac:dyDescent="0.2">
      <c r="A540" s="120"/>
    </row>
    <row r="541" spans="1:1" x14ac:dyDescent="0.2">
      <c r="A541" s="120"/>
    </row>
    <row r="542" spans="1:1" x14ac:dyDescent="0.2">
      <c r="A542" s="120"/>
    </row>
    <row r="543" spans="1:1" x14ac:dyDescent="0.2">
      <c r="A543" s="120"/>
    </row>
    <row r="544" spans="1:1" x14ac:dyDescent="0.2">
      <c r="A544" s="120"/>
    </row>
    <row r="545" spans="1:1" x14ac:dyDescent="0.2">
      <c r="A545" s="120"/>
    </row>
    <row r="546" spans="1:1" x14ac:dyDescent="0.2">
      <c r="A546" s="120"/>
    </row>
    <row r="549" spans="1:1" x14ac:dyDescent="0.2">
      <c r="A549" s="120"/>
    </row>
    <row r="550" spans="1:1" x14ac:dyDescent="0.2">
      <c r="A550" s="120"/>
    </row>
    <row r="551" spans="1:1" x14ac:dyDescent="0.2">
      <c r="A551" s="120"/>
    </row>
    <row r="552" spans="1:1" x14ac:dyDescent="0.2">
      <c r="A552" s="120"/>
    </row>
    <row r="553" spans="1:1" x14ac:dyDescent="0.2">
      <c r="A553" s="120"/>
    </row>
    <row r="554" spans="1:1" x14ac:dyDescent="0.2">
      <c r="A554" s="120"/>
    </row>
    <row r="555" spans="1:1" x14ac:dyDescent="0.2">
      <c r="A555" s="120"/>
    </row>
    <row r="556" spans="1:1" x14ac:dyDescent="0.2">
      <c r="A556" s="120"/>
    </row>
    <row r="557" spans="1:1" x14ac:dyDescent="0.2">
      <c r="A557" s="120"/>
    </row>
    <row r="558" spans="1:1" x14ac:dyDescent="0.2">
      <c r="A558" s="120"/>
    </row>
    <row r="559" spans="1:1" x14ac:dyDescent="0.2">
      <c r="A559" s="120"/>
    </row>
    <row r="560" spans="1:1" x14ac:dyDescent="0.2">
      <c r="A560" s="120"/>
    </row>
    <row r="561" spans="1:1" x14ac:dyDescent="0.2">
      <c r="A561" s="120"/>
    </row>
    <row r="562" spans="1:1" x14ac:dyDescent="0.2">
      <c r="A562" s="120"/>
    </row>
    <row r="563" spans="1:1" x14ac:dyDescent="0.2">
      <c r="A563" s="120"/>
    </row>
    <row r="564" spans="1:1" x14ac:dyDescent="0.2">
      <c r="A564" s="120"/>
    </row>
    <row r="565" spans="1:1" x14ac:dyDescent="0.2">
      <c r="A565" s="120"/>
    </row>
    <row r="566" spans="1:1" x14ac:dyDescent="0.2">
      <c r="A566" s="120"/>
    </row>
    <row r="567" spans="1:1" x14ac:dyDescent="0.2">
      <c r="A567" s="120"/>
    </row>
    <row r="568" spans="1:1" x14ac:dyDescent="0.2">
      <c r="A568" s="120"/>
    </row>
    <row r="569" spans="1:1" x14ac:dyDescent="0.2">
      <c r="A569" s="120"/>
    </row>
    <row r="570" spans="1:1" x14ac:dyDescent="0.2">
      <c r="A570" s="120"/>
    </row>
    <row r="571" spans="1:1" x14ac:dyDescent="0.2">
      <c r="A571" s="120"/>
    </row>
    <row r="572" spans="1:1" x14ac:dyDescent="0.2">
      <c r="A572" s="120"/>
    </row>
    <row r="577" spans="1:1" x14ac:dyDescent="0.2">
      <c r="A577" s="120"/>
    </row>
    <row r="578" spans="1:1" x14ac:dyDescent="0.2">
      <c r="A578" s="120"/>
    </row>
    <row r="579" spans="1:1" x14ac:dyDescent="0.2">
      <c r="A579" s="120"/>
    </row>
    <row r="580" spans="1:1" x14ac:dyDescent="0.2">
      <c r="A580" s="120"/>
    </row>
    <row r="581" spans="1:1" x14ac:dyDescent="0.2">
      <c r="A581" s="120"/>
    </row>
    <row r="582" spans="1:1" x14ac:dyDescent="0.2">
      <c r="A582" s="120"/>
    </row>
    <row r="583" spans="1:1" x14ac:dyDescent="0.2">
      <c r="A583" s="120"/>
    </row>
    <row r="584" spans="1:1" x14ac:dyDescent="0.2">
      <c r="A584" s="120"/>
    </row>
    <row r="585" spans="1:1" x14ac:dyDescent="0.2">
      <c r="A585" s="120"/>
    </row>
    <row r="586" spans="1:1" x14ac:dyDescent="0.2">
      <c r="A586" s="120"/>
    </row>
    <row r="587" spans="1:1" x14ac:dyDescent="0.2">
      <c r="A587" s="120"/>
    </row>
    <row r="588" spans="1:1" x14ac:dyDescent="0.2">
      <c r="A588" s="120"/>
    </row>
    <row r="589" spans="1:1" x14ac:dyDescent="0.2">
      <c r="A589" s="120"/>
    </row>
    <row r="590" spans="1:1" x14ac:dyDescent="0.2">
      <c r="A590" s="120"/>
    </row>
    <row r="591" spans="1:1" x14ac:dyDescent="0.2">
      <c r="A591" s="120"/>
    </row>
    <row r="592" spans="1:1" x14ac:dyDescent="0.2">
      <c r="A592" s="120"/>
    </row>
    <row r="593" spans="1:1" x14ac:dyDescent="0.2">
      <c r="A593" s="120"/>
    </row>
    <row r="594" spans="1:1" x14ac:dyDescent="0.2">
      <c r="A594" s="120"/>
    </row>
    <row r="595" spans="1:1" x14ac:dyDescent="0.2">
      <c r="A595" s="120"/>
    </row>
    <row r="596" spans="1:1" x14ac:dyDescent="0.2">
      <c r="A596" s="120"/>
    </row>
    <row r="597" spans="1:1" x14ac:dyDescent="0.2">
      <c r="A597" s="120"/>
    </row>
    <row r="598" spans="1:1" x14ac:dyDescent="0.2">
      <c r="A598" s="120"/>
    </row>
    <row r="599" spans="1:1" x14ac:dyDescent="0.2">
      <c r="A599" s="120"/>
    </row>
    <row r="600" spans="1:1" x14ac:dyDescent="0.2">
      <c r="A600" s="120"/>
    </row>
    <row r="601" spans="1:1" x14ac:dyDescent="0.2">
      <c r="A601" s="120"/>
    </row>
    <row r="602" spans="1:1" x14ac:dyDescent="0.2">
      <c r="A602" s="120"/>
    </row>
    <row r="603" spans="1:1" x14ac:dyDescent="0.2">
      <c r="A603" s="120"/>
    </row>
    <row r="604" spans="1:1" x14ac:dyDescent="0.2">
      <c r="A604" s="120"/>
    </row>
    <row r="605" spans="1:1" x14ac:dyDescent="0.2">
      <c r="A605" s="120"/>
    </row>
    <row r="606" spans="1:1" x14ac:dyDescent="0.2">
      <c r="A606" s="120"/>
    </row>
    <row r="607" spans="1:1" x14ac:dyDescent="0.2">
      <c r="A607" s="120"/>
    </row>
    <row r="608" spans="1:1" x14ac:dyDescent="0.2">
      <c r="A608" s="120"/>
    </row>
    <row r="609" spans="1:1" x14ac:dyDescent="0.2">
      <c r="A609" s="120"/>
    </row>
    <row r="610" spans="1:1" x14ac:dyDescent="0.2">
      <c r="A610" s="120"/>
    </row>
    <row r="611" spans="1:1" x14ac:dyDescent="0.2">
      <c r="A611" s="120"/>
    </row>
    <row r="612" spans="1:1" x14ac:dyDescent="0.2">
      <c r="A612" s="120"/>
    </row>
    <row r="613" spans="1:1" x14ac:dyDescent="0.2">
      <c r="A613" s="120"/>
    </row>
    <row r="614" spans="1:1" x14ac:dyDescent="0.2">
      <c r="A614" s="120"/>
    </row>
    <row r="615" spans="1:1" x14ac:dyDescent="0.2">
      <c r="A615" s="120"/>
    </row>
    <row r="616" spans="1:1" x14ac:dyDescent="0.2">
      <c r="A616" s="120"/>
    </row>
    <row r="617" spans="1:1" x14ac:dyDescent="0.2">
      <c r="A617" s="120"/>
    </row>
    <row r="618" spans="1:1" x14ac:dyDescent="0.2">
      <c r="A618" s="120"/>
    </row>
    <row r="619" spans="1:1" x14ac:dyDescent="0.2">
      <c r="A619" s="120"/>
    </row>
    <row r="620" spans="1:1" x14ac:dyDescent="0.2">
      <c r="A620" s="120"/>
    </row>
    <row r="621" spans="1:1" x14ac:dyDescent="0.2">
      <c r="A621" s="120"/>
    </row>
    <row r="622" spans="1:1" x14ac:dyDescent="0.2">
      <c r="A622" s="120"/>
    </row>
    <row r="623" spans="1:1" x14ac:dyDescent="0.2">
      <c r="A623" s="120"/>
    </row>
    <row r="624" spans="1:1" x14ac:dyDescent="0.2">
      <c r="A624" s="120"/>
    </row>
    <row r="625" spans="1:1" x14ac:dyDescent="0.2">
      <c r="A625" s="120"/>
    </row>
    <row r="626" spans="1:1" x14ac:dyDescent="0.2">
      <c r="A626" s="120"/>
    </row>
    <row r="627" spans="1:1" x14ac:dyDescent="0.2">
      <c r="A627" s="120"/>
    </row>
    <row r="628" spans="1:1" x14ac:dyDescent="0.2">
      <c r="A628" s="120"/>
    </row>
    <row r="629" spans="1:1" x14ac:dyDescent="0.2">
      <c r="A629" s="120"/>
    </row>
    <row r="630" spans="1:1" x14ac:dyDescent="0.2">
      <c r="A630" s="120"/>
    </row>
    <row r="631" spans="1:1" x14ac:dyDescent="0.2">
      <c r="A631" s="120"/>
    </row>
    <row r="632" spans="1:1" x14ac:dyDescent="0.2">
      <c r="A632" s="120"/>
    </row>
    <row r="633" spans="1:1" x14ac:dyDescent="0.2">
      <c r="A633" s="120"/>
    </row>
    <row r="634" spans="1:1" x14ac:dyDescent="0.2">
      <c r="A634" s="120"/>
    </row>
    <row r="635" spans="1:1" x14ac:dyDescent="0.2">
      <c r="A635" s="120"/>
    </row>
    <row r="636" spans="1:1" x14ac:dyDescent="0.2">
      <c r="A636" s="120"/>
    </row>
    <row r="637" spans="1:1" x14ac:dyDescent="0.2">
      <c r="A637" s="120"/>
    </row>
    <row r="638" spans="1:1" x14ac:dyDescent="0.2">
      <c r="A638" s="120"/>
    </row>
    <row r="639" spans="1:1" x14ac:dyDescent="0.2">
      <c r="A639" s="120"/>
    </row>
    <row r="640" spans="1:1" x14ac:dyDescent="0.2">
      <c r="A640" s="120"/>
    </row>
    <row r="641" spans="1:1" x14ac:dyDescent="0.2">
      <c r="A641" s="120"/>
    </row>
    <row r="642" spans="1:1" x14ac:dyDescent="0.2">
      <c r="A642" s="120"/>
    </row>
    <row r="643" spans="1:1" x14ac:dyDescent="0.2">
      <c r="A643" s="120"/>
    </row>
    <row r="644" spans="1:1" x14ac:dyDescent="0.2">
      <c r="A644" s="120"/>
    </row>
    <row r="645" spans="1:1" x14ac:dyDescent="0.2">
      <c r="A645" s="120"/>
    </row>
    <row r="646" spans="1:1" x14ac:dyDescent="0.2">
      <c r="A646" s="120"/>
    </row>
    <row r="647" spans="1:1" x14ac:dyDescent="0.2">
      <c r="A647" s="120"/>
    </row>
    <row r="648" spans="1:1" x14ac:dyDescent="0.2">
      <c r="A648" s="120"/>
    </row>
    <row r="649" spans="1:1" x14ac:dyDescent="0.2">
      <c r="A649" s="120"/>
    </row>
    <row r="650" spans="1:1" x14ac:dyDescent="0.2">
      <c r="A650" s="120"/>
    </row>
    <row r="651" spans="1:1" x14ac:dyDescent="0.2">
      <c r="A651" s="120"/>
    </row>
    <row r="652" spans="1:1" x14ac:dyDescent="0.2">
      <c r="A652" s="120"/>
    </row>
    <row r="653" spans="1:1" x14ac:dyDescent="0.2">
      <c r="A653" s="120"/>
    </row>
    <row r="654" spans="1:1" x14ac:dyDescent="0.2">
      <c r="A654" s="120"/>
    </row>
    <row r="655" spans="1:1" x14ac:dyDescent="0.2">
      <c r="A655" s="120"/>
    </row>
    <row r="656" spans="1:1" x14ac:dyDescent="0.2">
      <c r="A656" s="120"/>
    </row>
    <row r="657" spans="1:1" x14ac:dyDescent="0.2">
      <c r="A657" s="120"/>
    </row>
    <row r="658" spans="1:1" x14ac:dyDescent="0.2">
      <c r="A658" s="120"/>
    </row>
    <row r="659" spans="1:1" x14ac:dyDescent="0.2">
      <c r="A659" s="120"/>
    </row>
    <row r="660" spans="1:1" x14ac:dyDescent="0.2">
      <c r="A660" s="120"/>
    </row>
    <row r="661" spans="1:1" x14ac:dyDescent="0.2">
      <c r="A661" s="120"/>
    </row>
    <row r="662" spans="1:1" x14ac:dyDescent="0.2">
      <c r="A662" s="120"/>
    </row>
    <row r="663" spans="1:1" x14ac:dyDescent="0.2">
      <c r="A663" s="120"/>
    </row>
    <row r="664" spans="1:1" x14ac:dyDescent="0.2">
      <c r="A664" s="120"/>
    </row>
    <row r="665" spans="1:1" x14ac:dyDescent="0.2">
      <c r="A665" s="120"/>
    </row>
    <row r="666" spans="1:1" x14ac:dyDescent="0.2">
      <c r="A666" s="120"/>
    </row>
    <row r="667" spans="1:1" x14ac:dyDescent="0.2">
      <c r="A667" s="120"/>
    </row>
    <row r="668" spans="1:1" x14ac:dyDescent="0.2">
      <c r="A668" s="120"/>
    </row>
    <row r="669" spans="1:1" x14ac:dyDescent="0.2">
      <c r="A669" s="120"/>
    </row>
    <row r="670" spans="1:1" x14ac:dyDescent="0.2">
      <c r="A670" s="120"/>
    </row>
    <row r="671" spans="1:1" x14ac:dyDescent="0.2">
      <c r="A671" s="120"/>
    </row>
    <row r="672" spans="1:1" x14ac:dyDescent="0.2">
      <c r="A672" s="120"/>
    </row>
    <row r="673" spans="1:1" x14ac:dyDescent="0.2">
      <c r="A673" s="120"/>
    </row>
    <row r="674" spans="1:1" x14ac:dyDescent="0.2">
      <c r="A674" s="120"/>
    </row>
    <row r="675" spans="1:1" x14ac:dyDescent="0.2">
      <c r="A675" s="120"/>
    </row>
    <row r="676" spans="1:1" x14ac:dyDescent="0.2">
      <c r="A676" s="120"/>
    </row>
    <row r="677" spans="1:1" x14ac:dyDescent="0.2">
      <c r="A677" s="120"/>
    </row>
    <row r="678" spans="1:1" x14ac:dyDescent="0.2">
      <c r="A678" s="120"/>
    </row>
    <row r="679" spans="1:1" x14ac:dyDescent="0.2">
      <c r="A679" s="120"/>
    </row>
    <row r="680" spans="1:1" x14ac:dyDescent="0.2">
      <c r="A680" s="120"/>
    </row>
    <row r="681" spans="1:1" x14ac:dyDescent="0.2">
      <c r="A681" s="120"/>
    </row>
    <row r="682" spans="1:1" x14ac:dyDescent="0.2">
      <c r="A682" s="120"/>
    </row>
    <row r="683" spans="1:1" x14ac:dyDescent="0.2">
      <c r="A683" s="120"/>
    </row>
    <row r="684" spans="1:1" x14ac:dyDescent="0.2">
      <c r="A684" s="120"/>
    </row>
    <row r="685" spans="1:1" x14ac:dyDescent="0.2">
      <c r="A685" s="120"/>
    </row>
    <row r="686" spans="1:1" x14ac:dyDescent="0.2">
      <c r="A686" s="120"/>
    </row>
    <row r="687" spans="1:1" x14ac:dyDescent="0.2">
      <c r="A687" s="120"/>
    </row>
    <row r="688" spans="1:1" x14ac:dyDescent="0.2">
      <c r="A688" s="120"/>
    </row>
    <row r="689" spans="1:1" x14ac:dyDescent="0.2">
      <c r="A689" s="120"/>
    </row>
    <row r="690" spans="1:1" x14ac:dyDescent="0.2">
      <c r="A690" s="120"/>
    </row>
    <row r="691" spans="1:1" x14ac:dyDescent="0.2">
      <c r="A691" s="120"/>
    </row>
    <row r="692" spans="1:1" x14ac:dyDescent="0.2">
      <c r="A692" s="120"/>
    </row>
    <row r="693" spans="1:1" x14ac:dyDescent="0.2">
      <c r="A693" s="120"/>
    </row>
    <row r="694" spans="1:1" x14ac:dyDescent="0.2">
      <c r="A694" s="120"/>
    </row>
    <row r="695" spans="1:1" x14ac:dyDescent="0.2">
      <c r="A695" s="120"/>
    </row>
    <row r="696" spans="1:1" x14ac:dyDescent="0.2">
      <c r="A696" s="120"/>
    </row>
    <row r="697" spans="1:1" x14ac:dyDescent="0.2">
      <c r="A697" s="120"/>
    </row>
    <row r="698" spans="1:1" x14ac:dyDescent="0.2">
      <c r="A698" s="120"/>
    </row>
    <row r="699" spans="1:1" x14ac:dyDescent="0.2">
      <c r="A699" s="120"/>
    </row>
    <row r="700" spans="1:1" x14ac:dyDescent="0.2">
      <c r="A700" s="120"/>
    </row>
    <row r="701" spans="1:1" x14ac:dyDescent="0.2">
      <c r="A701" s="120"/>
    </row>
    <row r="702" spans="1:1" x14ac:dyDescent="0.2">
      <c r="A702" s="120"/>
    </row>
    <row r="703" spans="1:1" x14ac:dyDescent="0.2">
      <c r="A703" s="120"/>
    </row>
    <row r="704" spans="1:1" x14ac:dyDescent="0.2">
      <c r="A704" s="120"/>
    </row>
    <row r="705" spans="1:1" x14ac:dyDescent="0.2">
      <c r="A705" s="120"/>
    </row>
    <row r="706" spans="1:1" x14ac:dyDescent="0.2">
      <c r="A706" s="120"/>
    </row>
    <row r="707" spans="1:1" x14ac:dyDescent="0.2">
      <c r="A707" s="120"/>
    </row>
    <row r="708" spans="1:1" x14ac:dyDescent="0.2">
      <c r="A708" s="120"/>
    </row>
    <row r="709" spans="1:1" x14ac:dyDescent="0.2">
      <c r="A709" s="120"/>
    </row>
    <row r="710" spans="1:1" x14ac:dyDescent="0.2">
      <c r="A710" s="120"/>
    </row>
    <row r="711" spans="1:1" x14ac:dyDescent="0.2">
      <c r="A711" s="120"/>
    </row>
    <row r="712" spans="1:1" x14ac:dyDescent="0.2">
      <c r="A712" s="120"/>
    </row>
    <row r="713" spans="1:1" x14ac:dyDescent="0.2">
      <c r="A713" s="120"/>
    </row>
    <row r="714" spans="1:1" x14ac:dyDescent="0.2">
      <c r="A714" s="120"/>
    </row>
    <row r="715" spans="1:1" x14ac:dyDescent="0.2">
      <c r="A715" s="120"/>
    </row>
    <row r="716" spans="1:1" x14ac:dyDescent="0.2">
      <c r="A716" s="120"/>
    </row>
    <row r="717" spans="1:1" x14ac:dyDescent="0.2">
      <c r="A717" s="120"/>
    </row>
    <row r="718" spans="1:1" x14ac:dyDescent="0.2">
      <c r="A718" s="120"/>
    </row>
    <row r="719" spans="1:1" x14ac:dyDescent="0.2">
      <c r="A719" s="120"/>
    </row>
    <row r="720" spans="1:1" x14ac:dyDescent="0.2">
      <c r="A720" s="120"/>
    </row>
    <row r="721" spans="1:1" x14ac:dyDescent="0.2">
      <c r="A721" s="120"/>
    </row>
    <row r="722" spans="1:1" x14ac:dyDescent="0.2">
      <c r="A722" s="120"/>
    </row>
    <row r="723" spans="1:1" x14ac:dyDescent="0.2">
      <c r="A723" s="120"/>
    </row>
    <row r="724" spans="1:1" x14ac:dyDescent="0.2">
      <c r="A724" s="120"/>
    </row>
    <row r="725" spans="1:1" x14ac:dyDescent="0.2">
      <c r="A725" s="120"/>
    </row>
    <row r="726" spans="1:1" x14ac:dyDescent="0.2">
      <c r="A726" s="120"/>
    </row>
    <row r="727" spans="1:1" x14ac:dyDescent="0.2">
      <c r="A727" s="120"/>
    </row>
    <row r="728" spans="1:1" x14ac:dyDescent="0.2">
      <c r="A728" s="120"/>
    </row>
    <row r="729" spans="1:1" x14ac:dyDescent="0.2">
      <c r="A729" s="120"/>
    </row>
    <row r="730" spans="1:1" x14ac:dyDescent="0.2">
      <c r="A730" s="120"/>
    </row>
    <row r="731" spans="1:1" x14ac:dyDescent="0.2">
      <c r="A731" s="120"/>
    </row>
    <row r="732" spans="1:1" x14ac:dyDescent="0.2">
      <c r="A732" s="120"/>
    </row>
    <row r="733" spans="1:1" x14ac:dyDescent="0.2">
      <c r="A733" s="120"/>
    </row>
    <row r="734" spans="1:1" x14ac:dyDescent="0.2">
      <c r="A734" s="120"/>
    </row>
    <row r="735" spans="1:1" x14ac:dyDescent="0.2">
      <c r="A735" s="120"/>
    </row>
    <row r="736" spans="1:1" x14ac:dyDescent="0.2">
      <c r="A736" s="120"/>
    </row>
    <row r="737" spans="1:1" x14ac:dyDescent="0.2">
      <c r="A737" s="120"/>
    </row>
    <row r="738" spans="1:1" x14ac:dyDescent="0.2">
      <c r="A738" s="120"/>
    </row>
    <row r="739" spans="1:1" x14ac:dyDescent="0.2">
      <c r="A739" s="120"/>
    </row>
    <row r="740" spans="1:1" x14ac:dyDescent="0.2">
      <c r="A740" s="120"/>
    </row>
    <row r="741" spans="1:1" x14ac:dyDescent="0.2">
      <c r="A741" s="120"/>
    </row>
    <row r="742" spans="1:1" x14ac:dyDescent="0.2">
      <c r="A742" s="120"/>
    </row>
    <row r="743" spans="1:1" x14ac:dyDescent="0.2">
      <c r="A743" s="120"/>
    </row>
    <row r="744" spans="1:1" x14ac:dyDescent="0.2">
      <c r="A744" s="120"/>
    </row>
    <row r="745" spans="1:1" x14ac:dyDescent="0.2">
      <c r="A745" s="120"/>
    </row>
    <row r="746" spans="1:1" x14ac:dyDescent="0.2">
      <c r="A746" s="120"/>
    </row>
    <row r="747" spans="1:1" x14ac:dyDescent="0.2">
      <c r="A747" s="120"/>
    </row>
    <row r="748" spans="1:1" x14ac:dyDescent="0.2">
      <c r="A748" s="120"/>
    </row>
    <row r="749" spans="1:1" x14ac:dyDescent="0.2">
      <c r="A749" s="120"/>
    </row>
    <row r="750" spans="1:1" x14ac:dyDescent="0.2">
      <c r="A750" s="120"/>
    </row>
    <row r="751" spans="1:1" x14ac:dyDescent="0.2">
      <c r="A751" s="120"/>
    </row>
    <row r="752" spans="1:1" x14ac:dyDescent="0.2">
      <c r="A752" s="120"/>
    </row>
    <row r="753" spans="1:1" x14ac:dyDescent="0.2">
      <c r="A753" s="120"/>
    </row>
    <row r="754" spans="1:1" x14ac:dyDescent="0.2">
      <c r="A754" s="120"/>
    </row>
    <row r="755" spans="1:1" x14ac:dyDescent="0.2">
      <c r="A755" s="120"/>
    </row>
    <row r="756" spans="1:1" x14ac:dyDescent="0.2">
      <c r="A756" s="120"/>
    </row>
    <row r="757" spans="1:1" x14ac:dyDescent="0.2">
      <c r="A757" s="120"/>
    </row>
    <row r="758" spans="1:1" x14ac:dyDescent="0.2">
      <c r="A758" s="120"/>
    </row>
    <row r="759" spans="1:1" x14ac:dyDescent="0.2">
      <c r="A759" s="120"/>
    </row>
    <row r="760" spans="1:1" x14ac:dyDescent="0.2">
      <c r="A760" s="120"/>
    </row>
    <row r="761" spans="1:1" x14ac:dyDescent="0.2">
      <c r="A761" s="120"/>
    </row>
    <row r="762" spans="1:1" x14ac:dyDescent="0.2">
      <c r="A762" s="120"/>
    </row>
    <row r="763" spans="1:1" x14ac:dyDescent="0.2">
      <c r="A763" s="120"/>
    </row>
    <row r="764" spans="1:1" x14ac:dyDescent="0.2">
      <c r="A764" s="120"/>
    </row>
    <row r="765" spans="1:1" x14ac:dyDescent="0.2">
      <c r="A765" s="120"/>
    </row>
    <row r="766" spans="1:1" x14ac:dyDescent="0.2">
      <c r="A766" s="120"/>
    </row>
    <row r="767" spans="1:1" x14ac:dyDescent="0.2">
      <c r="A767" s="120"/>
    </row>
    <row r="768" spans="1:1" x14ac:dyDescent="0.2">
      <c r="A768" s="120"/>
    </row>
    <row r="769" spans="1:1" x14ac:dyDescent="0.2">
      <c r="A769" s="120"/>
    </row>
    <row r="770" spans="1:1" x14ac:dyDescent="0.2">
      <c r="A770" s="120"/>
    </row>
    <row r="771" spans="1:1" x14ac:dyDescent="0.2">
      <c r="A771" s="120"/>
    </row>
    <row r="772" spans="1:1" x14ac:dyDescent="0.2">
      <c r="A772" s="120"/>
    </row>
    <row r="773" spans="1:1" x14ac:dyDescent="0.2">
      <c r="A773" s="120"/>
    </row>
    <row r="774" spans="1:1" x14ac:dyDescent="0.2">
      <c r="A774" s="120"/>
    </row>
    <row r="775" spans="1:1" x14ac:dyDescent="0.2">
      <c r="A775" s="120"/>
    </row>
    <row r="776" spans="1:1" x14ac:dyDescent="0.2">
      <c r="A776" s="120"/>
    </row>
    <row r="777" spans="1:1" x14ac:dyDescent="0.2">
      <c r="A777" s="120"/>
    </row>
    <row r="778" spans="1:1" x14ac:dyDescent="0.2">
      <c r="A778" s="120"/>
    </row>
    <row r="779" spans="1:1" x14ac:dyDescent="0.2">
      <c r="A779" s="120"/>
    </row>
    <row r="780" spans="1:1" x14ac:dyDescent="0.2">
      <c r="A780" s="120"/>
    </row>
    <row r="781" spans="1:1" x14ac:dyDescent="0.2">
      <c r="A781" s="120"/>
    </row>
    <row r="782" spans="1:1" x14ac:dyDescent="0.2">
      <c r="A782" s="120"/>
    </row>
    <row r="783" spans="1:1" x14ac:dyDescent="0.2">
      <c r="A783" s="120"/>
    </row>
    <row r="784" spans="1:1" x14ac:dyDescent="0.2">
      <c r="A784" s="120"/>
    </row>
    <row r="785" spans="1:1" x14ac:dyDescent="0.2">
      <c r="A785" s="120"/>
    </row>
    <row r="786" spans="1:1" x14ac:dyDescent="0.2">
      <c r="A786" s="120"/>
    </row>
    <row r="787" spans="1:1" x14ac:dyDescent="0.2">
      <c r="A787" s="120"/>
    </row>
    <row r="788" spans="1:1" x14ac:dyDescent="0.2">
      <c r="A788" s="120"/>
    </row>
    <row r="789" spans="1:1" x14ac:dyDescent="0.2">
      <c r="A789" s="120"/>
    </row>
    <row r="790" spans="1:1" x14ac:dyDescent="0.2">
      <c r="A790" s="120"/>
    </row>
    <row r="791" spans="1:1" x14ac:dyDescent="0.2">
      <c r="A791" s="120"/>
    </row>
    <row r="792" spans="1:1" x14ac:dyDescent="0.2">
      <c r="A792" s="120"/>
    </row>
    <row r="793" spans="1:1" x14ac:dyDescent="0.2">
      <c r="A793" s="120"/>
    </row>
    <row r="794" spans="1:1" x14ac:dyDescent="0.2">
      <c r="A794" s="120"/>
    </row>
    <row r="795" spans="1:1" x14ac:dyDescent="0.2">
      <c r="A795" s="120"/>
    </row>
    <row r="796" spans="1:1" x14ac:dyDescent="0.2">
      <c r="A796" s="120"/>
    </row>
    <row r="797" spans="1:1" x14ac:dyDescent="0.2">
      <c r="A797" s="120"/>
    </row>
    <row r="798" spans="1:1" x14ac:dyDescent="0.2">
      <c r="A798" s="120"/>
    </row>
    <row r="799" spans="1:1" x14ac:dyDescent="0.2">
      <c r="A799" s="120"/>
    </row>
    <row r="800" spans="1:1" x14ac:dyDescent="0.2">
      <c r="A800" s="120"/>
    </row>
    <row r="801" spans="1:1" x14ac:dyDescent="0.2">
      <c r="A801" s="120"/>
    </row>
    <row r="802" spans="1:1" x14ac:dyDescent="0.2">
      <c r="A802" s="120"/>
    </row>
    <row r="803" spans="1:1" x14ac:dyDescent="0.2">
      <c r="A803" s="120"/>
    </row>
    <row r="804" spans="1:1" x14ac:dyDescent="0.2">
      <c r="A804" s="120"/>
    </row>
    <row r="805" spans="1:1" x14ac:dyDescent="0.2">
      <c r="A805" s="120"/>
    </row>
    <row r="806" spans="1:1" x14ac:dyDescent="0.2">
      <c r="A806" s="120"/>
    </row>
    <row r="807" spans="1:1" x14ac:dyDescent="0.2">
      <c r="A807" s="120"/>
    </row>
    <row r="808" spans="1:1" x14ac:dyDescent="0.2">
      <c r="A808" s="120"/>
    </row>
    <row r="809" spans="1:1" x14ac:dyDescent="0.2">
      <c r="A809" s="120"/>
    </row>
    <row r="810" spans="1:1" x14ac:dyDescent="0.2">
      <c r="A810" s="120"/>
    </row>
    <row r="811" spans="1:1" x14ac:dyDescent="0.2">
      <c r="A811" s="120"/>
    </row>
    <row r="812" spans="1:1" x14ac:dyDescent="0.2">
      <c r="A812" s="120"/>
    </row>
    <row r="813" spans="1:1" x14ac:dyDescent="0.2">
      <c r="A813" s="120"/>
    </row>
    <row r="814" spans="1:1" x14ac:dyDescent="0.2">
      <c r="A814" s="120"/>
    </row>
    <row r="815" spans="1:1" x14ac:dyDescent="0.2">
      <c r="A815" s="120"/>
    </row>
    <row r="816" spans="1:1" x14ac:dyDescent="0.2">
      <c r="A816" s="120"/>
    </row>
    <row r="817" spans="1:1" x14ac:dyDescent="0.2">
      <c r="A817" s="120"/>
    </row>
    <row r="818" spans="1:1" x14ac:dyDescent="0.2">
      <c r="A818" s="120"/>
    </row>
    <row r="819" spans="1:1" x14ac:dyDescent="0.2">
      <c r="A819" s="120"/>
    </row>
    <row r="820" spans="1:1" x14ac:dyDescent="0.2">
      <c r="A820" s="120"/>
    </row>
    <row r="821" spans="1:1" x14ac:dyDescent="0.2">
      <c r="A821" s="120"/>
    </row>
    <row r="822" spans="1:1" x14ac:dyDescent="0.2">
      <c r="A822" s="120"/>
    </row>
    <row r="823" spans="1:1" x14ac:dyDescent="0.2">
      <c r="A823" s="120"/>
    </row>
    <row r="824" spans="1:1" x14ac:dyDescent="0.2">
      <c r="A824" s="120"/>
    </row>
    <row r="825" spans="1:1" x14ac:dyDescent="0.2">
      <c r="A825" s="120"/>
    </row>
    <row r="826" spans="1:1" x14ac:dyDescent="0.2">
      <c r="A826" s="120"/>
    </row>
    <row r="827" spans="1:1" x14ac:dyDescent="0.2">
      <c r="A827" s="120"/>
    </row>
    <row r="828" spans="1:1" x14ac:dyDescent="0.2">
      <c r="A828" s="120"/>
    </row>
    <row r="829" spans="1:1" x14ac:dyDescent="0.2">
      <c r="A829" s="120"/>
    </row>
    <row r="830" spans="1:1" x14ac:dyDescent="0.2">
      <c r="A830" s="120"/>
    </row>
    <row r="831" spans="1:1" x14ac:dyDescent="0.2">
      <c r="A831" s="120"/>
    </row>
    <row r="832" spans="1:1" x14ac:dyDescent="0.2">
      <c r="A832" s="120"/>
    </row>
    <row r="833" spans="1:1" x14ac:dyDescent="0.2">
      <c r="A833" s="120"/>
    </row>
    <row r="834" spans="1:1" x14ac:dyDescent="0.2">
      <c r="A834" s="120"/>
    </row>
    <row r="835" spans="1:1" x14ac:dyDescent="0.2">
      <c r="A835" s="120"/>
    </row>
    <row r="836" spans="1:1" x14ac:dyDescent="0.2">
      <c r="A836" s="120"/>
    </row>
    <row r="837" spans="1:1" x14ac:dyDescent="0.2">
      <c r="A837" s="120"/>
    </row>
    <row r="838" spans="1:1" x14ac:dyDescent="0.2">
      <c r="A838" s="120"/>
    </row>
    <row r="839" spans="1:1" x14ac:dyDescent="0.2">
      <c r="A839" s="120"/>
    </row>
    <row r="840" spans="1:1" x14ac:dyDescent="0.2">
      <c r="A840" s="120"/>
    </row>
    <row r="841" spans="1:1" x14ac:dyDescent="0.2">
      <c r="A841" s="120"/>
    </row>
    <row r="842" spans="1:1" x14ac:dyDescent="0.2">
      <c r="A842" s="120"/>
    </row>
    <row r="843" spans="1:1" x14ac:dyDescent="0.2">
      <c r="A843" s="120"/>
    </row>
    <row r="844" spans="1:1" x14ac:dyDescent="0.2">
      <c r="A844" s="120"/>
    </row>
    <row r="845" spans="1:1" x14ac:dyDescent="0.2">
      <c r="A845" s="120"/>
    </row>
    <row r="846" spans="1:1" x14ac:dyDescent="0.2">
      <c r="A846" s="120"/>
    </row>
    <row r="847" spans="1:1" x14ac:dyDescent="0.2">
      <c r="A847" s="120"/>
    </row>
    <row r="848" spans="1:1" x14ac:dyDescent="0.2">
      <c r="A848" s="120"/>
    </row>
    <row r="849" spans="1:1" x14ac:dyDescent="0.2">
      <c r="A849" s="120"/>
    </row>
    <row r="850" spans="1:1" x14ac:dyDescent="0.2">
      <c r="A850" s="120"/>
    </row>
    <row r="851" spans="1:1" x14ac:dyDescent="0.2">
      <c r="A851" s="120"/>
    </row>
    <row r="852" spans="1:1" x14ac:dyDescent="0.2">
      <c r="A852" s="120"/>
    </row>
    <row r="853" spans="1:1" x14ac:dyDescent="0.2">
      <c r="A853" s="120"/>
    </row>
    <row r="854" spans="1:1" x14ac:dyDescent="0.2">
      <c r="A854" s="120"/>
    </row>
    <row r="855" spans="1:1" x14ac:dyDescent="0.2">
      <c r="A855" s="120"/>
    </row>
    <row r="856" spans="1:1" x14ac:dyDescent="0.2">
      <c r="A856" s="120"/>
    </row>
    <row r="857" spans="1:1" x14ac:dyDescent="0.2">
      <c r="A857" s="120"/>
    </row>
    <row r="858" spans="1:1" x14ac:dyDescent="0.2">
      <c r="A858" s="120"/>
    </row>
    <row r="859" spans="1:1" x14ac:dyDescent="0.2">
      <c r="A859" s="120"/>
    </row>
    <row r="860" spans="1:1" x14ac:dyDescent="0.2">
      <c r="A860" s="120"/>
    </row>
    <row r="861" spans="1:1" x14ac:dyDescent="0.2">
      <c r="A861" s="120"/>
    </row>
    <row r="862" spans="1:1" x14ac:dyDescent="0.2">
      <c r="A862" s="120"/>
    </row>
    <row r="863" spans="1:1" x14ac:dyDescent="0.2">
      <c r="A863" s="120"/>
    </row>
    <row r="864" spans="1:1" x14ac:dyDescent="0.2">
      <c r="A864" s="120"/>
    </row>
    <row r="865" spans="1:1" x14ac:dyDescent="0.2">
      <c r="A865" s="120"/>
    </row>
    <row r="866" spans="1:1" x14ac:dyDescent="0.2">
      <c r="A866" s="120"/>
    </row>
    <row r="867" spans="1:1" x14ac:dyDescent="0.2">
      <c r="A867" s="120"/>
    </row>
    <row r="868" spans="1:1" x14ac:dyDescent="0.2">
      <c r="A868" s="120"/>
    </row>
    <row r="869" spans="1:1" x14ac:dyDescent="0.2">
      <c r="A869" s="120"/>
    </row>
    <row r="870" spans="1:1" x14ac:dyDescent="0.2">
      <c r="A870" s="120"/>
    </row>
    <row r="871" spans="1:1" x14ac:dyDescent="0.2">
      <c r="A871" s="120"/>
    </row>
    <row r="872" spans="1:1" x14ac:dyDescent="0.2">
      <c r="A872" s="120"/>
    </row>
    <row r="873" spans="1:1" x14ac:dyDescent="0.2">
      <c r="A873" s="120"/>
    </row>
    <row r="874" spans="1:1" x14ac:dyDescent="0.2">
      <c r="A874" s="120"/>
    </row>
    <row r="875" spans="1:1" x14ac:dyDescent="0.2">
      <c r="A875" s="120"/>
    </row>
    <row r="876" spans="1:1" x14ac:dyDescent="0.2">
      <c r="A876" s="120"/>
    </row>
    <row r="877" spans="1:1" x14ac:dyDescent="0.2">
      <c r="A877" s="120"/>
    </row>
    <row r="878" spans="1:1" x14ac:dyDescent="0.2">
      <c r="A878" s="120"/>
    </row>
    <row r="879" spans="1:1" x14ac:dyDescent="0.2">
      <c r="A879" s="120"/>
    </row>
    <row r="880" spans="1:1" x14ac:dyDescent="0.2">
      <c r="A880" s="120"/>
    </row>
    <row r="881" spans="1:1" x14ac:dyDescent="0.2">
      <c r="A881" s="120"/>
    </row>
    <row r="882" spans="1:1" x14ac:dyDescent="0.2">
      <c r="A882" s="120"/>
    </row>
    <row r="883" spans="1:1" x14ac:dyDescent="0.2">
      <c r="A883" s="120"/>
    </row>
    <row r="884" spans="1:1" x14ac:dyDescent="0.2">
      <c r="A884" s="120"/>
    </row>
    <row r="885" spans="1:1" x14ac:dyDescent="0.2">
      <c r="A885" s="120"/>
    </row>
    <row r="886" spans="1:1" x14ac:dyDescent="0.2">
      <c r="A886" s="120"/>
    </row>
    <row r="887" spans="1:1" x14ac:dyDescent="0.2">
      <c r="A887" s="120"/>
    </row>
    <row r="888" spans="1:1" x14ac:dyDescent="0.2">
      <c r="A888" s="120"/>
    </row>
    <row r="889" spans="1:1" x14ac:dyDescent="0.2">
      <c r="A889" s="120"/>
    </row>
    <row r="890" spans="1:1" x14ac:dyDescent="0.2">
      <c r="A890" s="120"/>
    </row>
    <row r="891" spans="1:1" x14ac:dyDescent="0.2">
      <c r="A891" s="120"/>
    </row>
    <row r="892" spans="1:1" x14ac:dyDescent="0.2">
      <c r="A892" s="120"/>
    </row>
    <row r="893" spans="1:1" x14ac:dyDescent="0.2">
      <c r="A893" s="120"/>
    </row>
    <row r="894" spans="1:1" x14ac:dyDescent="0.2">
      <c r="A894" s="120"/>
    </row>
    <row r="895" spans="1:1" x14ac:dyDescent="0.2">
      <c r="A895" s="120"/>
    </row>
    <row r="896" spans="1:1" x14ac:dyDescent="0.2">
      <c r="A896" s="120"/>
    </row>
    <row r="897" spans="1:1" x14ac:dyDescent="0.2">
      <c r="A897" s="120"/>
    </row>
    <row r="898" spans="1:1" x14ac:dyDescent="0.2">
      <c r="A898" s="120"/>
    </row>
    <row r="899" spans="1:1" x14ac:dyDescent="0.2">
      <c r="A899" s="120"/>
    </row>
    <row r="900" spans="1:1" x14ac:dyDescent="0.2">
      <c r="A900" s="120"/>
    </row>
    <row r="901" spans="1:1" x14ac:dyDescent="0.2">
      <c r="A901" s="120"/>
    </row>
    <row r="902" spans="1:1" x14ac:dyDescent="0.2">
      <c r="A902" s="120"/>
    </row>
    <row r="903" spans="1:1" x14ac:dyDescent="0.2">
      <c r="A903" s="120"/>
    </row>
    <row r="904" spans="1:1" x14ac:dyDescent="0.2">
      <c r="A904" s="120"/>
    </row>
    <row r="905" spans="1:1" x14ac:dyDescent="0.2">
      <c r="A905" s="120"/>
    </row>
    <row r="906" spans="1:1" x14ac:dyDescent="0.2">
      <c r="A906" s="120"/>
    </row>
    <row r="907" spans="1:1" x14ac:dyDescent="0.2">
      <c r="A907" s="120"/>
    </row>
    <row r="908" spans="1:1" x14ac:dyDescent="0.2">
      <c r="A908" s="120"/>
    </row>
    <row r="909" spans="1:1" x14ac:dyDescent="0.2">
      <c r="A909" s="120"/>
    </row>
    <row r="910" spans="1:1" x14ac:dyDescent="0.2">
      <c r="A910" s="120"/>
    </row>
    <row r="911" spans="1:1" x14ac:dyDescent="0.2">
      <c r="A911" s="120"/>
    </row>
    <row r="912" spans="1:1" x14ac:dyDescent="0.2">
      <c r="A912" s="120"/>
    </row>
    <row r="913" spans="1:1" x14ac:dyDescent="0.2">
      <c r="A913" s="120"/>
    </row>
    <row r="914" spans="1:1" x14ac:dyDescent="0.2">
      <c r="A914" s="120"/>
    </row>
    <row r="915" spans="1:1" x14ac:dyDescent="0.2">
      <c r="A915" s="120"/>
    </row>
    <row r="916" spans="1:1" x14ac:dyDescent="0.2">
      <c r="A916" s="120"/>
    </row>
    <row r="917" spans="1:1" x14ac:dyDescent="0.2">
      <c r="A917" s="120"/>
    </row>
    <row r="918" spans="1:1" x14ac:dyDescent="0.2">
      <c r="A918" s="120"/>
    </row>
    <row r="919" spans="1:1" x14ac:dyDescent="0.2">
      <c r="A919" s="120"/>
    </row>
    <row r="920" spans="1:1" x14ac:dyDescent="0.2">
      <c r="A920" s="120"/>
    </row>
    <row r="921" spans="1:1" x14ac:dyDescent="0.2">
      <c r="A921" s="120"/>
    </row>
    <row r="922" spans="1:1" x14ac:dyDescent="0.2">
      <c r="A922" s="120"/>
    </row>
    <row r="923" spans="1:1" x14ac:dyDescent="0.2">
      <c r="A923" s="120"/>
    </row>
    <row r="924" spans="1:1" x14ac:dyDescent="0.2">
      <c r="A924" s="120"/>
    </row>
    <row r="925" spans="1:1" x14ac:dyDescent="0.2">
      <c r="A925" s="120"/>
    </row>
    <row r="926" spans="1:1" x14ac:dyDescent="0.2">
      <c r="A926" s="120"/>
    </row>
    <row r="927" spans="1:1" x14ac:dyDescent="0.2">
      <c r="A927" s="120"/>
    </row>
    <row r="928" spans="1:1" x14ac:dyDescent="0.2">
      <c r="A928" s="120"/>
    </row>
    <row r="929" spans="1:1" x14ac:dyDescent="0.2">
      <c r="A929" s="120"/>
    </row>
    <row r="930" spans="1:1" x14ac:dyDescent="0.2">
      <c r="A930" s="120"/>
    </row>
    <row r="931" spans="1:1" x14ac:dyDescent="0.2">
      <c r="A931" s="120"/>
    </row>
    <row r="932" spans="1:1" x14ac:dyDescent="0.2">
      <c r="A932" s="120"/>
    </row>
    <row r="933" spans="1:1" x14ac:dyDescent="0.2">
      <c r="A933" s="120"/>
    </row>
    <row r="934" spans="1:1" x14ac:dyDescent="0.2">
      <c r="A934" s="120"/>
    </row>
    <row r="935" spans="1:1" x14ac:dyDescent="0.2">
      <c r="A935" s="120"/>
    </row>
    <row r="936" spans="1:1" x14ac:dyDescent="0.2">
      <c r="A936" s="120"/>
    </row>
    <row r="937" spans="1:1" x14ac:dyDescent="0.2">
      <c r="A937" s="120"/>
    </row>
    <row r="938" spans="1:1" x14ac:dyDescent="0.2">
      <c r="A938" s="120"/>
    </row>
    <row r="939" spans="1:1" x14ac:dyDescent="0.2">
      <c r="A939" s="120"/>
    </row>
    <row r="940" spans="1:1" x14ac:dyDescent="0.2">
      <c r="A940" s="120"/>
    </row>
    <row r="941" spans="1:1" x14ac:dyDescent="0.2">
      <c r="A941" s="120"/>
    </row>
    <row r="942" spans="1:1" x14ac:dyDescent="0.2">
      <c r="A942" s="120"/>
    </row>
    <row r="943" spans="1:1" x14ac:dyDescent="0.2">
      <c r="A943" s="120"/>
    </row>
    <row r="944" spans="1:1" x14ac:dyDescent="0.2">
      <c r="A944" s="120"/>
    </row>
    <row r="945" spans="1:1" x14ac:dyDescent="0.2">
      <c r="A945" s="120"/>
    </row>
    <row r="946" spans="1:1" x14ac:dyDescent="0.2">
      <c r="A946" s="120"/>
    </row>
    <row r="947" spans="1:1" x14ac:dyDescent="0.2">
      <c r="A947" s="120"/>
    </row>
    <row r="948" spans="1:1" x14ac:dyDescent="0.2">
      <c r="A948" s="120"/>
    </row>
    <row r="949" spans="1:1" x14ac:dyDescent="0.2">
      <c r="A949" s="120"/>
    </row>
    <row r="950" spans="1:1" x14ac:dyDescent="0.2">
      <c r="A950" s="120"/>
    </row>
    <row r="951" spans="1:1" x14ac:dyDescent="0.2">
      <c r="A951" s="120"/>
    </row>
    <row r="952" spans="1:1" x14ac:dyDescent="0.2">
      <c r="A952" s="120"/>
    </row>
    <row r="953" spans="1:1" x14ac:dyDescent="0.2">
      <c r="A953" s="120"/>
    </row>
    <row r="954" spans="1:1" x14ac:dyDescent="0.2">
      <c r="A954" s="120"/>
    </row>
    <row r="955" spans="1:1" x14ac:dyDescent="0.2">
      <c r="A955" s="120"/>
    </row>
    <row r="956" spans="1:1" x14ac:dyDescent="0.2">
      <c r="A956" s="120"/>
    </row>
    <row r="957" spans="1:1" x14ac:dyDescent="0.2">
      <c r="A957" s="120"/>
    </row>
    <row r="958" spans="1:1" x14ac:dyDescent="0.2">
      <c r="A958" s="120"/>
    </row>
    <row r="959" spans="1:1" x14ac:dyDescent="0.2">
      <c r="A959" s="120"/>
    </row>
    <row r="960" spans="1:1" x14ac:dyDescent="0.2">
      <c r="A960" s="120"/>
    </row>
    <row r="961" spans="1:1" x14ac:dyDescent="0.2">
      <c r="A961" s="120"/>
    </row>
    <row r="962" spans="1:1" x14ac:dyDescent="0.2">
      <c r="A962" s="120"/>
    </row>
    <row r="963" spans="1:1" x14ac:dyDescent="0.2">
      <c r="A963" s="120"/>
    </row>
    <row r="964" spans="1:1" x14ac:dyDescent="0.2">
      <c r="A964" s="120"/>
    </row>
    <row r="965" spans="1:1" x14ac:dyDescent="0.2">
      <c r="A965" s="120"/>
    </row>
    <row r="966" spans="1:1" x14ac:dyDescent="0.2">
      <c r="A966" s="120"/>
    </row>
    <row r="967" spans="1:1" x14ac:dyDescent="0.2">
      <c r="A967" s="120"/>
    </row>
    <row r="968" spans="1:1" x14ac:dyDescent="0.2">
      <c r="A968" s="120"/>
    </row>
    <row r="969" spans="1:1" x14ac:dyDescent="0.2">
      <c r="A969" s="120"/>
    </row>
    <row r="970" spans="1:1" x14ac:dyDescent="0.2">
      <c r="A970" s="120"/>
    </row>
    <row r="971" spans="1:1" x14ac:dyDescent="0.2">
      <c r="A971" s="120"/>
    </row>
    <row r="972" spans="1:1" x14ac:dyDescent="0.2">
      <c r="A972" s="120"/>
    </row>
    <row r="973" spans="1:1" x14ac:dyDescent="0.2">
      <c r="A973" s="120"/>
    </row>
    <row r="974" spans="1:1" x14ac:dyDescent="0.2">
      <c r="A974" s="120"/>
    </row>
    <row r="975" spans="1:1" x14ac:dyDescent="0.2">
      <c r="A975" s="120"/>
    </row>
    <row r="976" spans="1:1" x14ac:dyDescent="0.2">
      <c r="A976" s="120"/>
    </row>
    <row r="977" spans="1:1" x14ac:dyDescent="0.2">
      <c r="A977" s="120"/>
    </row>
    <row r="978" spans="1:1" x14ac:dyDescent="0.2">
      <c r="A978" s="120"/>
    </row>
    <row r="979" spans="1:1" x14ac:dyDescent="0.2">
      <c r="A979" s="120"/>
    </row>
    <row r="980" spans="1:1" x14ac:dyDescent="0.2">
      <c r="A980" s="120"/>
    </row>
    <row r="981" spans="1:1" x14ac:dyDescent="0.2">
      <c r="A981" s="120"/>
    </row>
    <row r="982" spans="1:1" x14ac:dyDescent="0.2">
      <c r="A982" s="120"/>
    </row>
    <row r="983" spans="1:1" x14ac:dyDescent="0.2">
      <c r="A983" s="120"/>
    </row>
    <row r="984" spans="1:1" x14ac:dyDescent="0.2">
      <c r="A984" s="120"/>
    </row>
    <row r="985" spans="1:1" x14ac:dyDescent="0.2">
      <c r="A985" s="120"/>
    </row>
    <row r="986" spans="1:1" x14ac:dyDescent="0.2">
      <c r="A986" s="120"/>
    </row>
    <row r="987" spans="1:1" x14ac:dyDescent="0.2">
      <c r="A987" s="120"/>
    </row>
    <row r="988" spans="1:1" x14ac:dyDescent="0.2">
      <c r="A988" s="120"/>
    </row>
    <row r="989" spans="1:1" x14ac:dyDescent="0.2">
      <c r="A989" s="120"/>
    </row>
    <row r="990" spans="1:1" x14ac:dyDescent="0.2">
      <c r="A990" s="120"/>
    </row>
    <row r="991" spans="1:1" x14ac:dyDescent="0.2">
      <c r="A991" s="120"/>
    </row>
    <row r="992" spans="1:1" x14ac:dyDescent="0.2">
      <c r="A992" s="120"/>
    </row>
    <row r="993" spans="1:1" x14ac:dyDescent="0.2">
      <c r="A993" s="120"/>
    </row>
    <row r="994" spans="1:1" x14ac:dyDescent="0.2">
      <c r="A994" s="120"/>
    </row>
    <row r="995" spans="1:1" x14ac:dyDescent="0.2">
      <c r="A995" s="120"/>
    </row>
    <row r="996" spans="1:1" x14ac:dyDescent="0.2">
      <c r="A996" s="120"/>
    </row>
    <row r="997" spans="1:1" x14ac:dyDescent="0.2">
      <c r="A997" s="120"/>
    </row>
    <row r="998" spans="1:1" x14ac:dyDescent="0.2">
      <c r="A998" s="120"/>
    </row>
    <row r="999" spans="1:1" x14ac:dyDescent="0.2">
      <c r="A999" s="120"/>
    </row>
    <row r="1000" spans="1:1" x14ac:dyDescent="0.2">
      <c r="A1000" s="120"/>
    </row>
    <row r="1001" spans="1:1" x14ac:dyDescent="0.2">
      <c r="A1001" s="120"/>
    </row>
    <row r="1002" spans="1:1" x14ac:dyDescent="0.2">
      <c r="A1002" s="120"/>
    </row>
    <row r="1003" spans="1:1" x14ac:dyDescent="0.2">
      <c r="A1003" s="120"/>
    </row>
    <row r="1004" spans="1:1" x14ac:dyDescent="0.2">
      <c r="A1004" s="120"/>
    </row>
    <row r="1005" spans="1:1" x14ac:dyDescent="0.2">
      <c r="A1005" s="120"/>
    </row>
    <row r="1006" spans="1:1" x14ac:dyDescent="0.2">
      <c r="A1006" s="120"/>
    </row>
    <row r="1007" spans="1:1" x14ac:dyDescent="0.2">
      <c r="A1007" s="120"/>
    </row>
    <row r="1008" spans="1:1" x14ac:dyDescent="0.2">
      <c r="A1008" s="120"/>
    </row>
    <row r="1009" spans="1:1" x14ac:dyDescent="0.2">
      <c r="A1009" s="120"/>
    </row>
    <row r="1010" spans="1:1" x14ac:dyDescent="0.2">
      <c r="A1010" s="120"/>
    </row>
    <row r="1011" spans="1:1" x14ac:dyDescent="0.2">
      <c r="A1011" s="120"/>
    </row>
    <row r="1012" spans="1:1" x14ac:dyDescent="0.2">
      <c r="A1012" s="120"/>
    </row>
    <row r="1013" spans="1:1" x14ac:dyDescent="0.2">
      <c r="A1013" s="120"/>
    </row>
    <row r="1014" spans="1:1" x14ac:dyDescent="0.2">
      <c r="A1014" s="120"/>
    </row>
    <row r="1015" spans="1:1" x14ac:dyDescent="0.2">
      <c r="A1015" s="120"/>
    </row>
    <row r="1016" spans="1:1" x14ac:dyDescent="0.2">
      <c r="A1016" s="120"/>
    </row>
    <row r="1017" spans="1:1" x14ac:dyDescent="0.2">
      <c r="A1017" s="120"/>
    </row>
    <row r="1018" spans="1:1" x14ac:dyDescent="0.2">
      <c r="A1018" s="120"/>
    </row>
    <row r="1019" spans="1:1" x14ac:dyDescent="0.2">
      <c r="A1019" s="120"/>
    </row>
    <row r="1020" spans="1:1" x14ac:dyDescent="0.2">
      <c r="A1020" s="120"/>
    </row>
    <row r="1021" spans="1:1" x14ac:dyDescent="0.2">
      <c r="A1021" s="120"/>
    </row>
    <row r="1022" spans="1:1" x14ac:dyDescent="0.2">
      <c r="A1022" s="120"/>
    </row>
    <row r="1029" spans="1:1" x14ac:dyDescent="0.2">
      <c r="A1029" s="120"/>
    </row>
    <row r="1030" spans="1:1" x14ac:dyDescent="0.2">
      <c r="A1030" s="120"/>
    </row>
    <row r="1032" spans="1:1" x14ac:dyDescent="0.2">
      <c r="A1032" s="120"/>
    </row>
    <row r="1033" spans="1:1" x14ac:dyDescent="0.2">
      <c r="A1033" s="120"/>
    </row>
    <row r="1034" spans="1:1" x14ac:dyDescent="0.2">
      <c r="A1034" s="120"/>
    </row>
    <row r="1035" spans="1:1" x14ac:dyDescent="0.2">
      <c r="A1035" s="120"/>
    </row>
    <row r="1036" spans="1:1" x14ac:dyDescent="0.2">
      <c r="A1036" s="120"/>
    </row>
    <row r="1037" spans="1:1" x14ac:dyDescent="0.2">
      <c r="A1037" s="120"/>
    </row>
    <row r="1038" spans="1:1" x14ac:dyDescent="0.2">
      <c r="A1038" s="120"/>
    </row>
    <row r="1041" spans="1:1" x14ac:dyDescent="0.2">
      <c r="A1041" s="120"/>
    </row>
    <row r="1042" spans="1:1" x14ac:dyDescent="0.2">
      <c r="A1042" s="120"/>
    </row>
    <row r="1043" spans="1:1" x14ac:dyDescent="0.2">
      <c r="A1043" s="120"/>
    </row>
    <row r="1044" spans="1:1" x14ac:dyDescent="0.2">
      <c r="A1044" s="120"/>
    </row>
    <row r="1045" spans="1:1" x14ac:dyDescent="0.2">
      <c r="A1045" s="120"/>
    </row>
    <row r="1046" spans="1:1" x14ac:dyDescent="0.2">
      <c r="A1046" s="120"/>
    </row>
    <row r="1047" spans="1:1" x14ac:dyDescent="0.2">
      <c r="A1047" s="120"/>
    </row>
    <row r="1048" spans="1:1" x14ac:dyDescent="0.2">
      <c r="A1048" s="120"/>
    </row>
    <row r="1049" spans="1:1" x14ac:dyDescent="0.2">
      <c r="A1049" s="120"/>
    </row>
    <row r="1050" spans="1:1" x14ac:dyDescent="0.2">
      <c r="A1050" s="120"/>
    </row>
    <row r="1051" spans="1:1" x14ac:dyDescent="0.2">
      <c r="A1051" s="120"/>
    </row>
    <row r="1052" spans="1:1" x14ac:dyDescent="0.2">
      <c r="A1052" s="120"/>
    </row>
    <row r="1053" spans="1:1" x14ac:dyDescent="0.2">
      <c r="A1053" s="120"/>
    </row>
    <row r="1054" spans="1:1" x14ac:dyDescent="0.2">
      <c r="A1054" s="120"/>
    </row>
    <row r="1055" spans="1:1" x14ac:dyDescent="0.2">
      <c r="A1055" s="120"/>
    </row>
    <row r="1056" spans="1:1" x14ac:dyDescent="0.2">
      <c r="A1056" s="120"/>
    </row>
    <row r="1057" spans="1:1" x14ac:dyDescent="0.2">
      <c r="A1057" s="120"/>
    </row>
    <row r="1058" spans="1:1" x14ac:dyDescent="0.2">
      <c r="A1058" s="120"/>
    </row>
    <row r="1059" spans="1:1" x14ac:dyDescent="0.2">
      <c r="A1059" s="120"/>
    </row>
    <row r="1060" spans="1:1" x14ac:dyDescent="0.2">
      <c r="A1060" s="120"/>
    </row>
    <row r="1061" spans="1:1" x14ac:dyDescent="0.2">
      <c r="A1061" s="120"/>
    </row>
    <row r="1062" spans="1:1" x14ac:dyDescent="0.2">
      <c r="A1062" s="120"/>
    </row>
    <row r="1063" spans="1:1" x14ac:dyDescent="0.2">
      <c r="A1063" s="120"/>
    </row>
    <row r="1064" spans="1:1" x14ac:dyDescent="0.2">
      <c r="A1064" s="120"/>
    </row>
    <row r="1065" spans="1:1" x14ac:dyDescent="0.2">
      <c r="A1065" s="120"/>
    </row>
    <row r="1066" spans="1:1" x14ac:dyDescent="0.2">
      <c r="A1066" s="120"/>
    </row>
    <row r="1067" spans="1:1" x14ac:dyDescent="0.2">
      <c r="A1067" s="120"/>
    </row>
    <row r="1068" spans="1:1" x14ac:dyDescent="0.2">
      <c r="A1068" s="120"/>
    </row>
    <row r="1069" spans="1:1" x14ac:dyDescent="0.2">
      <c r="A1069" s="120"/>
    </row>
    <row r="1070" spans="1:1" x14ac:dyDescent="0.2">
      <c r="A1070" s="120"/>
    </row>
    <row r="1071" spans="1:1" x14ac:dyDescent="0.2">
      <c r="A1071" s="120"/>
    </row>
    <row r="1072" spans="1:1" x14ac:dyDescent="0.2">
      <c r="A1072" s="120"/>
    </row>
    <row r="1073" spans="1:1" x14ac:dyDescent="0.2">
      <c r="A1073" s="120"/>
    </row>
    <row r="1074" spans="1:1" x14ac:dyDescent="0.2">
      <c r="A1074" s="120"/>
    </row>
    <row r="1075" spans="1:1" x14ac:dyDescent="0.2">
      <c r="A1075" s="120"/>
    </row>
    <row r="1076" spans="1:1" x14ac:dyDescent="0.2">
      <c r="A1076" s="120"/>
    </row>
    <row r="1077" spans="1:1" x14ac:dyDescent="0.2">
      <c r="A1077" s="120"/>
    </row>
    <row r="1078" spans="1:1" x14ac:dyDescent="0.2">
      <c r="A1078" s="120"/>
    </row>
    <row r="1079" spans="1:1" x14ac:dyDescent="0.2">
      <c r="A1079" s="120"/>
    </row>
    <row r="1080" spans="1:1" x14ac:dyDescent="0.2">
      <c r="A1080" s="120"/>
    </row>
    <row r="1081" spans="1:1" x14ac:dyDescent="0.2">
      <c r="A1081" s="120"/>
    </row>
    <row r="1082" spans="1:1" x14ac:dyDescent="0.2">
      <c r="A1082" s="120"/>
    </row>
    <row r="1083" spans="1:1" x14ac:dyDescent="0.2">
      <c r="A1083" s="120"/>
    </row>
    <row r="1084" spans="1:1" x14ac:dyDescent="0.2">
      <c r="A1084" s="120"/>
    </row>
    <row r="1085" spans="1:1" x14ac:dyDescent="0.2">
      <c r="A1085" s="120"/>
    </row>
    <row r="1086" spans="1:1" x14ac:dyDescent="0.2">
      <c r="A1086" s="120"/>
    </row>
    <row r="1087" spans="1:1" x14ac:dyDescent="0.2">
      <c r="A1087" s="120"/>
    </row>
    <row r="1093" spans="1:1" x14ac:dyDescent="0.2">
      <c r="A1093" s="120"/>
    </row>
    <row r="1094" spans="1:1" x14ac:dyDescent="0.2">
      <c r="A1094" s="120"/>
    </row>
    <row r="1099" spans="1:1" x14ac:dyDescent="0.2">
      <c r="A1099" s="120"/>
    </row>
    <row r="1100" spans="1:1" x14ac:dyDescent="0.2">
      <c r="A1100" s="120"/>
    </row>
    <row r="1109" spans="1:1" x14ac:dyDescent="0.2">
      <c r="A1109" s="120"/>
    </row>
    <row r="1110" spans="1:1" x14ac:dyDescent="0.2">
      <c r="A1110" s="120"/>
    </row>
    <row r="1115" spans="1:1" x14ac:dyDescent="0.2">
      <c r="A1115" s="120"/>
    </row>
    <row r="1116" spans="1:1" x14ac:dyDescent="0.2">
      <c r="A1116" s="120"/>
    </row>
    <row r="1048227" spans="1:1" x14ac:dyDescent="0.2">
      <c r="A1048227" s="120"/>
    </row>
    <row r="1048242" s="120" customFormat="1" x14ac:dyDescent="0.2"/>
    <row r="1048265" spans="1:1" x14ac:dyDescent="0.2">
      <c r="A1048265" s="120"/>
    </row>
    <row r="1048282" spans="1:1" x14ac:dyDescent="0.2">
      <c r="A1048282" s="120"/>
    </row>
    <row r="1048291" spans="1:5" x14ac:dyDescent="0.2">
      <c r="A1048291" s="120"/>
    </row>
    <row r="1048303" spans="1:5" x14ac:dyDescent="0.2">
      <c r="A1048303" s="120"/>
      <c r="E1048303" s="125"/>
    </row>
    <row r="1048310" spans="1:1" x14ac:dyDescent="0.2">
      <c r="A1048310" s="120"/>
    </row>
    <row r="1048333" spans="1:1" x14ac:dyDescent="0.2">
      <c r="A1048333" s="120"/>
    </row>
    <row r="1048374" spans="1:1" x14ac:dyDescent="0.2">
      <c r="A1048374" s="120"/>
    </row>
    <row r="1048386" spans="1:1" x14ac:dyDescent="0.2">
      <c r="A1048386" s="120"/>
    </row>
    <row r="1048390" spans="1:1" x14ac:dyDescent="0.2">
      <c r="A1048390" s="120"/>
    </row>
    <row r="1048393" spans="1:1" x14ac:dyDescent="0.2">
      <c r="A1048393" s="120"/>
    </row>
    <row r="1048396" spans="1:1" x14ac:dyDescent="0.2">
      <c r="A1048396" s="120"/>
    </row>
    <row r="1048402" spans="1:1" x14ac:dyDescent="0.2">
      <c r="A1048402" s="120"/>
    </row>
    <row r="1048406" spans="1:1" x14ac:dyDescent="0.2">
      <c r="A1048406" s="120"/>
    </row>
    <row r="1048409" spans="1:1" x14ac:dyDescent="0.2">
      <c r="A1048409" s="120"/>
    </row>
    <row r="1048410" spans="1:1" x14ac:dyDescent="0.2">
      <c r="A1048410" s="120"/>
    </row>
    <row r="1048412" spans="1:1" x14ac:dyDescent="0.2">
      <c r="A1048412" s="120"/>
    </row>
    <row r="1048422" spans="1:1" x14ac:dyDescent="0.2">
      <c r="A1048422" s="120"/>
    </row>
    <row r="1048426" spans="1:1" x14ac:dyDescent="0.2">
      <c r="A1048426" s="120"/>
    </row>
    <row r="1048428" spans="1:1" x14ac:dyDescent="0.2">
      <c r="A1048428" s="120"/>
    </row>
    <row r="1048444" spans="1:1" x14ac:dyDescent="0.2">
      <c r="A1048444" s="120"/>
    </row>
    <row r="1048451" spans="1:1" x14ac:dyDescent="0.2">
      <c r="A1048451" s="120"/>
    </row>
  </sheetData>
  <sheetProtection algorithmName="SHA-512" hashValue="ymaRlra1N0oYCZELd+2DwsCRSZPPQSORgagwTDPO7OpzZMZM3eC6gIKItnALn3Ne+oUd0urrq5SlljQNXl25ww==" saltValue="2py5URP4ypz5yMow6tz4gw==" spinCount="100000" sheet="1" objects="1" scenarios="1"/>
  <mergeCells count="3">
    <mergeCell ref="D1:H1"/>
    <mergeCell ref="A2:C2"/>
    <mergeCell ref="D27:G27"/>
  </mergeCells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80A56-872C-46A0-B03B-7A8183C6C815}">
  <dimension ref="A1:J1048486"/>
  <sheetViews>
    <sheetView view="pageBreakPreview" zoomScale="115" zoomScaleNormal="100" zoomScaleSheetLayoutView="115" workbookViewId="0">
      <selection activeCell="G38" sqref="G38:G39"/>
    </sheetView>
  </sheetViews>
  <sheetFormatPr defaultRowHeight="12.75" x14ac:dyDescent="0.2"/>
  <cols>
    <col min="1" max="1" width="9.85546875" style="126" customWidth="1"/>
    <col min="2" max="2" width="10.28515625" style="120" customWidth="1"/>
    <col min="3" max="3" width="6.42578125" style="120" customWidth="1"/>
    <col min="4" max="4" width="42.7109375" style="120" customWidth="1"/>
    <col min="5" max="5" width="10.28515625" style="120" customWidth="1"/>
    <col min="6" max="8" width="20.7109375" style="120" customWidth="1"/>
    <col min="9" max="9" width="8.85546875" style="120"/>
    <col min="10" max="10" width="8.85546875" style="470"/>
    <col min="11" max="256" width="8.85546875" style="120"/>
    <col min="257" max="257" width="9.28515625" style="120" customWidth="1"/>
    <col min="258" max="258" width="6.7109375" style="120" customWidth="1"/>
    <col min="259" max="259" width="40.7109375" style="120" customWidth="1"/>
    <col min="260" max="263" width="9.28515625" style="120" customWidth="1"/>
    <col min="264" max="512" width="8.85546875" style="120"/>
    <col min="513" max="513" width="9.28515625" style="120" customWidth="1"/>
    <col min="514" max="514" width="6.7109375" style="120" customWidth="1"/>
    <col min="515" max="515" width="40.7109375" style="120" customWidth="1"/>
    <col min="516" max="519" width="9.28515625" style="120" customWidth="1"/>
    <col min="520" max="768" width="8.85546875" style="120"/>
    <col min="769" max="769" width="9.28515625" style="120" customWidth="1"/>
    <col min="770" max="770" width="6.7109375" style="120" customWidth="1"/>
    <col min="771" max="771" width="40.7109375" style="120" customWidth="1"/>
    <col min="772" max="775" width="9.28515625" style="120" customWidth="1"/>
    <col min="776" max="1024" width="8.85546875" style="120"/>
    <col min="1025" max="1025" width="9.28515625" style="120" customWidth="1"/>
    <col min="1026" max="1026" width="6.7109375" style="120" customWidth="1"/>
    <col min="1027" max="1027" width="40.7109375" style="120" customWidth="1"/>
    <col min="1028" max="1031" width="9.28515625" style="120" customWidth="1"/>
    <col min="1032" max="1280" width="8.85546875" style="120"/>
    <col min="1281" max="1281" width="9.28515625" style="120" customWidth="1"/>
    <col min="1282" max="1282" width="6.7109375" style="120" customWidth="1"/>
    <col min="1283" max="1283" width="40.7109375" style="120" customWidth="1"/>
    <col min="1284" max="1287" width="9.28515625" style="120" customWidth="1"/>
    <col min="1288" max="1536" width="8.85546875" style="120"/>
    <col min="1537" max="1537" width="9.28515625" style="120" customWidth="1"/>
    <col min="1538" max="1538" width="6.7109375" style="120" customWidth="1"/>
    <col min="1539" max="1539" width="40.7109375" style="120" customWidth="1"/>
    <col min="1540" max="1543" width="9.28515625" style="120" customWidth="1"/>
    <col min="1544" max="1792" width="8.85546875" style="120"/>
    <col min="1793" max="1793" width="9.28515625" style="120" customWidth="1"/>
    <col min="1794" max="1794" width="6.7109375" style="120" customWidth="1"/>
    <col min="1795" max="1795" width="40.7109375" style="120" customWidth="1"/>
    <col min="1796" max="1799" width="9.28515625" style="120" customWidth="1"/>
    <col min="1800" max="2048" width="8.85546875" style="120"/>
    <col min="2049" max="2049" width="9.28515625" style="120" customWidth="1"/>
    <col min="2050" max="2050" width="6.7109375" style="120" customWidth="1"/>
    <col min="2051" max="2051" width="40.7109375" style="120" customWidth="1"/>
    <col min="2052" max="2055" width="9.28515625" style="120" customWidth="1"/>
    <col min="2056" max="2304" width="8.85546875" style="120"/>
    <col min="2305" max="2305" width="9.28515625" style="120" customWidth="1"/>
    <col min="2306" max="2306" width="6.7109375" style="120" customWidth="1"/>
    <col min="2307" max="2307" width="40.7109375" style="120" customWidth="1"/>
    <col min="2308" max="2311" width="9.28515625" style="120" customWidth="1"/>
    <col min="2312" max="2560" width="8.85546875" style="120"/>
    <col min="2561" max="2561" width="9.28515625" style="120" customWidth="1"/>
    <col min="2562" max="2562" width="6.7109375" style="120" customWidth="1"/>
    <col min="2563" max="2563" width="40.7109375" style="120" customWidth="1"/>
    <col min="2564" max="2567" width="9.28515625" style="120" customWidth="1"/>
    <col min="2568" max="2816" width="8.85546875" style="120"/>
    <col min="2817" max="2817" width="9.28515625" style="120" customWidth="1"/>
    <col min="2818" max="2818" width="6.7109375" style="120" customWidth="1"/>
    <col min="2819" max="2819" width="40.7109375" style="120" customWidth="1"/>
    <col min="2820" max="2823" width="9.28515625" style="120" customWidth="1"/>
    <col min="2824" max="3072" width="8.85546875" style="120"/>
    <col min="3073" max="3073" width="9.28515625" style="120" customWidth="1"/>
    <col min="3074" max="3074" width="6.7109375" style="120" customWidth="1"/>
    <col min="3075" max="3075" width="40.7109375" style="120" customWidth="1"/>
    <col min="3076" max="3079" width="9.28515625" style="120" customWidth="1"/>
    <col min="3080" max="3328" width="8.85546875" style="120"/>
    <col min="3329" max="3329" width="9.28515625" style="120" customWidth="1"/>
    <col min="3330" max="3330" width="6.7109375" style="120" customWidth="1"/>
    <col min="3331" max="3331" width="40.7109375" style="120" customWidth="1"/>
    <col min="3332" max="3335" width="9.28515625" style="120" customWidth="1"/>
    <col min="3336" max="3584" width="8.85546875" style="120"/>
    <col min="3585" max="3585" width="9.28515625" style="120" customWidth="1"/>
    <col min="3586" max="3586" width="6.7109375" style="120" customWidth="1"/>
    <col min="3587" max="3587" width="40.7109375" style="120" customWidth="1"/>
    <col min="3588" max="3591" width="9.28515625" style="120" customWidth="1"/>
    <col min="3592" max="3840" width="8.85546875" style="120"/>
    <col min="3841" max="3841" width="9.28515625" style="120" customWidth="1"/>
    <col min="3842" max="3842" width="6.7109375" style="120" customWidth="1"/>
    <col min="3843" max="3843" width="40.7109375" style="120" customWidth="1"/>
    <col min="3844" max="3847" width="9.28515625" style="120" customWidth="1"/>
    <col min="3848" max="4096" width="8.85546875" style="120"/>
    <col min="4097" max="4097" width="9.28515625" style="120" customWidth="1"/>
    <col min="4098" max="4098" width="6.7109375" style="120" customWidth="1"/>
    <col min="4099" max="4099" width="40.7109375" style="120" customWidth="1"/>
    <col min="4100" max="4103" width="9.28515625" style="120" customWidth="1"/>
    <col min="4104" max="4352" width="8.85546875" style="120"/>
    <col min="4353" max="4353" width="9.28515625" style="120" customWidth="1"/>
    <col min="4354" max="4354" width="6.7109375" style="120" customWidth="1"/>
    <col min="4355" max="4355" width="40.7109375" style="120" customWidth="1"/>
    <col min="4356" max="4359" width="9.28515625" style="120" customWidth="1"/>
    <col min="4360" max="4608" width="8.85546875" style="120"/>
    <col min="4609" max="4609" width="9.28515625" style="120" customWidth="1"/>
    <col min="4610" max="4610" width="6.7109375" style="120" customWidth="1"/>
    <col min="4611" max="4611" width="40.7109375" style="120" customWidth="1"/>
    <col min="4612" max="4615" width="9.28515625" style="120" customWidth="1"/>
    <col min="4616" max="4864" width="8.85546875" style="120"/>
    <col min="4865" max="4865" width="9.28515625" style="120" customWidth="1"/>
    <col min="4866" max="4866" width="6.7109375" style="120" customWidth="1"/>
    <col min="4867" max="4867" width="40.7109375" style="120" customWidth="1"/>
    <col min="4868" max="4871" width="9.28515625" style="120" customWidth="1"/>
    <col min="4872" max="5120" width="8.85546875" style="120"/>
    <col min="5121" max="5121" width="9.28515625" style="120" customWidth="1"/>
    <col min="5122" max="5122" width="6.7109375" style="120" customWidth="1"/>
    <col min="5123" max="5123" width="40.7109375" style="120" customWidth="1"/>
    <col min="5124" max="5127" width="9.28515625" style="120" customWidth="1"/>
    <col min="5128" max="5376" width="8.85546875" style="120"/>
    <col min="5377" max="5377" width="9.28515625" style="120" customWidth="1"/>
    <col min="5378" max="5378" width="6.7109375" style="120" customWidth="1"/>
    <col min="5379" max="5379" width="40.7109375" style="120" customWidth="1"/>
    <col min="5380" max="5383" width="9.28515625" style="120" customWidth="1"/>
    <col min="5384" max="5632" width="8.85546875" style="120"/>
    <col min="5633" max="5633" width="9.28515625" style="120" customWidth="1"/>
    <col min="5634" max="5634" width="6.7109375" style="120" customWidth="1"/>
    <col min="5635" max="5635" width="40.7109375" style="120" customWidth="1"/>
    <col min="5636" max="5639" width="9.28515625" style="120" customWidth="1"/>
    <col min="5640" max="5888" width="8.85546875" style="120"/>
    <col min="5889" max="5889" width="9.28515625" style="120" customWidth="1"/>
    <col min="5890" max="5890" width="6.7109375" style="120" customWidth="1"/>
    <col min="5891" max="5891" width="40.7109375" style="120" customWidth="1"/>
    <col min="5892" max="5895" width="9.28515625" style="120" customWidth="1"/>
    <col min="5896" max="6144" width="8.85546875" style="120"/>
    <col min="6145" max="6145" width="9.28515625" style="120" customWidth="1"/>
    <col min="6146" max="6146" width="6.7109375" style="120" customWidth="1"/>
    <col min="6147" max="6147" width="40.7109375" style="120" customWidth="1"/>
    <col min="6148" max="6151" width="9.28515625" style="120" customWidth="1"/>
    <col min="6152" max="6400" width="8.85546875" style="120"/>
    <col min="6401" max="6401" width="9.28515625" style="120" customWidth="1"/>
    <col min="6402" max="6402" width="6.7109375" style="120" customWidth="1"/>
    <col min="6403" max="6403" width="40.7109375" style="120" customWidth="1"/>
    <col min="6404" max="6407" width="9.28515625" style="120" customWidth="1"/>
    <col min="6408" max="6656" width="8.85546875" style="120"/>
    <col min="6657" max="6657" width="9.28515625" style="120" customWidth="1"/>
    <col min="6658" max="6658" width="6.7109375" style="120" customWidth="1"/>
    <col min="6659" max="6659" width="40.7109375" style="120" customWidth="1"/>
    <col min="6660" max="6663" width="9.28515625" style="120" customWidth="1"/>
    <col min="6664" max="6912" width="8.85546875" style="120"/>
    <col min="6913" max="6913" width="9.28515625" style="120" customWidth="1"/>
    <col min="6914" max="6914" width="6.7109375" style="120" customWidth="1"/>
    <col min="6915" max="6915" width="40.7109375" style="120" customWidth="1"/>
    <col min="6916" max="6919" width="9.28515625" style="120" customWidth="1"/>
    <col min="6920" max="7168" width="8.85546875" style="120"/>
    <col min="7169" max="7169" width="9.28515625" style="120" customWidth="1"/>
    <col min="7170" max="7170" width="6.7109375" style="120" customWidth="1"/>
    <col min="7171" max="7171" width="40.7109375" style="120" customWidth="1"/>
    <col min="7172" max="7175" width="9.28515625" style="120" customWidth="1"/>
    <col min="7176" max="7424" width="8.85546875" style="120"/>
    <col min="7425" max="7425" width="9.28515625" style="120" customWidth="1"/>
    <col min="7426" max="7426" width="6.7109375" style="120" customWidth="1"/>
    <col min="7427" max="7427" width="40.7109375" style="120" customWidth="1"/>
    <col min="7428" max="7431" width="9.28515625" style="120" customWidth="1"/>
    <col min="7432" max="7680" width="8.85546875" style="120"/>
    <col min="7681" max="7681" width="9.28515625" style="120" customWidth="1"/>
    <col min="7682" max="7682" width="6.7109375" style="120" customWidth="1"/>
    <col min="7683" max="7683" width="40.7109375" style="120" customWidth="1"/>
    <col min="7684" max="7687" width="9.28515625" style="120" customWidth="1"/>
    <col min="7688" max="7936" width="8.85546875" style="120"/>
    <col min="7937" max="7937" width="9.28515625" style="120" customWidth="1"/>
    <col min="7938" max="7938" width="6.7109375" style="120" customWidth="1"/>
    <col min="7939" max="7939" width="40.7109375" style="120" customWidth="1"/>
    <col min="7940" max="7943" width="9.28515625" style="120" customWidth="1"/>
    <col min="7944" max="8192" width="8.85546875" style="120"/>
    <col min="8193" max="8193" width="9.28515625" style="120" customWidth="1"/>
    <col min="8194" max="8194" width="6.7109375" style="120" customWidth="1"/>
    <col min="8195" max="8195" width="40.7109375" style="120" customWidth="1"/>
    <col min="8196" max="8199" width="9.28515625" style="120" customWidth="1"/>
    <col min="8200" max="8448" width="8.85546875" style="120"/>
    <col min="8449" max="8449" width="9.28515625" style="120" customWidth="1"/>
    <col min="8450" max="8450" width="6.7109375" style="120" customWidth="1"/>
    <col min="8451" max="8451" width="40.7109375" style="120" customWidth="1"/>
    <col min="8452" max="8455" width="9.28515625" style="120" customWidth="1"/>
    <col min="8456" max="8704" width="8.85546875" style="120"/>
    <col min="8705" max="8705" width="9.28515625" style="120" customWidth="1"/>
    <col min="8706" max="8706" width="6.7109375" style="120" customWidth="1"/>
    <col min="8707" max="8707" width="40.7109375" style="120" customWidth="1"/>
    <col min="8708" max="8711" width="9.28515625" style="120" customWidth="1"/>
    <col min="8712" max="8960" width="8.85546875" style="120"/>
    <col min="8961" max="8961" width="9.28515625" style="120" customWidth="1"/>
    <col min="8962" max="8962" width="6.7109375" style="120" customWidth="1"/>
    <col min="8963" max="8963" width="40.7109375" style="120" customWidth="1"/>
    <col min="8964" max="8967" width="9.28515625" style="120" customWidth="1"/>
    <col min="8968" max="9216" width="8.85546875" style="120"/>
    <col min="9217" max="9217" width="9.28515625" style="120" customWidth="1"/>
    <col min="9218" max="9218" width="6.7109375" style="120" customWidth="1"/>
    <col min="9219" max="9219" width="40.7109375" style="120" customWidth="1"/>
    <col min="9220" max="9223" width="9.28515625" style="120" customWidth="1"/>
    <col min="9224" max="9472" width="8.85546875" style="120"/>
    <col min="9473" max="9473" width="9.28515625" style="120" customWidth="1"/>
    <col min="9474" max="9474" width="6.7109375" style="120" customWidth="1"/>
    <col min="9475" max="9475" width="40.7109375" style="120" customWidth="1"/>
    <col min="9476" max="9479" width="9.28515625" style="120" customWidth="1"/>
    <col min="9480" max="9728" width="8.85546875" style="120"/>
    <col min="9729" max="9729" width="9.28515625" style="120" customWidth="1"/>
    <col min="9730" max="9730" width="6.7109375" style="120" customWidth="1"/>
    <col min="9731" max="9731" width="40.7109375" style="120" customWidth="1"/>
    <col min="9732" max="9735" width="9.28515625" style="120" customWidth="1"/>
    <col min="9736" max="9984" width="8.85546875" style="120"/>
    <col min="9985" max="9985" width="9.28515625" style="120" customWidth="1"/>
    <col min="9986" max="9986" width="6.7109375" style="120" customWidth="1"/>
    <col min="9987" max="9987" width="40.7109375" style="120" customWidth="1"/>
    <col min="9988" max="9991" width="9.28515625" style="120" customWidth="1"/>
    <col min="9992" max="10240" width="8.85546875" style="120"/>
    <col min="10241" max="10241" width="9.28515625" style="120" customWidth="1"/>
    <col min="10242" max="10242" width="6.7109375" style="120" customWidth="1"/>
    <col min="10243" max="10243" width="40.7109375" style="120" customWidth="1"/>
    <col min="10244" max="10247" width="9.28515625" style="120" customWidth="1"/>
    <col min="10248" max="10496" width="8.85546875" style="120"/>
    <col min="10497" max="10497" width="9.28515625" style="120" customWidth="1"/>
    <col min="10498" max="10498" width="6.7109375" style="120" customWidth="1"/>
    <col min="10499" max="10499" width="40.7109375" style="120" customWidth="1"/>
    <col min="10500" max="10503" width="9.28515625" style="120" customWidth="1"/>
    <col min="10504" max="10752" width="8.85546875" style="120"/>
    <col min="10753" max="10753" width="9.28515625" style="120" customWidth="1"/>
    <col min="10754" max="10754" width="6.7109375" style="120" customWidth="1"/>
    <col min="10755" max="10755" width="40.7109375" style="120" customWidth="1"/>
    <col min="10756" max="10759" width="9.28515625" style="120" customWidth="1"/>
    <col min="10760" max="11008" width="8.85546875" style="120"/>
    <col min="11009" max="11009" width="9.28515625" style="120" customWidth="1"/>
    <col min="11010" max="11010" width="6.7109375" style="120" customWidth="1"/>
    <col min="11011" max="11011" width="40.7109375" style="120" customWidth="1"/>
    <col min="11012" max="11015" width="9.28515625" style="120" customWidth="1"/>
    <col min="11016" max="11264" width="8.85546875" style="120"/>
    <col min="11265" max="11265" width="9.28515625" style="120" customWidth="1"/>
    <col min="11266" max="11266" width="6.7109375" style="120" customWidth="1"/>
    <col min="11267" max="11267" width="40.7109375" style="120" customWidth="1"/>
    <col min="11268" max="11271" width="9.28515625" style="120" customWidth="1"/>
    <col min="11272" max="11520" width="8.85546875" style="120"/>
    <col min="11521" max="11521" width="9.28515625" style="120" customWidth="1"/>
    <col min="11522" max="11522" width="6.7109375" style="120" customWidth="1"/>
    <col min="11523" max="11523" width="40.7109375" style="120" customWidth="1"/>
    <col min="11524" max="11527" width="9.28515625" style="120" customWidth="1"/>
    <col min="11528" max="11776" width="8.85546875" style="120"/>
    <col min="11777" max="11777" width="9.28515625" style="120" customWidth="1"/>
    <col min="11778" max="11778" width="6.7109375" style="120" customWidth="1"/>
    <col min="11779" max="11779" width="40.7109375" style="120" customWidth="1"/>
    <col min="11780" max="11783" width="9.28515625" style="120" customWidth="1"/>
    <col min="11784" max="12032" width="8.85546875" style="120"/>
    <col min="12033" max="12033" width="9.28515625" style="120" customWidth="1"/>
    <col min="12034" max="12034" width="6.7109375" style="120" customWidth="1"/>
    <col min="12035" max="12035" width="40.7109375" style="120" customWidth="1"/>
    <col min="12036" max="12039" width="9.28515625" style="120" customWidth="1"/>
    <col min="12040" max="12288" width="8.85546875" style="120"/>
    <col min="12289" max="12289" width="9.28515625" style="120" customWidth="1"/>
    <col min="12290" max="12290" width="6.7109375" style="120" customWidth="1"/>
    <col min="12291" max="12291" width="40.7109375" style="120" customWidth="1"/>
    <col min="12292" max="12295" width="9.28515625" style="120" customWidth="1"/>
    <col min="12296" max="12544" width="8.85546875" style="120"/>
    <col min="12545" max="12545" width="9.28515625" style="120" customWidth="1"/>
    <col min="12546" max="12546" width="6.7109375" style="120" customWidth="1"/>
    <col min="12547" max="12547" width="40.7109375" style="120" customWidth="1"/>
    <col min="12548" max="12551" width="9.28515625" style="120" customWidth="1"/>
    <col min="12552" max="12800" width="8.85546875" style="120"/>
    <col min="12801" max="12801" width="9.28515625" style="120" customWidth="1"/>
    <col min="12802" max="12802" width="6.7109375" style="120" customWidth="1"/>
    <col min="12803" max="12803" width="40.7109375" style="120" customWidth="1"/>
    <col min="12804" max="12807" width="9.28515625" style="120" customWidth="1"/>
    <col min="12808" max="13056" width="8.85546875" style="120"/>
    <col min="13057" max="13057" width="9.28515625" style="120" customWidth="1"/>
    <col min="13058" max="13058" width="6.7109375" style="120" customWidth="1"/>
    <col min="13059" max="13059" width="40.7109375" style="120" customWidth="1"/>
    <col min="13060" max="13063" width="9.28515625" style="120" customWidth="1"/>
    <col min="13064" max="13312" width="8.85546875" style="120"/>
    <col min="13313" max="13313" width="9.28515625" style="120" customWidth="1"/>
    <col min="13314" max="13314" width="6.7109375" style="120" customWidth="1"/>
    <col min="13315" max="13315" width="40.7109375" style="120" customWidth="1"/>
    <col min="13316" max="13319" width="9.28515625" style="120" customWidth="1"/>
    <col min="13320" max="13568" width="8.85546875" style="120"/>
    <col min="13569" max="13569" width="9.28515625" style="120" customWidth="1"/>
    <col min="13570" max="13570" width="6.7109375" style="120" customWidth="1"/>
    <col min="13571" max="13571" width="40.7109375" style="120" customWidth="1"/>
    <col min="13572" max="13575" width="9.28515625" style="120" customWidth="1"/>
    <col min="13576" max="13824" width="8.85546875" style="120"/>
    <col min="13825" max="13825" width="9.28515625" style="120" customWidth="1"/>
    <col min="13826" max="13826" width="6.7109375" style="120" customWidth="1"/>
    <col min="13827" max="13827" width="40.7109375" style="120" customWidth="1"/>
    <col min="13828" max="13831" width="9.28515625" style="120" customWidth="1"/>
    <col min="13832" max="14080" width="8.85546875" style="120"/>
    <col min="14081" max="14081" width="9.28515625" style="120" customWidth="1"/>
    <col min="14082" max="14082" width="6.7109375" style="120" customWidth="1"/>
    <col min="14083" max="14083" width="40.7109375" style="120" customWidth="1"/>
    <col min="14084" max="14087" width="9.28515625" style="120" customWidth="1"/>
    <col min="14088" max="14336" width="8.85546875" style="120"/>
    <col min="14337" max="14337" width="9.28515625" style="120" customWidth="1"/>
    <col min="14338" max="14338" width="6.7109375" style="120" customWidth="1"/>
    <col min="14339" max="14339" width="40.7109375" style="120" customWidth="1"/>
    <col min="14340" max="14343" width="9.28515625" style="120" customWidth="1"/>
    <col min="14344" max="14592" width="8.85546875" style="120"/>
    <col min="14593" max="14593" width="9.28515625" style="120" customWidth="1"/>
    <col min="14594" max="14594" width="6.7109375" style="120" customWidth="1"/>
    <col min="14595" max="14595" width="40.7109375" style="120" customWidth="1"/>
    <col min="14596" max="14599" width="9.28515625" style="120" customWidth="1"/>
    <col min="14600" max="14848" width="8.85546875" style="120"/>
    <col min="14849" max="14849" width="9.28515625" style="120" customWidth="1"/>
    <col min="14850" max="14850" width="6.7109375" style="120" customWidth="1"/>
    <col min="14851" max="14851" width="40.7109375" style="120" customWidth="1"/>
    <col min="14852" max="14855" width="9.28515625" style="120" customWidth="1"/>
    <col min="14856" max="15104" width="8.85546875" style="120"/>
    <col min="15105" max="15105" width="9.28515625" style="120" customWidth="1"/>
    <col min="15106" max="15106" width="6.7109375" style="120" customWidth="1"/>
    <col min="15107" max="15107" width="40.7109375" style="120" customWidth="1"/>
    <col min="15108" max="15111" width="9.28515625" style="120" customWidth="1"/>
    <col min="15112" max="15360" width="8.85546875" style="120"/>
    <col min="15361" max="15361" width="9.28515625" style="120" customWidth="1"/>
    <col min="15362" max="15362" width="6.7109375" style="120" customWidth="1"/>
    <col min="15363" max="15363" width="40.7109375" style="120" customWidth="1"/>
    <col min="15364" max="15367" width="9.28515625" style="120" customWidth="1"/>
    <col min="15368" max="15616" width="8.85546875" style="120"/>
    <col min="15617" max="15617" width="9.28515625" style="120" customWidth="1"/>
    <col min="15618" max="15618" width="6.7109375" style="120" customWidth="1"/>
    <col min="15619" max="15619" width="40.7109375" style="120" customWidth="1"/>
    <col min="15620" max="15623" width="9.28515625" style="120" customWidth="1"/>
    <col min="15624" max="15872" width="8.85546875" style="120"/>
    <col min="15873" max="15873" width="9.28515625" style="120" customWidth="1"/>
    <col min="15874" max="15874" width="6.7109375" style="120" customWidth="1"/>
    <col min="15875" max="15875" width="40.7109375" style="120" customWidth="1"/>
    <col min="15876" max="15879" width="9.28515625" style="120" customWidth="1"/>
    <col min="15880" max="16128" width="8.85546875" style="120"/>
    <col min="16129" max="16129" width="9.28515625" style="120" customWidth="1"/>
    <col min="16130" max="16130" width="6.7109375" style="120" customWidth="1"/>
    <col min="16131" max="16131" width="40.7109375" style="120" customWidth="1"/>
    <col min="16132" max="16135" width="9.28515625" style="120" customWidth="1"/>
    <col min="16136" max="16384" width="8.85546875" style="120"/>
  </cols>
  <sheetData>
    <row r="1" spans="1:8" ht="12.75" customHeight="1" x14ac:dyDescent="0.2">
      <c r="A1" s="218" t="s">
        <v>229</v>
      </c>
      <c r="B1" s="199" t="s">
        <v>1287</v>
      </c>
      <c r="C1" s="573"/>
      <c r="D1" s="796" t="s">
        <v>1288</v>
      </c>
      <c r="E1" s="796"/>
      <c r="F1" s="796"/>
      <c r="G1" s="796"/>
      <c r="H1" s="797"/>
    </row>
    <row r="2" spans="1:8" ht="24.75" customHeight="1" x14ac:dyDescent="0.2">
      <c r="A2" s="798" t="s">
        <v>2</v>
      </c>
      <c r="B2" s="734"/>
      <c r="C2" s="799"/>
      <c r="D2" s="134" t="s">
        <v>3</v>
      </c>
      <c r="E2" s="134" t="s">
        <v>4</v>
      </c>
      <c r="F2" s="134" t="s">
        <v>5</v>
      </c>
      <c r="G2" s="134" t="s">
        <v>6</v>
      </c>
      <c r="H2" s="134" t="s">
        <v>7</v>
      </c>
    </row>
    <row r="3" spans="1:8" x14ac:dyDescent="0.2">
      <c r="A3" s="471" t="s">
        <v>1289</v>
      </c>
      <c r="B3" s="463"/>
      <c r="C3" s="550"/>
      <c r="D3" s="465" t="s">
        <v>1290</v>
      </c>
      <c r="E3" s="123"/>
      <c r="F3" s="123"/>
      <c r="G3" s="55"/>
      <c r="H3" s="54"/>
    </row>
    <row r="4" spans="1:8" x14ac:dyDescent="0.2">
      <c r="A4" s="472"/>
      <c r="B4" s="545" t="s">
        <v>1291</v>
      </c>
      <c r="C4" s="551"/>
      <c r="D4" s="546" t="s">
        <v>1292</v>
      </c>
      <c r="E4" s="213"/>
      <c r="F4" s="213"/>
      <c r="G4" s="100"/>
      <c r="H4" s="536" t="str">
        <f t="shared" ref="H4:H13" si="0">IF(G4=0," ",F4*G4)</f>
        <v xml:space="preserve"> </v>
      </c>
    </row>
    <row r="5" spans="1:8" ht="25.5" x14ac:dyDescent="0.2">
      <c r="A5" s="472"/>
      <c r="B5" s="474"/>
      <c r="C5" s="554" t="s">
        <v>10</v>
      </c>
      <c r="D5" s="461" t="s">
        <v>1293</v>
      </c>
      <c r="E5" s="213" t="s">
        <v>209</v>
      </c>
      <c r="F5" s="213">
        <v>5.0999999999999996</v>
      </c>
      <c r="G5" s="119"/>
      <c r="H5" s="536" t="str">
        <f>IF(G5=0," ",F5*G5)</f>
        <v xml:space="preserve"> </v>
      </c>
    </row>
    <row r="6" spans="1:8" ht="25.5" x14ac:dyDescent="0.2">
      <c r="A6" s="472"/>
      <c r="B6" s="474"/>
      <c r="C6" s="554" t="s">
        <v>1294</v>
      </c>
      <c r="D6" s="461" t="s">
        <v>1295</v>
      </c>
      <c r="E6" s="213" t="s">
        <v>209</v>
      </c>
      <c r="F6" s="213">
        <v>0.2</v>
      </c>
      <c r="G6" s="119"/>
      <c r="H6" s="536" t="str">
        <f>IF(G6=0," ",F6*G6)</f>
        <v xml:space="preserve"> </v>
      </c>
    </row>
    <row r="7" spans="1:8" ht="25.5" x14ac:dyDescent="0.2">
      <c r="A7" s="472"/>
      <c r="B7" s="474"/>
      <c r="C7" s="554" t="s">
        <v>179</v>
      </c>
      <c r="D7" s="461" t="s">
        <v>1296</v>
      </c>
      <c r="E7" s="213" t="s">
        <v>209</v>
      </c>
      <c r="F7" s="213">
        <v>0.3</v>
      </c>
      <c r="G7" s="119"/>
      <c r="H7" s="536" t="str">
        <f>IF(G7=0," ",F7*G7)</f>
        <v xml:space="preserve"> </v>
      </c>
    </row>
    <row r="8" spans="1:8" x14ac:dyDescent="0.2">
      <c r="A8" s="472"/>
      <c r="B8" s="545" t="s">
        <v>1297</v>
      </c>
      <c r="C8" s="551"/>
      <c r="D8" s="546" t="s">
        <v>1298</v>
      </c>
      <c r="E8" s="213"/>
      <c r="F8" s="213"/>
      <c r="G8" s="538"/>
      <c r="H8" s="536" t="str">
        <f t="shared" si="0"/>
        <v xml:space="preserve"> </v>
      </c>
    </row>
    <row r="9" spans="1:8" ht="25.5" x14ac:dyDescent="0.2">
      <c r="A9" s="472"/>
      <c r="B9" s="474"/>
      <c r="C9" s="479" t="s">
        <v>10</v>
      </c>
      <c r="D9" s="461" t="s">
        <v>1293</v>
      </c>
      <c r="E9" s="213" t="s">
        <v>209</v>
      </c>
      <c r="F9" s="213">
        <v>8.3000000000000007</v>
      </c>
      <c r="G9" s="119"/>
      <c r="H9" s="536" t="str">
        <f>IF(G9=0," ",F9*G9)</f>
        <v xml:space="preserve"> </v>
      </c>
    </row>
    <row r="10" spans="1:8" ht="27" x14ac:dyDescent="0.2">
      <c r="A10" s="472"/>
      <c r="B10" s="473" t="s">
        <v>1299</v>
      </c>
      <c r="C10" s="479"/>
      <c r="D10" s="461" t="s">
        <v>1300</v>
      </c>
      <c r="E10" s="213" t="s">
        <v>253</v>
      </c>
      <c r="F10" s="213">
        <v>280</v>
      </c>
      <c r="G10" s="119"/>
      <c r="H10" s="536" t="str">
        <f t="shared" si="0"/>
        <v xml:space="preserve"> </v>
      </c>
    </row>
    <row r="11" spans="1:8" ht="27" x14ac:dyDescent="0.2">
      <c r="A11" s="472"/>
      <c r="B11" s="473" t="s">
        <v>1301</v>
      </c>
      <c r="C11" s="479"/>
      <c r="D11" s="461" t="s">
        <v>1302</v>
      </c>
      <c r="E11" s="213" t="s">
        <v>253</v>
      </c>
      <c r="F11" s="213">
        <v>40</v>
      </c>
      <c r="G11" s="119"/>
      <c r="H11" s="536" t="str">
        <f t="shared" si="0"/>
        <v xml:space="preserve"> </v>
      </c>
    </row>
    <row r="12" spans="1:8" ht="25.5" customHeight="1" x14ac:dyDescent="0.2">
      <c r="A12" s="472"/>
      <c r="B12" s="473" t="s">
        <v>1303</v>
      </c>
      <c r="C12" s="479"/>
      <c r="D12" s="461" t="s">
        <v>1304</v>
      </c>
      <c r="E12" s="213" t="s">
        <v>253</v>
      </c>
      <c r="F12" s="213">
        <v>150</v>
      </c>
      <c r="G12" s="119"/>
      <c r="H12" s="536" t="str">
        <f t="shared" si="0"/>
        <v xml:space="preserve"> </v>
      </c>
    </row>
    <row r="13" spans="1:8" ht="13.15" customHeight="1" x14ac:dyDescent="0.2">
      <c r="A13" s="472"/>
      <c r="B13" s="473" t="s">
        <v>1305</v>
      </c>
      <c r="C13" s="479"/>
      <c r="D13" s="477" t="s">
        <v>1306</v>
      </c>
      <c r="E13" s="213" t="s">
        <v>254</v>
      </c>
      <c r="F13" s="213">
        <v>2000</v>
      </c>
      <c r="G13" s="119"/>
      <c r="H13" s="536" t="str">
        <f t="shared" si="0"/>
        <v xml:space="preserve"> </v>
      </c>
    </row>
    <row r="14" spans="1:8" x14ac:dyDescent="0.2">
      <c r="A14" s="472" t="s">
        <v>1307</v>
      </c>
      <c r="B14" s="572"/>
      <c r="C14" s="552"/>
      <c r="D14" s="478" t="s">
        <v>1308</v>
      </c>
      <c r="E14" s="121"/>
      <c r="F14" s="121"/>
      <c r="G14" s="539"/>
      <c r="H14" s="50"/>
    </row>
    <row r="15" spans="1:8" ht="25.5" x14ac:dyDescent="0.2">
      <c r="A15" s="472"/>
      <c r="B15" s="547" t="s">
        <v>1309</v>
      </c>
      <c r="C15" s="551"/>
      <c r="D15" s="548" t="s">
        <v>1310</v>
      </c>
      <c r="E15" s="213"/>
      <c r="F15" s="213"/>
      <c r="G15" s="538"/>
      <c r="H15" s="536" t="str">
        <f>IF(G15=0," ",F15*G15)</f>
        <v xml:space="preserve"> </v>
      </c>
    </row>
    <row r="16" spans="1:8" x14ac:dyDescent="0.2">
      <c r="A16" s="472"/>
      <c r="B16" s="574"/>
      <c r="C16" s="553" t="s">
        <v>10</v>
      </c>
      <c r="D16" s="549" t="s">
        <v>1311</v>
      </c>
      <c r="E16" s="121"/>
      <c r="F16" s="121"/>
      <c r="G16" s="539"/>
      <c r="H16" s="540"/>
    </row>
    <row r="17" spans="1:8" ht="25.5" x14ac:dyDescent="0.2">
      <c r="A17" s="472"/>
      <c r="B17" s="474"/>
      <c r="C17" s="554" t="s">
        <v>12</v>
      </c>
      <c r="D17" s="461" t="s">
        <v>1293</v>
      </c>
      <c r="E17" s="213" t="s">
        <v>209</v>
      </c>
      <c r="F17" s="213">
        <v>5.0999999999999996</v>
      </c>
      <c r="G17" s="119"/>
      <c r="H17" s="536" t="str">
        <f>IF(G17=0," ",F17*G17)</f>
        <v xml:space="preserve"> </v>
      </c>
    </row>
    <row r="18" spans="1:8" ht="25.5" x14ac:dyDescent="0.2">
      <c r="A18" s="472"/>
      <c r="B18" s="474"/>
      <c r="C18" s="554" t="s">
        <v>17</v>
      </c>
      <c r="D18" s="461" t="s">
        <v>1295</v>
      </c>
      <c r="E18" s="213" t="s">
        <v>209</v>
      </c>
      <c r="F18" s="213">
        <v>0.2</v>
      </c>
      <c r="G18" s="119"/>
      <c r="H18" s="536" t="str">
        <f>IF(G18=0," ",F18*G18)</f>
        <v xml:space="preserve"> </v>
      </c>
    </row>
    <row r="19" spans="1:8" ht="25.5" x14ac:dyDescent="0.2">
      <c r="A19" s="472"/>
      <c r="B19" s="474"/>
      <c r="C19" s="554" t="s">
        <v>19</v>
      </c>
      <c r="D19" s="461" t="s">
        <v>1296</v>
      </c>
      <c r="E19" s="213" t="s">
        <v>209</v>
      </c>
      <c r="F19" s="213">
        <v>0.3</v>
      </c>
      <c r="G19" s="119"/>
      <c r="H19" s="536" t="str">
        <f>IF(G19=0," ",F19*G19)</f>
        <v xml:space="preserve"> </v>
      </c>
    </row>
    <row r="20" spans="1:8" x14ac:dyDescent="0.2">
      <c r="A20" s="472"/>
      <c r="B20" s="574"/>
      <c r="C20" s="553" t="s">
        <v>23</v>
      </c>
      <c r="D20" s="549" t="s">
        <v>1312</v>
      </c>
      <c r="E20" s="121"/>
      <c r="F20" s="121"/>
      <c r="G20" s="539"/>
      <c r="H20" s="540"/>
    </row>
    <row r="21" spans="1:8" ht="25.5" x14ac:dyDescent="0.2">
      <c r="A21" s="472"/>
      <c r="B21" s="474"/>
      <c r="C21" s="554" t="s">
        <v>12</v>
      </c>
      <c r="D21" s="461" t="s">
        <v>1293</v>
      </c>
      <c r="E21" s="213" t="s">
        <v>209</v>
      </c>
      <c r="F21" s="213">
        <v>8.3000000000000007</v>
      </c>
      <c r="G21" s="119"/>
      <c r="H21" s="536" t="str">
        <f>IF(G21=0," ",F21*G21)</f>
        <v xml:space="preserve"> </v>
      </c>
    </row>
    <row r="22" spans="1:8" x14ac:dyDescent="0.2">
      <c r="A22" s="471" t="s">
        <v>1313</v>
      </c>
      <c r="B22" s="463"/>
      <c r="C22" s="464"/>
      <c r="D22" s="465" t="s">
        <v>1314</v>
      </c>
      <c r="E22" s="123"/>
      <c r="F22" s="123"/>
      <c r="G22" s="541"/>
      <c r="H22" s="54"/>
    </row>
    <row r="23" spans="1:8" ht="27" x14ac:dyDescent="0.2">
      <c r="A23" s="472"/>
      <c r="B23" s="467" t="s">
        <v>1315</v>
      </c>
      <c r="C23" s="468"/>
      <c r="D23" s="466" t="s">
        <v>1316</v>
      </c>
      <c r="E23" s="213" t="s">
        <v>253</v>
      </c>
      <c r="F23" s="213">
        <v>70</v>
      </c>
      <c r="G23" s="119"/>
      <c r="H23" s="536" t="str">
        <f>IF(G23=0," ",F23*G23)</f>
        <v xml:space="preserve"> </v>
      </c>
    </row>
    <row r="24" spans="1:8" ht="27" x14ac:dyDescent="0.2">
      <c r="A24" s="472"/>
      <c r="B24" s="467" t="s">
        <v>1317</v>
      </c>
      <c r="C24" s="468"/>
      <c r="D24" s="466" t="s">
        <v>1302</v>
      </c>
      <c r="E24" s="213" t="s">
        <v>253</v>
      </c>
      <c r="F24" s="213">
        <v>30</v>
      </c>
      <c r="G24" s="119"/>
      <c r="H24" s="536" t="str">
        <f>IF(G24=0," ",F24*G24)</f>
        <v xml:space="preserve"> </v>
      </c>
    </row>
    <row r="25" spans="1:8" ht="27" x14ac:dyDescent="0.2">
      <c r="A25" s="472"/>
      <c r="B25" s="467" t="s">
        <v>1318</v>
      </c>
      <c r="C25" s="468"/>
      <c r="D25" s="466" t="s">
        <v>1319</v>
      </c>
      <c r="E25" s="213" t="s">
        <v>253</v>
      </c>
      <c r="F25" s="213">
        <v>120</v>
      </c>
      <c r="G25" s="119"/>
      <c r="H25" s="536" t="str">
        <f>IF(G25=0," ",F25*G25)</f>
        <v xml:space="preserve"> </v>
      </c>
    </row>
    <row r="26" spans="1:8" x14ac:dyDescent="0.2">
      <c r="A26" s="471" t="s">
        <v>1320</v>
      </c>
      <c r="B26" s="463"/>
      <c r="C26" s="464"/>
      <c r="D26" s="465" t="s">
        <v>1321</v>
      </c>
      <c r="E26" s="123"/>
      <c r="F26" s="123"/>
      <c r="G26" s="541"/>
      <c r="H26" s="54"/>
    </row>
    <row r="27" spans="1:8" x14ac:dyDescent="0.2">
      <c r="A27" s="472"/>
      <c r="B27" s="467" t="s">
        <v>1322</v>
      </c>
      <c r="C27" s="468"/>
      <c r="D27" s="466" t="s">
        <v>1323</v>
      </c>
      <c r="E27" s="213" t="s">
        <v>929</v>
      </c>
      <c r="F27" s="213"/>
      <c r="G27" s="119"/>
      <c r="H27" s="86" t="s">
        <v>714</v>
      </c>
    </row>
    <row r="28" spans="1:8" x14ac:dyDescent="0.2">
      <c r="A28" s="472"/>
      <c r="B28" s="467" t="s">
        <v>1324</v>
      </c>
      <c r="C28" s="468"/>
      <c r="D28" s="466" t="s">
        <v>1325</v>
      </c>
      <c r="E28" s="213" t="s">
        <v>929</v>
      </c>
      <c r="F28" s="213"/>
      <c r="G28" s="119"/>
      <c r="H28" s="86" t="s">
        <v>714</v>
      </c>
    </row>
    <row r="29" spans="1:8" x14ac:dyDescent="0.2">
      <c r="A29" s="472"/>
      <c r="B29" s="467" t="s">
        <v>1326</v>
      </c>
      <c r="C29" s="468"/>
      <c r="D29" s="466" t="s">
        <v>1327</v>
      </c>
      <c r="E29" s="213" t="s">
        <v>929</v>
      </c>
      <c r="F29" s="213"/>
      <c r="G29" s="119"/>
      <c r="H29" s="86" t="s">
        <v>714</v>
      </c>
    </row>
    <row r="30" spans="1:8" ht="25.5" x14ac:dyDescent="0.2">
      <c r="A30" s="472"/>
      <c r="B30" s="467" t="s">
        <v>1328</v>
      </c>
      <c r="C30" s="468"/>
      <c r="D30" s="466" t="s">
        <v>1329</v>
      </c>
      <c r="E30" s="213" t="s">
        <v>735</v>
      </c>
      <c r="F30" s="213"/>
      <c r="G30" s="119"/>
      <c r="H30" s="86" t="s">
        <v>714</v>
      </c>
    </row>
    <row r="31" spans="1:8" ht="25.5" x14ac:dyDescent="0.2">
      <c r="A31" s="472"/>
      <c r="B31" s="467" t="s">
        <v>1330</v>
      </c>
      <c r="C31" s="468"/>
      <c r="D31" s="466" t="s">
        <v>1331</v>
      </c>
      <c r="E31" s="213" t="s">
        <v>735</v>
      </c>
      <c r="F31" s="213"/>
      <c r="G31" s="119"/>
      <c r="H31" s="86" t="s">
        <v>714</v>
      </c>
    </row>
    <row r="32" spans="1:8" ht="25.5" x14ac:dyDescent="0.2">
      <c r="A32" s="472"/>
      <c r="B32" s="467" t="s">
        <v>1332</v>
      </c>
      <c r="C32" s="468"/>
      <c r="D32" s="466" t="s">
        <v>1333</v>
      </c>
      <c r="E32" s="213" t="s">
        <v>735</v>
      </c>
      <c r="F32" s="213"/>
      <c r="G32" s="119"/>
      <c r="H32" s="86" t="s">
        <v>714</v>
      </c>
    </row>
    <row r="33" spans="1:8" x14ac:dyDescent="0.2">
      <c r="A33" s="471" t="s">
        <v>1334</v>
      </c>
      <c r="B33" s="463"/>
      <c r="C33" s="464"/>
      <c r="D33" s="465" t="s">
        <v>1335</v>
      </c>
      <c r="E33" s="123"/>
      <c r="F33" s="123"/>
      <c r="G33" s="541"/>
      <c r="H33" s="54"/>
    </row>
    <row r="34" spans="1:8" ht="25.5" x14ac:dyDescent="0.2">
      <c r="A34" s="472"/>
      <c r="B34" s="467" t="s">
        <v>1336</v>
      </c>
      <c r="C34" s="468"/>
      <c r="D34" s="466" t="s">
        <v>1337</v>
      </c>
      <c r="E34" s="213" t="s">
        <v>157</v>
      </c>
      <c r="F34" s="213">
        <v>700</v>
      </c>
      <c r="G34" s="119"/>
      <c r="H34" s="536" t="str">
        <f>IF(G34=0," ",F34*G34)</f>
        <v xml:space="preserve"> </v>
      </c>
    </row>
    <row r="35" spans="1:8" ht="38.25" x14ac:dyDescent="0.2">
      <c r="A35" s="480" t="s">
        <v>1338</v>
      </c>
      <c r="B35" s="481"/>
      <c r="C35" s="482"/>
      <c r="D35" s="457" t="s">
        <v>1339</v>
      </c>
      <c r="E35" s="483" t="s">
        <v>209</v>
      </c>
      <c r="F35" s="483">
        <v>10</v>
      </c>
      <c r="G35" s="383"/>
      <c r="H35" s="542" t="str">
        <f>IF(G35=0," ",F35*G35)</f>
        <v xml:space="preserve"> </v>
      </c>
    </row>
    <row r="36" spans="1:8" ht="38.25" x14ac:dyDescent="0.2">
      <c r="A36" s="480" t="s">
        <v>1340</v>
      </c>
      <c r="B36" s="481"/>
      <c r="C36" s="482"/>
      <c r="D36" s="457" t="s">
        <v>1341</v>
      </c>
      <c r="E36" s="483" t="s">
        <v>157</v>
      </c>
      <c r="F36" s="483">
        <v>1</v>
      </c>
      <c r="G36" s="383"/>
      <c r="H36" s="542" t="str">
        <f>IF(G36=0," ",F36*G36)</f>
        <v xml:space="preserve"> </v>
      </c>
    </row>
    <row r="37" spans="1:8" ht="25.5" x14ac:dyDescent="0.2">
      <c r="A37" s="471" t="s">
        <v>1342</v>
      </c>
      <c r="B37" s="463"/>
      <c r="C37" s="464"/>
      <c r="D37" s="465" t="s">
        <v>1343</v>
      </c>
      <c r="E37" s="123"/>
      <c r="F37" s="123"/>
      <c r="G37" s="543"/>
      <c r="H37" s="544"/>
    </row>
    <row r="38" spans="1:8" ht="27" x14ac:dyDescent="0.2">
      <c r="A38" s="472"/>
      <c r="B38" s="473" t="s">
        <v>1423</v>
      </c>
      <c r="C38" s="468"/>
      <c r="D38" s="466" t="s">
        <v>1424</v>
      </c>
      <c r="E38" s="213" t="s">
        <v>253</v>
      </c>
      <c r="F38" s="213">
        <v>500</v>
      </c>
      <c r="G38" s="119"/>
      <c r="H38" s="536" t="str">
        <f>IF(G38=0," ",F38*G38)</f>
        <v xml:space="preserve"> </v>
      </c>
    </row>
    <row r="39" spans="1:8" ht="25.5" x14ac:dyDescent="0.2">
      <c r="A39" s="471" t="s">
        <v>1344</v>
      </c>
      <c r="B39" s="463"/>
      <c r="C39" s="464"/>
      <c r="D39" s="465" t="s">
        <v>1345</v>
      </c>
      <c r="E39" s="123" t="s">
        <v>157</v>
      </c>
      <c r="F39" s="123">
        <v>300</v>
      </c>
      <c r="G39" s="575"/>
      <c r="H39" s="576" t="str">
        <f>IF(G39=0," ",F39*G39)</f>
        <v xml:space="preserve"> </v>
      </c>
    </row>
    <row r="40" spans="1:8" x14ac:dyDescent="0.2">
      <c r="A40" s="198" t="str">
        <f>A1</f>
        <v>SECTION</v>
      </c>
      <c r="B40" s="199" t="str">
        <f>B1</f>
        <v>C11.7</v>
      </c>
      <c r="C40" s="200"/>
      <c r="D40" s="731" t="s">
        <v>108</v>
      </c>
      <c r="E40" s="732"/>
      <c r="F40" s="732"/>
      <c r="G40" s="733"/>
      <c r="H40" s="44">
        <f>SUM(H3:H39)</f>
        <v>0</v>
      </c>
    </row>
    <row r="49" spans="1:1" x14ac:dyDescent="0.2">
      <c r="A49" s="120"/>
    </row>
    <row r="50" spans="1:1" x14ac:dyDescent="0.2">
      <c r="A50" s="120"/>
    </row>
    <row r="51" spans="1:1" x14ac:dyDescent="0.2">
      <c r="A51" s="120"/>
    </row>
    <row r="52" spans="1:1" x14ac:dyDescent="0.2">
      <c r="A52" s="120"/>
    </row>
    <row r="53" spans="1:1" x14ac:dyDescent="0.2">
      <c r="A53" s="120"/>
    </row>
    <row r="54" spans="1:1" x14ac:dyDescent="0.2">
      <c r="A54" s="120"/>
    </row>
    <row r="55" spans="1:1" x14ac:dyDescent="0.2">
      <c r="A55" s="120"/>
    </row>
    <row r="56" spans="1:1" x14ac:dyDescent="0.2">
      <c r="A56" s="120"/>
    </row>
    <row r="57" spans="1:1" x14ac:dyDescent="0.2">
      <c r="A57" s="120"/>
    </row>
    <row r="58" spans="1:1" x14ac:dyDescent="0.2">
      <c r="A58" s="120"/>
    </row>
    <row r="59" spans="1:1" x14ac:dyDescent="0.2">
      <c r="A59" s="120"/>
    </row>
    <row r="60" spans="1:1" x14ac:dyDescent="0.2">
      <c r="A60" s="120"/>
    </row>
    <row r="61" spans="1:1" x14ac:dyDescent="0.2">
      <c r="A61" s="120"/>
    </row>
    <row r="62" spans="1:1" x14ac:dyDescent="0.2">
      <c r="A62" s="120"/>
    </row>
    <row r="63" spans="1:1" x14ac:dyDescent="0.2">
      <c r="A63" s="120"/>
    </row>
    <row r="64" spans="1:1" x14ac:dyDescent="0.2">
      <c r="A64" s="120"/>
    </row>
    <row r="65" spans="1:1" x14ac:dyDescent="0.2">
      <c r="A65" s="120"/>
    </row>
    <row r="66" spans="1:1" x14ac:dyDescent="0.2">
      <c r="A66" s="120"/>
    </row>
    <row r="67" spans="1:1" x14ac:dyDescent="0.2">
      <c r="A67" s="120"/>
    </row>
    <row r="68" spans="1:1" x14ac:dyDescent="0.2">
      <c r="A68" s="120"/>
    </row>
    <row r="69" spans="1:1" x14ac:dyDescent="0.2">
      <c r="A69" s="120"/>
    </row>
    <row r="70" spans="1:1" x14ac:dyDescent="0.2">
      <c r="A70" s="120"/>
    </row>
    <row r="71" spans="1:1" x14ac:dyDescent="0.2">
      <c r="A71" s="120"/>
    </row>
    <row r="72" spans="1:1" x14ac:dyDescent="0.2">
      <c r="A72" s="120"/>
    </row>
    <row r="73" spans="1:1" x14ac:dyDescent="0.2">
      <c r="A73" s="120"/>
    </row>
    <row r="74" spans="1:1" x14ac:dyDescent="0.2">
      <c r="A74" s="120"/>
    </row>
    <row r="75" spans="1:1" x14ac:dyDescent="0.2">
      <c r="A75" s="120"/>
    </row>
    <row r="76" spans="1:1" x14ac:dyDescent="0.2">
      <c r="A76" s="120"/>
    </row>
    <row r="77" spans="1:1" x14ac:dyDescent="0.2">
      <c r="A77" s="120"/>
    </row>
    <row r="78" spans="1:1" x14ac:dyDescent="0.2">
      <c r="A78" s="120"/>
    </row>
    <row r="79" spans="1:1" x14ac:dyDescent="0.2">
      <c r="A79" s="120"/>
    </row>
    <row r="80" spans="1:1" x14ac:dyDescent="0.2">
      <c r="A80" s="120"/>
    </row>
    <row r="81" spans="1:1" x14ac:dyDescent="0.2">
      <c r="A81" s="120"/>
    </row>
    <row r="82" spans="1:1" x14ac:dyDescent="0.2">
      <c r="A82" s="120"/>
    </row>
    <row r="83" spans="1:1" x14ac:dyDescent="0.2">
      <c r="A83" s="120"/>
    </row>
    <row r="84" spans="1:1" x14ac:dyDescent="0.2">
      <c r="A84" s="120"/>
    </row>
    <row r="85" spans="1:1" x14ac:dyDescent="0.2">
      <c r="A85" s="120"/>
    </row>
    <row r="86" spans="1:1" x14ac:dyDescent="0.2">
      <c r="A86" s="120"/>
    </row>
    <row r="87" spans="1:1" x14ac:dyDescent="0.2">
      <c r="A87" s="120"/>
    </row>
    <row r="88" spans="1:1" x14ac:dyDescent="0.2">
      <c r="A88" s="120"/>
    </row>
    <row r="89" spans="1:1" x14ac:dyDescent="0.2">
      <c r="A89" s="120"/>
    </row>
    <row r="90" spans="1:1" x14ac:dyDescent="0.2">
      <c r="A90" s="120"/>
    </row>
    <row r="91" spans="1:1" x14ac:dyDescent="0.2">
      <c r="A91" s="120"/>
    </row>
    <row r="92" spans="1:1" x14ac:dyDescent="0.2">
      <c r="A92" s="120"/>
    </row>
    <row r="93" spans="1:1" x14ac:dyDescent="0.2">
      <c r="A93" s="120"/>
    </row>
    <row r="94" spans="1:1" x14ac:dyDescent="0.2">
      <c r="A94" s="120"/>
    </row>
    <row r="95" spans="1:1" x14ac:dyDescent="0.2">
      <c r="A95" s="120"/>
    </row>
    <row r="96" spans="1:1" x14ac:dyDescent="0.2">
      <c r="A96" s="120"/>
    </row>
    <row r="97" spans="1:1" x14ac:dyDescent="0.2">
      <c r="A97" s="120"/>
    </row>
    <row r="98" spans="1:1" x14ac:dyDescent="0.2">
      <c r="A98" s="120"/>
    </row>
    <row r="99" spans="1:1" x14ac:dyDescent="0.2">
      <c r="A99" s="120"/>
    </row>
    <row r="100" spans="1:1" x14ac:dyDescent="0.2">
      <c r="A100" s="120"/>
    </row>
    <row r="101" spans="1:1" x14ac:dyDescent="0.2">
      <c r="A101" s="120"/>
    </row>
    <row r="109" spans="1:1" x14ac:dyDescent="0.2">
      <c r="A109" s="120"/>
    </row>
    <row r="110" spans="1:1" x14ac:dyDescent="0.2">
      <c r="A110" s="120"/>
    </row>
    <row r="111" spans="1:1" x14ac:dyDescent="0.2">
      <c r="A111" s="120"/>
    </row>
    <row r="112" spans="1:1" x14ac:dyDescent="0.2">
      <c r="A112" s="120"/>
    </row>
    <row r="113" spans="1:1" x14ac:dyDescent="0.2">
      <c r="A113" s="120"/>
    </row>
    <row r="114" spans="1:1" x14ac:dyDescent="0.2">
      <c r="A114" s="120"/>
    </row>
    <row r="115" spans="1:1" x14ac:dyDescent="0.2">
      <c r="A115" s="120"/>
    </row>
    <row r="116" spans="1:1" x14ac:dyDescent="0.2">
      <c r="A116" s="120"/>
    </row>
    <row r="117" spans="1:1" x14ac:dyDescent="0.2">
      <c r="A117" s="120"/>
    </row>
    <row r="118" spans="1:1" x14ac:dyDescent="0.2">
      <c r="A118" s="120"/>
    </row>
    <row r="119" spans="1:1" x14ac:dyDescent="0.2">
      <c r="A119" s="120"/>
    </row>
    <row r="120" spans="1:1" x14ac:dyDescent="0.2">
      <c r="A120" s="120"/>
    </row>
    <row r="121" spans="1:1" x14ac:dyDescent="0.2">
      <c r="A121" s="120"/>
    </row>
    <row r="122" spans="1:1" x14ac:dyDescent="0.2">
      <c r="A122" s="120"/>
    </row>
    <row r="123" spans="1:1" x14ac:dyDescent="0.2">
      <c r="A123" s="120"/>
    </row>
    <row r="124" spans="1:1" x14ac:dyDescent="0.2">
      <c r="A124" s="120"/>
    </row>
    <row r="125" spans="1:1" x14ac:dyDescent="0.2">
      <c r="A125" s="120"/>
    </row>
    <row r="126" spans="1:1" x14ac:dyDescent="0.2">
      <c r="A126" s="120"/>
    </row>
    <row r="127" spans="1:1" x14ac:dyDescent="0.2">
      <c r="A127" s="120"/>
    </row>
    <row r="128" spans="1:1" x14ac:dyDescent="0.2">
      <c r="A128" s="120"/>
    </row>
    <row r="129" spans="1:1" x14ac:dyDescent="0.2">
      <c r="A129" s="120"/>
    </row>
    <row r="130" spans="1:1" x14ac:dyDescent="0.2">
      <c r="A130" s="120"/>
    </row>
    <row r="131" spans="1:1" x14ac:dyDescent="0.2">
      <c r="A131" s="120"/>
    </row>
    <row r="133" spans="1:1" x14ac:dyDescent="0.2">
      <c r="A133" s="120"/>
    </row>
    <row r="134" spans="1:1" x14ac:dyDescent="0.2">
      <c r="A134" s="120"/>
    </row>
    <row r="135" spans="1:1" x14ac:dyDescent="0.2">
      <c r="A135" s="120"/>
    </row>
    <row r="136" spans="1:1" x14ac:dyDescent="0.2">
      <c r="A136" s="120"/>
    </row>
    <row r="137" spans="1:1" x14ac:dyDescent="0.2">
      <c r="A137" s="120"/>
    </row>
    <row r="138" spans="1:1" x14ac:dyDescent="0.2">
      <c r="A138" s="120"/>
    </row>
    <row r="139" spans="1:1" x14ac:dyDescent="0.2">
      <c r="A139" s="120"/>
    </row>
    <row r="140" spans="1:1" x14ac:dyDescent="0.2">
      <c r="A140" s="120"/>
    </row>
    <row r="141" spans="1:1" x14ac:dyDescent="0.2">
      <c r="A141" s="120"/>
    </row>
    <row r="142" spans="1:1" x14ac:dyDescent="0.2">
      <c r="A142" s="120"/>
    </row>
    <row r="143" spans="1:1" x14ac:dyDescent="0.2">
      <c r="A143" s="120"/>
    </row>
    <row r="144" spans="1:1" x14ac:dyDescent="0.2">
      <c r="A144" s="120"/>
    </row>
    <row r="145" spans="1:1" x14ac:dyDescent="0.2">
      <c r="A145" s="120"/>
    </row>
    <row r="146" spans="1:1" x14ac:dyDescent="0.2">
      <c r="A146" s="120"/>
    </row>
    <row r="147" spans="1:1" x14ac:dyDescent="0.2">
      <c r="A147" s="120"/>
    </row>
    <row r="148" spans="1:1" x14ac:dyDescent="0.2">
      <c r="A148" s="120"/>
    </row>
    <row r="149" spans="1:1" x14ac:dyDescent="0.2">
      <c r="A149" s="120"/>
    </row>
    <row r="150" spans="1:1" x14ac:dyDescent="0.2">
      <c r="A150" s="120"/>
    </row>
    <row r="151" spans="1:1" x14ac:dyDescent="0.2">
      <c r="A151" s="120"/>
    </row>
    <row r="152" spans="1:1" x14ac:dyDescent="0.2">
      <c r="A152" s="120"/>
    </row>
    <row r="153" spans="1:1" x14ac:dyDescent="0.2">
      <c r="A153" s="120"/>
    </row>
    <row r="154" spans="1:1" x14ac:dyDescent="0.2">
      <c r="A154" s="120"/>
    </row>
    <row r="155" spans="1:1" x14ac:dyDescent="0.2">
      <c r="A155" s="120"/>
    </row>
    <row r="156" spans="1:1" x14ac:dyDescent="0.2">
      <c r="A156" s="120"/>
    </row>
    <row r="157" spans="1:1" x14ac:dyDescent="0.2">
      <c r="A157" s="120"/>
    </row>
    <row r="158" spans="1:1" x14ac:dyDescent="0.2">
      <c r="A158" s="120"/>
    </row>
    <row r="159" spans="1:1" x14ac:dyDescent="0.2">
      <c r="A159" s="120"/>
    </row>
    <row r="160" spans="1:1" x14ac:dyDescent="0.2">
      <c r="A160" s="120"/>
    </row>
    <row r="161" spans="1:1" x14ac:dyDescent="0.2">
      <c r="A161" s="120"/>
    </row>
    <row r="162" spans="1:1" x14ac:dyDescent="0.2">
      <c r="A162" s="120"/>
    </row>
    <row r="163" spans="1:1" x14ac:dyDescent="0.2">
      <c r="A163" s="120"/>
    </row>
    <row r="164" spans="1:1" x14ac:dyDescent="0.2">
      <c r="A164" s="120"/>
    </row>
    <row r="165" spans="1:1" x14ac:dyDescent="0.2">
      <c r="A165" s="120"/>
    </row>
    <row r="166" spans="1:1" x14ac:dyDescent="0.2">
      <c r="A166" s="120"/>
    </row>
    <row r="167" spans="1:1" x14ac:dyDescent="0.2">
      <c r="A167" s="120"/>
    </row>
    <row r="168" spans="1:1" x14ac:dyDescent="0.2">
      <c r="A168" s="120"/>
    </row>
    <row r="169" spans="1:1" x14ac:dyDescent="0.2">
      <c r="A169" s="120"/>
    </row>
    <row r="170" spans="1:1" x14ac:dyDescent="0.2">
      <c r="A170" s="120"/>
    </row>
    <row r="171" spans="1:1" x14ac:dyDescent="0.2">
      <c r="A171" s="120"/>
    </row>
    <row r="172" spans="1:1" x14ac:dyDescent="0.2">
      <c r="A172" s="120"/>
    </row>
    <row r="173" spans="1:1" x14ac:dyDescent="0.2">
      <c r="A173" s="120"/>
    </row>
    <row r="174" spans="1:1" x14ac:dyDescent="0.2">
      <c r="A174" s="120"/>
    </row>
    <row r="175" spans="1:1" x14ac:dyDescent="0.2">
      <c r="A175" s="120"/>
    </row>
    <row r="176" spans="1:1" x14ac:dyDescent="0.2">
      <c r="A176" s="120"/>
    </row>
    <row r="177" spans="1:1" x14ac:dyDescent="0.2">
      <c r="A177" s="120"/>
    </row>
    <row r="178" spans="1:1" x14ac:dyDescent="0.2">
      <c r="A178" s="120"/>
    </row>
    <row r="179" spans="1:1" x14ac:dyDescent="0.2">
      <c r="A179" s="120"/>
    </row>
    <row r="180" spans="1:1" x14ac:dyDescent="0.2">
      <c r="A180" s="120"/>
    </row>
    <row r="181" spans="1:1" x14ac:dyDescent="0.2">
      <c r="A181" s="120"/>
    </row>
    <row r="182" spans="1:1" x14ac:dyDescent="0.2">
      <c r="A182" s="120"/>
    </row>
    <row r="183" spans="1:1" x14ac:dyDescent="0.2">
      <c r="A183" s="120"/>
    </row>
    <row r="184" spans="1:1" x14ac:dyDescent="0.2">
      <c r="A184" s="120"/>
    </row>
    <row r="185" spans="1:1" x14ac:dyDescent="0.2">
      <c r="A185" s="120"/>
    </row>
    <row r="186" spans="1:1" x14ac:dyDescent="0.2">
      <c r="A186" s="120"/>
    </row>
    <row r="187" spans="1:1" x14ac:dyDescent="0.2">
      <c r="A187" s="120"/>
    </row>
    <row r="188" spans="1:1" x14ac:dyDescent="0.2">
      <c r="A188" s="120"/>
    </row>
    <row r="189" spans="1:1" x14ac:dyDescent="0.2">
      <c r="A189" s="120"/>
    </row>
    <row r="190" spans="1:1" x14ac:dyDescent="0.2">
      <c r="A190" s="120"/>
    </row>
    <row r="191" spans="1:1" x14ac:dyDescent="0.2">
      <c r="A191" s="120"/>
    </row>
    <row r="192" spans="1:1" x14ac:dyDescent="0.2">
      <c r="A192" s="120"/>
    </row>
    <row r="193" spans="1:1" x14ac:dyDescent="0.2">
      <c r="A193" s="120"/>
    </row>
    <row r="194" spans="1:1" x14ac:dyDescent="0.2">
      <c r="A194" s="120"/>
    </row>
    <row r="195" spans="1:1" x14ac:dyDescent="0.2">
      <c r="A195" s="120"/>
    </row>
    <row r="196" spans="1:1" x14ac:dyDescent="0.2">
      <c r="A196" s="120"/>
    </row>
    <row r="197" spans="1:1" x14ac:dyDescent="0.2">
      <c r="A197" s="120"/>
    </row>
    <row r="198" spans="1:1" x14ac:dyDescent="0.2">
      <c r="A198" s="120"/>
    </row>
    <row r="199" spans="1:1" x14ac:dyDescent="0.2">
      <c r="A199" s="120"/>
    </row>
    <row r="200" spans="1:1" x14ac:dyDescent="0.2">
      <c r="A200" s="120"/>
    </row>
    <row r="201" spans="1:1" x14ac:dyDescent="0.2">
      <c r="A201" s="120"/>
    </row>
    <row r="202" spans="1:1" x14ac:dyDescent="0.2">
      <c r="A202" s="120"/>
    </row>
    <row r="203" spans="1:1" x14ac:dyDescent="0.2">
      <c r="A203" s="120"/>
    </row>
    <row r="204" spans="1:1" x14ac:dyDescent="0.2">
      <c r="A204" s="120"/>
    </row>
    <row r="205" spans="1:1" x14ac:dyDescent="0.2">
      <c r="A205" s="120"/>
    </row>
    <row r="206" spans="1:1" x14ac:dyDescent="0.2">
      <c r="A206" s="120"/>
    </row>
    <row r="207" spans="1:1" x14ac:dyDescent="0.2">
      <c r="A207" s="120"/>
    </row>
    <row r="208" spans="1:1" x14ac:dyDescent="0.2">
      <c r="A208" s="120"/>
    </row>
    <row r="209" spans="1:1" x14ac:dyDescent="0.2">
      <c r="A209" s="120"/>
    </row>
    <row r="210" spans="1:1" x14ac:dyDescent="0.2">
      <c r="A210" s="120"/>
    </row>
    <row r="211" spans="1:1" x14ac:dyDescent="0.2">
      <c r="A211" s="120"/>
    </row>
    <row r="212" spans="1:1" x14ac:dyDescent="0.2">
      <c r="A212" s="120"/>
    </row>
    <row r="213" spans="1:1" x14ac:dyDescent="0.2">
      <c r="A213" s="120"/>
    </row>
    <row r="214" spans="1:1" x14ac:dyDescent="0.2">
      <c r="A214" s="120"/>
    </row>
    <row r="215" spans="1:1" x14ac:dyDescent="0.2">
      <c r="A215" s="120"/>
    </row>
    <row r="216" spans="1:1" x14ac:dyDescent="0.2">
      <c r="A216" s="120"/>
    </row>
    <row r="217" spans="1:1" x14ac:dyDescent="0.2">
      <c r="A217" s="120"/>
    </row>
    <row r="218" spans="1:1" x14ac:dyDescent="0.2">
      <c r="A218" s="120"/>
    </row>
    <row r="219" spans="1:1" x14ac:dyDescent="0.2">
      <c r="A219" s="120"/>
    </row>
    <row r="220" spans="1:1" x14ac:dyDescent="0.2">
      <c r="A220" s="120"/>
    </row>
    <row r="221" spans="1:1" x14ac:dyDescent="0.2">
      <c r="A221" s="120"/>
    </row>
    <row r="222" spans="1:1" x14ac:dyDescent="0.2">
      <c r="A222" s="120"/>
    </row>
    <row r="223" spans="1:1" x14ac:dyDescent="0.2">
      <c r="A223" s="120"/>
    </row>
    <row r="224" spans="1:1" x14ac:dyDescent="0.2">
      <c r="A224" s="120"/>
    </row>
    <row r="225" spans="1:1" x14ac:dyDescent="0.2">
      <c r="A225" s="120"/>
    </row>
    <row r="226" spans="1:1" x14ac:dyDescent="0.2">
      <c r="A226" s="120"/>
    </row>
    <row r="227" spans="1:1" x14ac:dyDescent="0.2">
      <c r="A227" s="120"/>
    </row>
    <row r="228" spans="1:1" x14ac:dyDescent="0.2">
      <c r="A228" s="120"/>
    </row>
    <row r="229" spans="1:1" x14ac:dyDescent="0.2">
      <c r="A229" s="120"/>
    </row>
    <row r="230" spans="1:1" x14ac:dyDescent="0.2">
      <c r="A230" s="120"/>
    </row>
    <row r="231" spans="1:1" x14ac:dyDescent="0.2">
      <c r="A231" s="120"/>
    </row>
    <row r="232" spans="1:1" x14ac:dyDescent="0.2">
      <c r="A232" s="120"/>
    </row>
    <row r="233" spans="1:1" x14ac:dyDescent="0.2">
      <c r="A233" s="120"/>
    </row>
    <row r="234" spans="1:1" x14ac:dyDescent="0.2">
      <c r="A234" s="120"/>
    </row>
    <row r="235" spans="1:1" x14ac:dyDescent="0.2">
      <c r="A235" s="120"/>
    </row>
    <row r="236" spans="1:1" x14ac:dyDescent="0.2">
      <c r="A236" s="120"/>
    </row>
    <row r="237" spans="1:1" x14ac:dyDescent="0.2">
      <c r="A237" s="120"/>
    </row>
    <row r="238" spans="1:1" x14ac:dyDescent="0.2">
      <c r="A238" s="120"/>
    </row>
    <row r="239" spans="1:1" x14ac:dyDescent="0.2">
      <c r="A239" s="120"/>
    </row>
    <row r="240" spans="1:1" x14ac:dyDescent="0.2">
      <c r="A240" s="120"/>
    </row>
    <row r="241" spans="1:1" x14ac:dyDescent="0.2">
      <c r="A241" s="120"/>
    </row>
    <row r="242" spans="1:1" x14ac:dyDescent="0.2">
      <c r="A242" s="120"/>
    </row>
    <row r="243" spans="1:1" x14ac:dyDescent="0.2">
      <c r="A243" s="120"/>
    </row>
    <row r="244" spans="1:1" x14ac:dyDescent="0.2">
      <c r="A244" s="120"/>
    </row>
    <row r="245" spans="1:1" x14ac:dyDescent="0.2">
      <c r="A245" s="120"/>
    </row>
    <row r="246" spans="1:1" x14ac:dyDescent="0.2">
      <c r="A246" s="120"/>
    </row>
    <row r="247" spans="1:1" x14ac:dyDescent="0.2">
      <c r="A247" s="120"/>
    </row>
    <row r="248" spans="1:1" x14ac:dyDescent="0.2">
      <c r="A248" s="120"/>
    </row>
    <row r="249" spans="1:1" x14ac:dyDescent="0.2">
      <c r="A249" s="120"/>
    </row>
    <row r="251" spans="1:1" x14ac:dyDescent="0.2">
      <c r="A251" s="120"/>
    </row>
    <row r="252" spans="1:1" x14ac:dyDescent="0.2">
      <c r="A252" s="120"/>
    </row>
    <row r="253" spans="1:1" x14ac:dyDescent="0.2">
      <c r="A253" s="120"/>
    </row>
    <row r="254" spans="1:1" x14ac:dyDescent="0.2">
      <c r="A254" s="120"/>
    </row>
    <row r="255" spans="1:1" x14ac:dyDescent="0.2">
      <c r="A255" s="120"/>
    </row>
    <row r="256" spans="1:1" x14ac:dyDescent="0.2">
      <c r="A256" s="120"/>
    </row>
    <row r="257" spans="1:1" x14ac:dyDescent="0.2">
      <c r="A257" s="120"/>
    </row>
    <row r="258" spans="1:1" x14ac:dyDescent="0.2">
      <c r="A258" s="120"/>
    </row>
    <row r="259" spans="1:1" x14ac:dyDescent="0.2">
      <c r="A259" s="120"/>
    </row>
    <row r="260" spans="1:1" x14ac:dyDescent="0.2">
      <c r="A260" s="120"/>
    </row>
    <row r="261" spans="1:1" x14ac:dyDescent="0.2">
      <c r="A261" s="120"/>
    </row>
    <row r="262" spans="1:1" x14ac:dyDescent="0.2">
      <c r="A262" s="120"/>
    </row>
    <row r="357" spans="1:1" x14ac:dyDescent="0.2">
      <c r="A357" s="120"/>
    </row>
    <row r="358" spans="1:1" x14ac:dyDescent="0.2">
      <c r="A358" s="120"/>
    </row>
    <row r="368" spans="1:1" x14ac:dyDescent="0.2">
      <c r="A368" s="120"/>
    </row>
    <row r="372" spans="1:1" x14ac:dyDescent="0.2">
      <c r="A372" s="120"/>
    </row>
    <row r="373" spans="1:1" x14ac:dyDescent="0.2">
      <c r="A373" s="120"/>
    </row>
    <row r="374" spans="1:1" x14ac:dyDescent="0.2">
      <c r="A374" s="120"/>
    </row>
    <row r="383" spans="1:1" x14ac:dyDescent="0.2">
      <c r="A383" s="120"/>
    </row>
    <row r="384" spans="1:1" x14ac:dyDescent="0.2">
      <c r="A384" s="120"/>
    </row>
    <row r="385" spans="1:1" x14ac:dyDescent="0.2">
      <c r="A385" s="120"/>
    </row>
    <row r="386" spans="1:1" x14ac:dyDescent="0.2">
      <c r="A386" s="120"/>
    </row>
    <row r="387" spans="1:1" x14ac:dyDescent="0.2">
      <c r="A387" s="120"/>
    </row>
    <row r="388" spans="1:1" x14ac:dyDescent="0.2">
      <c r="A388" s="120"/>
    </row>
    <row r="389" spans="1:1" x14ac:dyDescent="0.2">
      <c r="A389" s="120"/>
    </row>
    <row r="390" spans="1:1" x14ac:dyDescent="0.2">
      <c r="A390" s="120"/>
    </row>
    <row r="391" spans="1:1" x14ac:dyDescent="0.2">
      <c r="A391" s="120"/>
    </row>
    <row r="392" spans="1:1" x14ac:dyDescent="0.2">
      <c r="A392" s="120"/>
    </row>
    <row r="393" spans="1:1" x14ac:dyDescent="0.2">
      <c r="A393" s="120"/>
    </row>
    <row r="394" spans="1:1" x14ac:dyDescent="0.2">
      <c r="A394" s="120"/>
    </row>
    <row r="395" spans="1:1" x14ac:dyDescent="0.2">
      <c r="A395" s="120"/>
    </row>
    <row r="396" spans="1:1" x14ac:dyDescent="0.2">
      <c r="A396" s="120"/>
    </row>
    <row r="397" spans="1:1" x14ac:dyDescent="0.2">
      <c r="A397" s="120"/>
    </row>
    <row r="398" spans="1:1" x14ac:dyDescent="0.2">
      <c r="A398" s="120"/>
    </row>
    <row r="399" spans="1:1" x14ac:dyDescent="0.2">
      <c r="A399" s="120"/>
    </row>
    <row r="400" spans="1:1" x14ac:dyDescent="0.2">
      <c r="A400" s="120"/>
    </row>
    <row r="401" spans="1:1" x14ac:dyDescent="0.2">
      <c r="A401" s="120"/>
    </row>
    <row r="402" spans="1:1" x14ac:dyDescent="0.2">
      <c r="A402" s="120"/>
    </row>
    <row r="403" spans="1:1" x14ac:dyDescent="0.2">
      <c r="A403" s="120"/>
    </row>
    <row r="404" spans="1:1" x14ac:dyDescent="0.2">
      <c r="A404" s="120"/>
    </row>
    <row r="405" spans="1:1" x14ac:dyDescent="0.2">
      <c r="A405" s="120"/>
    </row>
    <row r="406" spans="1:1" x14ac:dyDescent="0.2">
      <c r="A406" s="120"/>
    </row>
    <row r="407" spans="1:1" x14ac:dyDescent="0.2">
      <c r="A407" s="120"/>
    </row>
    <row r="408" spans="1:1" x14ac:dyDescent="0.2">
      <c r="A408" s="120"/>
    </row>
    <row r="409" spans="1:1" x14ac:dyDescent="0.2">
      <c r="A409" s="120"/>
    </row>
    <row r="410" spans="1:1" x14ac:dyDescent="0.2">
      <c r="A410" s="120"/>
    </row>
    <row r="411" spans="1:1" x14ac:dyDescent="0.2">
      <c r="A411" s="120"/>
    </row>
    <row r="412" spans="1:1" x14ac:dyDescent="0.2">
      <c r="A412" s="120"/>
    </row>
    <row r="413" spans="1:1" x14ac:dyDescent="0.2">
      <c r="A413" s="120"/>
    </row>
    <row r="414" spans="1:1" x14ac:dyDescent="0.2">
      <c r="A414" s="120"/>
    </row>
    <row r="415" spans="1:1" x14ac:dyDescent="0.2">
      <c r="A415" s="120"/>
    </row>
    <row r="416" spans="1:1" x14ac:dyDescent="0.2">
      <c r="A416" s="120"/>
    </row>
    <row r="417" spans="1:1" x14ac:dyDescent="0.2">
      <c r="A417" s="120"/>
    </row>
    <row r="418" spans="1:1" x14ac:dyDescent="0.2">
      <c r="A418" s="120"/>
    </row>
    <row r="419" spans="1:1" x14ac:dyDescent="0.2">
      <c r="A419" s="120"/>
    </row>
    <row r="420" spans="1:1" x14ac:dyDescent="0.2">
      <c r="A420" s="120"/>
    </row>
    <row r="421" spans="1:1" x14ac:dyDescent="0.2">
      <c r="A421" s="120"/>
    </row>
    <row r="422" spans="1:1" x14ac:dyDescent="0.2">
      <c r="A422" s="120"/>
    </row>
    <row r="423" spans="1:1" x14ac:dyDescent="0.2">
      <c r="A423" s="120"/>
    </row>
    <row r="424" spans="1:1" x14ac:dyDescent="0.2">
      <c r="A424" s="120"/>
    </row>
    <row r="425" spans="1:1" x14ac:dyDescent="0.2">
      <c r="A425" s="120"/>
    </row>
    <row r="426" spans="1:1" x14ac:dyDescent="0.2">
      <c r="A426" s="120"/>
    </row>
    <row r="427" spans="1:1" x14ac:dyDescent="0.2">
      <c r="A427" s="120"/>
    </row>
    <row r="428" spans="1:1" x14ac:dyDescent="0.2">
      <c r="A428" s="120"/>
    </row>
    <row r="429" spans="1:1" x14ac:dyDescent="0.2">
      <c r="A429" s="120"/>
    </row>
    <row r="430" spans="1:1" x14ac:dyDescent="0.2">
      <c r="A430" s="120"/>
    </row>
    <row r="431" spans="1:1" x14ac:dyDescent="0.2">
      <c r="A431" s="120"/>
    </row>
    <row r="432" spans="1:1" x14ac:dyDescent="0.2">
      <c r="A432" s="120"/>
    </row>
    <row r="433" spans="1:1" x14ac:dyDescent="0.2">
      <c r="A433" s="120"/>
    </row>
    <row r="434" spans="1:1" x14ac:dyDescent="0.2">
      <c r="A434" s="120"/>
    </row>
    <row r="435" spans="1:1" x14ac:dyDescent="0.2">
      <c r="A435" s="120"/>
    </row>
    <row r="436" spans="1:1" x14ac:dyDescent="0.2">
      <c r="A436" s="120"/>
    </row>
    <row r="437" spans="1:1" x14ac:dyDescent="0.2">
      <c r="A437" s="120"/>
    </row>
    <row r="438" spans="1:1" x14ac:dyDescent="0.2">
      <c r="A438" s="120"/>
    </row>
    <row r="439" spans="1:1" x14ac:dyDescent="0.2">
      <c r="A439" s="120"/>
    </row>
    <row r="440" spans="1:1" x14ac:dyDescent="0.2">
      <c r="A440" s="120"/>
    </row>
    <row r="441" spans="1:1" x14ac:dyDescent="0.2">
      <c r="A441" s="120"/>
    </row>
    <row r="442" spans="1:1" x14ac:dyDescent="0.2">
      <c r="A442" s="120"/>
    </row>
    <row r="443" spans="1:1" x14ac:dyDescent="0.2">
      <c r="A443" s="120"/>
    </row>
    <row r="444" spans="1:1" x14ac:dyDescent="0.2">
      <c r="A444" s="120"/>
    </row>
    <row r="445" spans="1:1" x14ac:dyDescent="0.2">
      <c r="A445" s="120"/>
    </row>
    <row r="446" spans="1:1" x14ac:dyDescent="0.2">
      <c r="A446" s="120"/>
    </row>
    <row r="447" spans="1:1" x14ac:dyDescent="0.2">
      <c r="A447" s="120"/>
    </row>
    <row r="448" spans="1:1" x14ac:dyDescent="0.2">
      <c r="A448" s="120"/>
    </row>
    <row r="449" spans="1:1" x14ac:dyDescent="0.2">
      <c r="A449" s="120"/>
    </row>
    <row r="450" spans="1:1" x14ac:dyDescent="0.2">
      <c r="A450" s="120"/>
    </row>
    <row r="451" spans="1:1" x14ac:dyDescent="0.2">
      <c r="A451" s="120"/>
    </row>
    <row r="452" spans="1:1" x14ac:dyDescent="0.2">
      <c r="A452" s="120"/>
    </row>
    <row r="453" spans="1:1" x14ac:dyDescent="0.2">
      <c r="A453" s="120"/>
    </row>
    <row r="454" spans="1:1" x14ac:dyDescent="0.2">
      <c r="A454" s="120"/>
    </row>
    <row r="455" spans="1:1" x14ac:dyDescent="0.2">
      <c r="A455" s="120"/>
    </row>
    <row r="456" spans="1:1" x14ac:dyDescent="0.2">
      <c r="A456" s="120"/>
    </row>
    <row r="457" spans="1:1" x14ac:dyDescent="0.2">
      <c r="A457" s="120"/>
    </row>
    <row r="458" spans="1:1" x14ac:dyDescent="0.2">
      <c r="A458" s="120"/>
    </row>
    <row r="459" spans="1:1" x14ac:dyDescent="0.2">
      <c r="A459" s="120"/>
    </row>
    <row r="460" spans="1:1" x14ac:dyDescent="0.2">
      <c r="A460" s="120"/>
    </row>
    <row r="461" spans="1:1" x14ac:dyDescent="0.2">
      <c r="A461" s="120"/>
    </row>
    <row r="462" spans="1:1" x14ac:dyDescent="0.2">
      <c r="A462" s="120"/>
    </row>
    <row r="463" spans="1:1" x14ac:dyDescent="0.2">
      <c r="A463" s="120"/>
    </row>
    <row r="464" spans="1:1" x14ac:dyDescent="0.2">
      <c r="A464" s="120"/>
    </row>
    <row r="465" spans="1:1" x14ac:dyDescent="0.2">
      <c r="A465" s="120"/>
    </row>
    <row r="466" spans="1:1" x14ac:dyDescent="0.2">
      <c r="A466" s="120"/>
    </row>
    <row r="467" spans="1:1" x14ac:dyDescent="0.2">
      <c r="A467" s="120"/>
    </row>
    <row r="468" spans="1:1" x14ac:dyDescent="0.2">
      <c r="A468" s="120"/>
    </row>
    <row r="469" spans="1:1" x14ac:dyDescent="0.2">
      <c r="A469" s="120"/>
    </row>
    <row r="470" spans="1:1" x14ac:dyDescent="0.2">
      <c r="A470" s="120"/>
    </row>
    <row r="471" spans="1:1" x14ac:dyDescent="0.2">
      <c r="A471" s="120"/>
    </row>
    <row r="472" spans="1:1" x14ac:dyDescent="0.2">
      <c r="A472" s="120"/>
    </row>
    <row r="473" spans="1:1" x14ac:dyDescent="0.2">
      <c r="A473" s="120"/>
    </row>
    <row r="474" spans="1:1" x14ac:dyDescent="0.2">
      <c r="A474" s="120"/>
    </row>
    <row r="475" spans="1:1" x14ac:dyDescent="0.2">
      <c r="A475" s="120"/>
    </row>
    <row r="476" spans="1:1" x14ac:dyDescent="0.2">
      <c r="A476" s="120"/>
    </row>
    <row r="477" spans="1:1" x14ac:dyDescent="0.2">
      <c r="A477" s="120"/>
    </row>
    <row r="478" spans="1:1" x14ac:dyDescent="0.2">
      <c r="A478" s="120"/>
    </row>
    <row r="479" spans="1:1" x14ac:dyDescent="0.2">
      <c r="A479" s="120"/>
    </row>
    <row r="480" spans="1:1" x14ac:dyDescent="0.2">
      <c r="A480" s="120"/>
    </row>
    <row r="481" spans="1:1" x14ac:dyDescent="0.2">
      <c r="A481" s="120"/>
    </row>
    <row r="482" spans="1:1" x14ac:dyDescent="0.2">
      <c r="A482" s="120"/>
    </row>
    <row r="483" spans="1:1" x14ac:dyDescent="0.2">
      <c r="A483" s="120"/>
    </row>
    <row r="484" spans="1:1" x14ac:dyDescent="0.2">
      <c r="A484" s="120"/>
    </row>
    <row r="485" spans="1:1" x14ac:dyDescent="0.2">
      <c r="A485" s="120"/>
    </row>
    <row r="486" spans="1:1" x14ac:dyDescent="0.2">
      <c r="A486" s="120"/>
    </row>
    <row r="487" spans="1:1" x14ac:dyDescent="0.2">
      <c r="A487" s="120"/>
    </row>
    <row r="488" spans="1:1" x14ac:dyDescent="0.2">
      <c r="A488" s="120"/>
    </row>
    <row r="489" spans="1:1" x14ac:dyDescent="0.2">
      <c r="A489" s="120"/>
    </row>
    <row r="490" spans="1:1" x14ac:dyDescent="0.2">
      <c r="A490" s="120"/>
    </row>
    <row r="491" spans="1:1" x14ac:dyDescent="0.2">
      <c r="A491" s="120"/>
    </row>
    <row r="492" spans="1:1" x14ac:dyDescent="0.2">
      <c r="A492" s="120"/>
    </row>
    <row r="493" spans="1:1" x14ac:dyDescent="0.2">
      <c r="A493" s="120"/>
    </row>
    <row r="494" spans="1:1" x14ac:dyDescent="0.2">
      <c r="A494" s="120"/>
    </row>
    <row r="495" spans="1:1" x14ac:dyDescent="0.2">
      <c r="A495" s="120"/>
    </row>
    <row r="496" spans="1:1" x14ac:dyDescent="0.2">
      <c r="A496" s="120"/>
    </row>
    <row r="497" spans="1:1" x14ac:dyDescent="0.2">
      <c r="A497" s="120"/>
    </row>
    <row r="498" spans="1:1" x14ac:dyDescent="0.2">
      <c r="A498" s="120"/>
    </row>
    <row r="499" spans="1:1" x14ac:dyDescent="0.2">
      <c r="A499" s="120"/>
    </row>
    <row r="500" spans="1:1" x14ac:dyDescent="0.2">
      <c r="A500" s="120"/>
    </row>
    <row r="501" spans="1:1" x14ac:dyDescent="0.2">
      <c r="A501" s="120"/>
    </row>
    <row r="502" spans="1:1" x14ac:dyDescent="0.2">
      <c r="A502" s="120"/>
    </row>
    <row r="503" spans="1:1" x14ac:dyDescent="0.2">
      <c r="A503" s="120"/>
    </row>
    <row r="504" spans="1:1" x14ac:dyDescent="0.2">
      <c r="A504" s="120"/>
    </row>
    <row r="505" spans="1:1" x14ac:dyDescent="0.2">
      <c r="A505" s="120"/>
    </row>
    <row r="511" spans="1:1" x14ac:dyDescent="0.2">
      <c r="A511" s="120"/>
    </row>
    <row r="512" spans="1:1" x14ac:dyDescent="0.2">
      <c r="A512" s="120"/>
    </row>
    <row r="513" spans="1:1" x14ac:dyDescent="0.2">
      <c r="A513" s="120"/>
    </row>
    <row r="514" spans="1:1" x14ac:dyDescent="0.2">
      <c r="A514" s="120"/>
    </row>
    <row r="515" spans="1:1" x14ac:dyDescent="0.2">
      <c r="A515" s="120"/>
    </row>
    <row r="516" spans="1:1" x14ac:dyDescent="0.2">
      <c r="A516" s="120"/>
    </row>
    <row r="517" spans="1:1" x14ac:dyDescent="0.2">
      <c r="A517" s="120"/>
    </row>
    <row r="518" spans="1:1" x14ac:dyDescent="0.2">
      <c r="A518" s="120"/>
    </row>
    <row r="519" spans="1:1" x14ac:dyDescent="0.2">
      <c r="A519" s="120"/>
    </row>
    <row r="520" spans="1:1" x14ac:dyDescent="0.2">
      <c r="A520" s="120"/>
    </row>
    <row r="521" spans="1:1" x14ac:dyDescent="0.2">
      <c r="A521" s="120"/>
    </row>
    <row r="522" spans="1:1" x14ac:dyDescent="0.2">
      <c r="A522" s="120"/>
    </row>
    <row r="523" spans="1:1" x14ac:dyDescent="0.2">
      <c r="A523" s="120"/>
    </row>
    <row r="524" spans="1:1" x14ac:dyDescent="0.2">
      <c r="A524" s="120"/>
    </row>
    <row r="525" spans="1:1" x14ac:dyDescent="0.2">
      <c r="A525" s="120"/>
    </row>
    <row r="526" spans="1:1" x14ac:dyDescent="0.2">
      <c r="A526" s="120"/>
    </row>
    <row r="527" spans="1:1" x14ac:dyDescent="0.2">
      <c r="A527" s="120"/>
    </row>
    <row r="528" spans="1:1" x14ac:dyDescent="0.2">
      <c r="A528" s="120"/>
    </row>
    <row r="529" spans="1:1" x14ac:dyDescent="0.2">
      <c r="A529" s="120"/>
    </row>
    <row r="530" spans="1:1" x14ac:dyDescent="0.2">
      <c r="A530" s="120"/>
    </row>
    <row r="531" spans="1:1" x14ac:dyDescent="0.2">
      <c r="A531" s="120"/>
    </row>
    <row r="532" spans="1:1" x14ac:dyDescent="0.2">
      <c r="A532" s="120"/>
    </row>
    <row r="533" spans="1:1" x14ac:dyDescent="0.2">
      <c r="A533" s="120"/>
    </row>
    <row r="534" spans="1:1" x14ac:dyDescent="0.2">
      <c r="A534" s="120"/>
    </row>
    <row r="535" spans="1:1" x14ac:dyDescent="0.2">
      <c r="A535" s="120"/>
    </row>
    <row r="536" spans="1:1" x14ac:dyDescent="0.2">
      <c r="A536" s="120"/>
    </row>
    <row r="537" spans="1:1" x14ac:dyDescent="0.2">
      <c r="A537" s="120"/>
    </row>
    <row r="538" spans="1:1" x14ac:dyDescent="0.2">
      <c r="A538" s="120"/>
    </row>
    <row r="539" spans="1:1" x14ac:dyDescent="0.2">
      <c r="A539" s="120"/>
    </row>
    <row r="540" spans="1:1" x14ac:dyDescent="0.2">
      <c r="A540" s="120"/>
    </row>
    <row r="541" spans="1:1" x14ac:dyDescent="0.2">
      <c r="A541" s="120"/>
    </row>
    <row r="542" spans="1:1" x14ac:dyDescent="0.2">
      <c r="A542" s="120"/>
    </row>
    <row r="543" spans="1:1" x14ac:dyDescent="0.2">
      <c r="A543" s="120"/>
    </row>
    <row r="544" spans="1:1" x14ac:dyDescent="0.2">
      <c r="A544" s="120"/>
    </row>
    <row r="545" spans="1:1" x14ac:dyDescent="0.2">
      <c r="A545" s="120"/>
    </row>
    <row r="546" spans="1:1" x14ac:dyDescent="0.2">
      <c r="A546" s="120"/>
    </row>
    <row r="547" spans="1:1" x14ac:dyDescent="0.2">
      <c r="A547" s="120"/>
    </row>
    <row r="548" spans="1:1" x14ac:dyDescent="0.2">
      <c r="A548" s="120"/>
    </row>
    <row r="549" spans="1:1" x14ac:dyDescent="0.2">
      <c r="A549" s="120"/>
    </row>
    <row r="550" spans="1:1" x14ac:dyDescent="0.2">
      <c r="A550" s="120"/>
    </row>
    <row r="551" spans="1:1" x14ac:dyDescent="0.2">
      <c r="A551" s="120"/>
    </row>
    <row r="552" spans="1:1" x14ac:dyDescent="0.2">
      <c r="A552" s="120"/>
    </row>
    <row r="553" spans="1:1" x14ac:dyDescent="0.2">
      <c r="A553" s="120"/>
    </row>
    <row r="554" spans="1:1" x14ac:dyDescent="0.2">
      <c r="A554" s="120"/>
    </row>
    <row r="555" spans="1:1" x14ac:dyDescent="0.2">
      <c r="A555" s="120"/>
    </row>
    <row r="556" spans="1:1" x14ac:dyDescent="0.2">
      <c r="A556" s="120"/>
    </row>
    <row r="557" spans="1:1" x14ac:dyDescent="0.2">
      <c r="A557" s="120"/>
    </row>
    <row r="558" spans="1:1" x14ac:dyDescent="0.2">
      <c r="A558" s="120"/>
    </row>
    <row r="559" spans="1:1" x14ac:dyDescent="0.2">
      <c r="A559" s="120"/>
    </row>
    <row r="560" spans="1:1" x14ac:dyDescent="0.2">
      <c r="A560" s="120"/>
    </row>
    <row r="561" spans="1:1" x14ac:dyDescent="0.2">
      <c r="A561" s="120"/>
    </row>
    <row r="562" spans="1:1" x14ac:dyDescent="0.2">
      <c r="A562" s="120"/>
    </row>
    <row r="563" spans="1:1" x14ac:dyDescent="0.2">
      <c r="A563" s="120"/>
    </row>
    <row r="564" spans="1:1" x14ac:dyDescent="0.2">
      <c r="A564" s="120"/>
    </row>
    <row r="565" spans="1:1" x14ac:dyDescent="0.2">
      <c r="A565" s="120"/>
    </row>
    <row r="566" spans="1:1" x14ac:dyDescent="0.2">
      <c r="A566" s="120"/>
    </row>
    <row r="567" spans="1:1" x14ac:dyDescent="0.2">
      <c r="A567" s="120"/>
    </row>
    <row r="568" spans="1:1" x14ac:dyDescent="0.2">
      <c r="A568" s="120"/>
    </row>
    <row r="569" spans="1:1" x14ac:dyDescent="0.2">
      <c r="A569" s="120"/>
    </row>
    <row r="570" spans="1:1" x14ac:dyDescent="0.2">
      <c r="A570" s="120"/>
    </row>
    <row r="571" spans="1:1" x14ac:dyDescent="0.2">
      <c r="A571" s="120"/>
    </row>
    <row r="572" spans="1:1" x14ac:dyDescent="0.2">
      <c r="A572" s="120"/>
    </row>
    <row r="573" spans="1:1" x14ac:dyDescent="0.2">
      <c r="A573" s="120"/>
    </row>
    <row r="574" spans="1:1" x14ac:dyDescent="0.2">
      <c r="A574" s="120"/>
    </row>
    <row r="575" spans="1:1" x14ac:dyDescent="0.2">
      <c r="A575" s="120"/>
    </row>
    <row r="576" spans="1:1" x14ac:dyDescent="0.2">
      <c r="A576" s="120"/>
    </row>
    <row r="577" spans="1:1" x14ac:dyDescent="0.2">
      <c r="A577" s="120"/>
    </row>
    <row r="578" spans="1:1" x14ac:dyDescent="0.2">
      <c r="A578" s="120"/>
    </row>
    <row r="579" spans="1:1" x14ac:dyDescent="0.2">
      <c r="A579" s="120"/>
    </row>
    <row r="580" spans="1:1" x14ac:dyDescent="0.2">
      <c r="A580" s="120"/>
    </row>
    <row r="581" spans="1:1" x14ac:dyDescent="0.2">
      <c r="A581" s="120"/>
    </row>
    <row r="582" spans="1:1" x14ac:dyDescent="0.2">
      <c r="A582" s="120"/>
    </row>
    <row r="583" spans="1:1" x14ac:dyDescent="0.2">
      <c r="A583" s="120"/>
    </row>
    <row r="584" spans="1:1" x14ac:dyDescent="0.2">
      <c r="A584" s="120"/>
    </row>
    <row r="585" spans="1:1" x14ac:dyDescent="0.2">
      <c r="A585" s="120"/>
    </row>
    <row r="586" spans="1:1" x14ac:dyDescent="0.2">
      <c r="A586" s="120"/>
    </row>
    <row r="587" spans="1:1" x14ac:dyDescent="0.2">
      <c r="A587" s="120"/>
    </row>
    <row r="588" spans="1:1" x14ac:dyDescent="0.2">
      <c r="A588" s="120"/>
    </row>
    <row r="589" spans="1:1" x14ac:dyDescent="0.2">
      <c r="A589" s="120"/>
    </row>
    <row r="590" spans="1:1" x14ac:dyDescent="0.2">
      <c r="A590" s="120"/>
    </row>
    <row r="591" spans="1:1" x14ac:dyDescent="0.2">
      <c r="A591" s="120"/>
    </row>
    <row r="592" spans="1:1" x14ac:dyDescent="0.2">
      <c r="A592" s="120"/>
    </row>
    <row r="593" spans="1:1" x14ac:dyDescent="0.2">
      <c r="A593" s="120"/>
    </row>
    <row r="594" spans="1:1" x14ac:dyDescent="0.2">
      <c r="A594" s="120"/>
    </row>
    <row r="595" spans="1:1" x14ac:dyDescent="0.2">
      <c r="A595" s="120"/>
    </row>
    <row r="596" spans="1:1" x14ac:dyDescent="0.2">
      <c r="A596" s="120"/>
    </row>
    <row r="597" spans="1:1" x14ac:dyDescent="0.2">
      <c r="A597" s="120"/>
    </row>
    <row r="598" spans="1:1" x14ac:dyDescent="0.2">
      <c r="A598" s="120"/>
    </row>
    <row r="599" spans="1:1" x14ac:dyDescent="0.2">
      <c r="A599" s="120"/>
    </row>
    <row r="600" spans="1:1" x14ac:dyDescent="0.2">
      <c r="A600" s="120"/>
    </row>
    <row r="601" spans="1:1" x14ac:dyDescent="0.2">
      <c r="A601" s="120"/>
    </row>
    <row r="602" spans="1:1" x14ac:dyDescent="0.2">
      <c r="A602" s="120"/>
    </row>
    <row r="603" spans="1:1" x14ac:dyDescent="0.2">
      <c r="A603" s="120"/>
    </row>
    <row r="604" spans="1:1" x14ac:dyDescent="0.2">
      <c r="A604" s="120"/>
    </row>
    <row r="605" spans="1:1" x14ac:dyDescent="0.2">
      <c r="A605" s="120"/>
    </row>
    <row r="606" spans="1:1" x14ac:dyDescent="0.2">
      <c r="A606" s="120"/>
    </row>
    <row r="607" spans="1:1" x14ac:dyDescent="0.2">
      <c r="A607" s="120"/>
    </row>
    <row r="608" spans="1:1" x14ac:dyDescent="0.2">
      <c r="A608" s="120"/>
    </row>
    <row r="609" spans="1:1" x14ac:dyDescent="0.2">
      <c r="A609" s="120"/>
    </row>
    <row r="610" spans="1:1" x14ac:dyDescent="0.2">
      <c r="A610" s="120"/>
    </row>
    <row r="611" spans="1:1" x14ac:dyDescent="0.2">
      <c r="A611" s="120"/>
    </row>
    <row r="612" spans="1:1" x14ac:dyDescent="0.2">
      <c r="A612" s="120"/>
    </row>
    <row r="613" spans="1:1" x14ac:dyDescent="0.2">
      <c r="A613" s="120"/>
    </row>
    <row r="614" spans="1:1" x14ac:dyDescent="0.2">
      <c r="A614" s="120"/>
    </row>
    <row r="615" spans="1:1" x14ac:dyDescent="0.2">
      <c r="A615" s="120"/>
    </row>
    <row r="616" spans="1:1" x14ac:dyDescent="0.2">
      <c r="A616" s="120"/>
    </row>
    <row r="617" spans="1:1" x14ac:dyDescent="0.2">
      <c r="A617" s="120"/>
    </row>
    <row r="618" spans="1:1" x14ac:dyDescent="0.2">
      <c r="A618" s="120"/>
    </row>
    <row r="619" spans="1:1" x14ac:dyDescent="0.2">
      <c r="A619" s="120"/>
    </row>
    <row r="620" spans="1:1" x14ac:dyDescent="0.2">
      <c r="A620" s="120"/>
    </row>
    <row r="623" spans="1:1" x14ac:dyDescent="0.2">
      <c r="A623" s="120"/>
    </row>
    <row r="624" spans="1:1" x14ac:dyDescent="0.2">
      <c r="A624" s="120"/>
    </row>
    <row r="625" spans="1:1" x14ac:dyDescent="0.2">
      <c r="A625" s="120"/>
    </row>
    <row r="626" spans="1:1" x14ac:dyDescent="0.2">
      <c r="A626" s="120"/>
    </row>
    <row r="627" spans="1:1" x14ac:dyDescent="0.2">
      <c r="A627" s="120"/>
    </row>
    <row r="628" spans="1:1" x14ac:dyDescent="0.2">
      <c r="A628" s="120"/>
    </row>
    <row r="629" spans="1:1" x14ac:dyDescent="0.2">
      <c r="A629" s="120"/>
    </row>
    <row r="630" spans="1:1" x14ac:dyDescent="0.2">
      <c r="A630" s="120"/>
    </row>
    <row r="631" spans="1:1" x14ac:dyDescent="0.2">
      <c r="A631" s="120"/>
    </row>
    <row r="632" spans="1:1" x14ac:dyDescent="0.2">
      <c r="A632" s="120"/>
    </row>
    <row r="633" spans="1:1" x14ac:dyDescent="0.2">
      <c r="A633" s="120"/>
    </row>
    <row r="634" spans="1:1" x14ac:dyDescent="0.2">
      <c r="A634" s="120"/>
    </row>
    <row r="635" spans="1:1" x14ac:dyDescent="0.2">
      <c r="A635" s="120"/>
    </row>
    <row r="636" spans="1:1" x14ac:dyDescent="0.2">
      <c r="A636" s="120"/>
    </row>
    <row r="637" spans="1:1" x14ac:dyDescent="0.2">
      <c r="A637" s="120"/>
    </row>
    <row r="638" spans="1:1" x14ac:dyDescent="0.2">
      <c r="A638" s="120"/>
    </row>
    <row r="639" spans="1:1" x14ac:dyDescent="0.2">
      <c r="A639" s="120"/>
    </row>
    <row r="640" spans="1:1" x14ac:dyDescent="0.2">
      <c r="A640" s="120"/>
    </row>
    <row r="641" spans="1:1" x14ac:dyDescent="0.2">
      <c r="A641" s="120"/>
    </row>
    <row r="642" spans="1:1" x14ac:dyDescent="0.2">
      <c r="A642" s="120"/>
    </row>
    <row r="643" spans="1:1" x14ac:dyDescent="0.2">
      <c r="A643" s="120"/>
    </row>
    <row r="644" spans="1:1" x14ac:dyDescent="0.2">
      <c r="A644" s="120"/>
    </row>
    <row r="645" spans="1:1" x14ac:dyDescent="0.2">
      <c r="A645" s="120"/>
    </row>
    <row r="646" spans="1:1" x14ac:dyDescent="0.2">
      <c r="A646" s="120"/>
    </row>
    <row r="651" spans="1:1" x14ac:dyDescent="0.2">
      <c r="A651" s="120"/>
    </row>
    <row r="652" spans="1:1" x14ac:dyDescent="0.2">
      <c r="A652" s="120"/>
    </row>
    <row r="653" spans="1:1" x14ac:dyDescent="0.2">
      <c r="A653" s="120"/>
    </row>
    <row r="654" spans="1:1" x14ac:dyDescent="0.2">
      <c r="A654" s="120"/>
    </row>
    <row r="655" spans="1:1" x14ac:dyDescent="0.2">
      <c r="A655" s="120"/>
    </row>
    <row r="656" spans="1:1" x14ac:dyDescent="0.2">
      <c r="A656" s="120"/>
    </row>
    <row r="657" spans="1:1" x14ac:dyDescent="0.2">
      <c r="A657" s="120"/>
    </row>
    <row r="658" spans="1:1" x14ac:dyDescent="0.2">
      <c r="A658" s="120"/>
    </row>
    <row r="659" spans="1:1" x14ac:dyDescent="0.2">
      <c r="A659" s="120"/>
    </row>
    <row r="660" spans="1:1" x14ac:dyDescent="0.2">
      <c r="A660" s="120"/>
    </row>
    <row r="661" spans="1:1" x14ac:dyDescent="0.2">
      <c r="A661" s="120"/>
    </row>
    <row r="662" spans="1:1" x14ac:dyDescent="0.2">
      <c r="A662" s="120"/>
    </row>
    <row r="663" spans="1:1" x14ac:dyDescent="0.2">
      <c r="A663" s="120"/>
    </row>
    <row r="664" spans="1:1" x14ac:dyDescent="0.2">
      <c r="A664" s="120"/>
    </row>
    <row r="665" spans="1:1" x14ac:dyDescent="0.2">
      <c r="A665" s="120"/>
    </row>
    <row r="666" spans="1:1" x14ac:dyDescent="0.2">
      <c r="A666" s="120"/>
    </row>
    <row r="667" spans="1:1" x14ac:dyDescent="0.2">
      <c r="A667" s="120"/>
    </row>
    <row r="668" spans="1:1" x14ac:dyDescent="0.2">
      <c r="A668" s="120"/>
    </row>
    <row r="669" spans="1:1" x14ac:dyDescent="0.2">
      <c r="A669" s="120"/>
    </row>
    <row r="670" spans="1:1" x14ac:dyDescent="0.2">
      <c r="A670" s="120"/>
    </row>
    <row r="671" spans="1:1" x14ac:dyDescent="0.2">
      <c r="A671" s="120"/>
    </row>
    <row r="672" spans="1:1" x14ac:dyDescent="0.2">
      <c r="A672" s="120"/>
    </row>
    <row r="673" spans="1:1" x14ac:dyDescent="0.2">
      <c r="A673" s="120"/>
    </row>
    <row r="674" spans="1:1" x14ac:dyDescent="0.2">
      <c r="A674" s="120"/>
    </row>
    <row r="675" spans="1:1" x14ac:dyDescent="0.2">
      <c r="A675" s="120"/>
    </row>
    <row r="676" spans="1:1" x14ac:dyDescent="0.2">
      <c r="A676" s="120"/>
    </row>
    <row r="677" spans="1:1" x14ac:dyDescent="0.2">
      <c r="A677" s="120"/>
    </row>
    <row r="678" spans="1:1" x14ac:dyDescent="0.2">
      <c r="A678" s="120"/>
    </row>
    <row r="679" spans="1:1" x14ac:dyDescent="0.2">
      <c r="A679" s="120"/>
    </row>
    <row r="680" spans="1:1" x14ac:dyDescent="0.2">
      <c r="A680" s="120"/>
    </row>
    <row r="681" spans="1:1" x14ac:dyDescent="0.2">
      <c r="A681" s="120"/>
    </row>
    <row r="682" spans="1:1" x14ac:dyDescent="0.2">
      <c r="A682" s="120"/>
    </row>
    <row r="683" spans="1:1" x14ac:dyDescent="0.2">
      <c r="A683" s="120"/>
    </row>
    <row r="684" spans="1:1" x14ac:dyDescent="0.2">
      <c r="A684" s="120"/>
    </row>
    <row r="685" spans="1:1" x14ac:dyDescent="0.2">
      <c r="A685" s="120"/>
    </row>
    <row r="686" spans="1:1" x14ac:dyDescent="0.2">
      <c r="A686" s="120"/>
    </row>
    <row r="687" spans="1:1" x14ac:dyDescent="0.2">
      <c r="A687" s="120"/>
    </row>
    <row r="688" spans="1:1" x14ac:dyDescent="0.2">
      <c r="A688" s="120"/>
    </row>
    <row r="689" spans="1:1" x14ac:dyDescent="0.2">
      <c r="A689" s="120"/>
    </row>
    <row r="690" spans="1:1" x14ac:dyDescent="0.2">
      <c r="A690" s="120"/>
    </row>
    <row r="691" spans="1:1" x14ac:dyDescent="0.2">
      <c r="A691" s="120"/>
    </row>
    <row r="692" spans="1:1" x14ac:dyDescent="0.2">
      <c r="A692" s="120"/>
    </row>
    <row r="693" spans="1:1" x14ac:dyDescent="0.2">
      <c r="A693" s="120"/>
    </row>
    <row r="694" spans="1:1" x14ac:dyDescent="0.2">
      <c r="A694" s="120"/>
    </row>
    <row r="695" spans="1:1" x14ac:dyDescent="0.2">
      <c r="A695" s="120"/>
    </row>
    <row r="696" spans="1:1" x14ac:dyDescent="0.2">
      <c r="A696" s="120"/>
    </row>
    <row r="697" spans="1:1" x14ac:dyDescent="0.2">
      <c r="A697" s="120"/>
    </row>
    <row r="698" spans="1:1" x14ac:dyDescent="0.2">
      <c r="A698" s="120"/>
    </row>
    <row r="699" spans="1:1" x14ac:dyDescent="0.2">
      <c r="A699" s="120"/>
    </row>
    <row r="700" spans="1:1" x14ac:dyDescent="0.2">
      <c r="A700" s="120"/>
    </row>
    <row r="701" spans="1:1" x14ac:dyDescent="0.2">
      <c r="A701" s="120"/>
    </row>
    <row r="702" spans="1:1" x14ac:dyDescent="0.2">
      <c r="A702" s="120"/>
    </row>
    <row r="703" spans="1:1" x14ac:dyDescent="0.2">
      <c r="A703" s="120"/>
    </row>
    <row r="704" spans="1:1" x14ac:dyDescent="0.2">
      <c r="A704" s="120"/>
    </row>
    <row r="705" spans="1:1" x14ac:dyDescent="0.2">
      <c r="A705" s="120"/>
    </row>
    <row r="706" spans="1:1" x14ac:dyDescent="0.2">
      <c r="A706" s="120"/>
    </row>
    <row r="707" spans="1:1" x14ac:dyDescent="0.2">
      <c r="A707" s="120"/>
    </row>
    <row r="708" spans="1:1" x14ac:dyDescent="0.2">
      <c r="A708" s="120"/>
    </row>
    <row r="709" spans="1:1" x14ac:dyDescent="0.2">
      <c r="A709" s="120"/>
    </row>
    <row r="710" spans="1:1" x14ac:dyDescent="0.2">
      <c r="A710" s="120"/>
    </row>
    <row r="711" spans="1:1" x14ac:dyDescent="0.2">
      <c r="A711" s="120"/>
    </row>
    <row r="712" spans="1:1" x14ac:dyDescent="0.2">
      <c r="A712" s="120"/>
    </row>
    <row r="713" spans="1:1" x14ac:dyDescent="0.2">
      <c r="A713" s="120"/>
    </row>
    <row r="714" spans="1:1" x14ac:dyDescent="0.2">
      <c r="A714" s="120"/>
    </row>
    <row r="715" spans="1:1" x14ac:dyDescent="0.2">
      <c r="A715" s="120"/>
    </row>
    <row r="716" spans="1:1" x14ac:dyDescent="0.2">
      <c r="A716" s="120"/>
    </row>
    <row r="717" spans="1:1" x14ac:dyDescent="0.2">
      <c r="A717" s="120"/>
    </row>
    <row r="718" spans="1:1" x14ac:dyDescent="0.2">
      <c r="A718" s="120"/>
    </row>
    <row r="719" spans="1:1" x14ac:dyDescent="0.2">
      <c r="A719" s="120"/>
    </row>
    <row r="720" spans="1:1" x14ac:dyDescent="0.2">
      <c r="A720" s="120"/>
    </row>
    <row r="721" spans="1:1" x14ac:dyDescent="0.2">
      <c r="A721" s="120"/>
    </row>
    <row r="722" spans="1:1" x14ac:dyDescent="0.2">
      <c r="A722" s="120"/>
    </row>
    <row r="723" spans="1:1" x14ac:dyDescent="0.2">
      <c r="A723" s="120"/>
    </row>
    <row r="724" spans="1:1" x14ac:dyDescent="0.2">
      <c r="A724" s="120"/>
    </row>
    <row r="725" spans="1:1" x14ac:dyDescent="0.2">
      <c r="A725" s="120"/>
    </row>
    <row r="726" spans="1:1" x14ac:dyDescent="0.2">
      <c r="A726" s="120"/>
    </row>
    <row r="727" spans="1:1" x14ac:dyDescent="0.2">
      <c r="A727" s="120"/>
    </row>
    <row r="728" spans="1:1" x14ac:dyDescent="0.2">
      <c r="A728" s="120"/>
    </row>
    <row r="729" spans="1:1" x14ac:dyDescent="0.2">
      <c r="A729" s="120"/>
    </row>
    <row r="730" spans="1:1" x14ac:dyDescent="0.2">
      <c r="A730" s="120"/>
    </row>
    <row r="731" spans="1:1" x14ac:dyDescent="0.2">
      <c r="A731" s="120"/>
    </row>
    <row r="732" spans="1:1" x14ac:dyDescent="0.2">
      <c r="A732" s="120"/>
    </row>
    <row r="733" spans="1:1" x14ac:dyDescent="0.2">
      <c r="A733" s="120"/>
    </row>
    <row r="734" spans="1:1" x14ac:dyDescent="0.2">
      <c r="A734" s="120"/>
    </row>
    <row r="735" spans="1:1" x14ac:dyDescent="0.2">
      <c r="A735" s="120"/>
    </row>
    <row r="736" spans="1:1" x14ac:dyDescent="0.2">
      <c r="A736" s="120"/>
    </row>
    <row r="737" spans="1:1" x14ac:dyDescent="0.2">
      <c r="A737" s="120"/>
    </row>
    <row r="738" spans="1:1" x14ac:dyDescent="0.2">
      <c r="A738" s="120"/>
    </row>
    <row r="739" spans="1:1" x14ac:dyDescent="0.2">
      <c r="A739" s="120"/>
    </row>
    <row r="740" spans="1:1" x14ac:dyDescent="0.2">
      <c r="A740" s="120"/>
    </row>
    <row r="741" spans="1:1" x14ac:dyDescent="0.2">
      <c r="A741" s="120"/>
    </row>
    <row r="742" spans="1:1" x14ac:dyDescent="0.2">
      <c r="A742" s="120"/>
    </row>
    <row r="743" spans="1:1" x14ac:dyDescent="0.2">
      <c r="A743" s="120"/>
    </row>
    <row r="744" spans="1:1" x14ac:dyDescent="0.2">
      <c r="A744" s="120"/>
    </row>
    <row r="745" spans="1:1" x14ac:dyDescent="0.2">
      <c r="A745" s="120"/>
    </row>
    <row r="746" spans="1:1" x14ac:dyDescent="0.2">
      <c r="A746" s="120"/>
    </row>
    <row r="747" spans="1:1" x14ac:dyDescent="0.2">
      <c r="A747" s="120"/>
    </row>
    <row r="748" spans="1:1" x14ac:dyDescent="0.2">
      <c r="A748" s="120"/>
    </row>
    <row r="749" spans="1:1" x14ac:dyDescent="0.2">
      <c r="A749" s="120"/>
    </row>
    <row r="750" spans="1:1" x14ac:dyDescent="0.2">
      <c r="A750" s="120"/>
    </row>
    <row r="751" spans="1:1" x14ac:dyDescent="0.2">
      <c r="A751" s="120"/>
    </row>
    <row r="752" spans="1:1" x14ac:dyDescent="0.2">
      <c r="A752" s="120"/>
    </row>
    <row r="753" spans="1:1" x14ac:dyDescent="0.2">
      <c r="A753" s="120"/>
    </row>
    <row r="754" spans="1:1" x14ac:dyDescent="0.2">
      <c r="A754" s="120"/>
    </row>
    <row r="755" spans="1:1" x14ac:dyDescent="0.2">
      <c r="A755" s="120"/>
    </row>
    <row r="756" spans="1:1" x14ac:dyDescent="0.2">
      <c r="A756" s="120"/>
    </row>
    <row r="757" spans="1:1" x14ac:dyDescent="0.2">
      <c r="A757" s="120"/>
    </row>
    <row r="758" spans="1:1" x14ac:dyDescent="0.2">
      <c r="A758" s="120"/>
    </row>
    <row r="759" spans="1:1" x14ac:dyDescent="0.2">
      <c r="A759" s="120"/>
    </row>
    <row r="760" spans="1:1" x14ac:dyDescent="0.2">
      <c r="A760" s="120"/>
    </row>
    <row r="761" spans="1:1" x14ac:dyDescent="0.2">
      <c r="A761" s="120"/>
    </row>
    <row r="762" spans="1:1" x14ac:dyDescent="0.2">
      <c r="A762" s="120"/>
    </row>
    <row r="763" spans="1:1" x14ac:dyDescent="0.2">
      <c r="A763" s="120"/>
    </row>
    <row r="764" spans="1:1" x14ac:dyDescent="0.2">
      <c r="A764" s="120"/>
    </row>
    <row r="765" spans="1:1" x14ac:dyDescent="0.2">
      <c r="A765" s="120"/>
    </row>
    <row r="766" spans="1:1" x14ac:dyDescent="0.2">
      <c r="A766" s="120"/>
    </row>
    <row r="767" spans="1:1" x14ac:dyDescent="0.2">
      <c r="A767" s="120"/>
    </row>
    <row r="768" spans="1:1" x14ac:dyDescent="0.2">
      <c r="A768" s="120"/>
    </row>
    <row r="769" spans="1:1" x14ac:dyDescent="0.2">
      <c r="A769" s="120"/>
    </row>
    <row r="770" spans="1:1" x14ac:dyDescent="0.2">
      <c r="A770" s="120"/>
    </row>
    <row r="771" spans="1:1" x14ac:dyDescent="0.2">
      <c r="A771" s="120"/>
    </row>
    <row r="772" spans="1:1" x14ac:dyDescent="0.2">
      <c r="A772" s="120"/>
    </row>
    <row r="773" spans="1:1" x14ac:dyDescent="0.2">
      <c r="A773" s="120"/>
    </row>
    <row r="774" spans="1:1" x14ac:dyDescent="0.2">
      <c r="A774" s="120"/>
    </row>
    <row r="775" spans="1:1" x14ac:dyDescent="0.2">
      <c r="A775" s="120"/>
    </row>
    <row r="776" spans="1:1" x14ac:dyDescent="0.2">
      <c r="A776" s="120"/>
    </row>
    <row r="777" spans="1:1" x14ac:dyDescent="0.2">
      <c r="A777" s="120"/>
    </row>
    <row r="778" spans="1:1" x14ac:dyDescent="0.2">
      <c r="A778" s="120"/>
    </row>
    <row r="779" spans="1:1" x14ac:dyDescent="0.2">
      <c r="A779" s="120"/>
    </row>
    <row r="780" spans="1:1" x14ac:dyDescent="0.2">
      <c r="A780" s="120"/>
    </row>
    <row r="781" spans="1:1" x14ac:dyDescent="0.2">
      <c r="A781" s="120"/>
    </row>
    <row r="782" spans="1:1" x14ac:dyDescent="0.2">
      <c r="A782" s="120"/>
    </row>
    <row r="783" spans="1:1" x14ac:dyDescent="0.2">
      <c r="A783" s="120"/>
    </row>
    <row r="784" spans="1:1" x14ac:dyDescent="0.2">
      <c r="A784" s="120"/>
    </row>
    <row r="785" spans="1:1" x14ac:dyDescent="0.2">
      <c r="A785" s="120"/>
    </row>
    <row r="786" spans="1:1" x14ac:dyDescent="0.2">
      <c r="A786" s="120"/>
    </row>
    <row r="787" spans="1:1" x14ac:dyDescent="0.2">
      <c r="A787" s="120"/>
    </row>
    <row r="788" spans="1:1" x14ac:dyDescent="0.2">
      <c r="A788" s="120"/>
    </row>
    <row r="789" spans="1:1" x14ac:dyDescent="0.2">
      <c r="A789" s="120"/>
    </row>
    <row r="790" spans="1:1" x14ac:dyDescent="0.2">
      <c r="A790" s="120"/>
    </row>
    <row r="791" spans="1:1" x14ac:dyDescent="0.2">
      <c r="A791" s="120"/>
    </row>
    <row r="792" spans="1:1" x14ac:dyDescent="0.2">
      <c r="A792" s="120"/>
    </row>
    <row r="793" spans="1:1" x14ac:dyDescent="0.2">
      <c r="A793" s="120"/>
    </row>
    <row r="794" spans="1:1" x14ac:dyDescent="0.2">
      <c r="A794" s="120"/>
    </row>
    <row r="795" spans="1:1" x14ac:dyDescent="0.2">
      <c r="A795" s="120"/>
    </row>
    <row r="796" spans="1:1" x14ac:dyDescent="0.2">
      <c r="A796" s="120"/>
    </row>
    <row r="797" spans="1:1" x14ac:dyDescent="0.2">
      <c r="A797" s="120"/>
    </row>
    <row r="798" spans="1:1" x14ac:dyDescent="0.2">
      <c r="A798" s="120"/>
    </row>
    <row r="799" spans="1:1" x14ac:dyDescent="0.2">
      <c r="A799" s="120"/>
    </row>
    <row r="800" spans="1:1" x14ac:dyDescent="0.2">
      <c r="A800" s="120"/>
    </row>
    <row r="801" spans="1:1" x14ac:dyDescent="0.2">
      <c r="A801" s="120"/>
    </row>
    <row r="802" spans="1:1" x14ac:dyDescent="0.2">
      <c r="A802" s="120"/>
    </row>
    <row r="803" spans="1:1" x14ac:dyDescent="0.2">
      <c r="A803" s="120"/>
    </row>
    <row r="804" spans="1:1" x14ac:dyDescent="0.2">
      <c r="A804" s="120"/>
    </row>
    <row r="805" spans="1:1" x14ac:dyDescent="0.2">
      <c r="A805" s="120"/>
    </row>
    <row r="806" spans="1:1" x14ac:dyDescent="0.2">
      <c r="A806" s="120"/>
    </row>
    <row r="807" spans="1:1" x14ac:dyDescent="0.2">
      <c r="A807" s="120"/>
    </row>
    <row r="808" spans="1:1" x14ac:dyDescent="0.2">
      <c r="A808" s="120"/>
    </row>
    <row r="809" spans="1:1" x14ac:dyDescent="0.2">
      <c r="A809" s="120"/>
    </row>
    <row r="810" spans="1:1" x14ac:dyDescent="0.2">
      <c r="A810" s="120"/>
    </row>
    <row r="811" spans="1:1" x14ac:dyDescent="0.2">
      <c r="A811" s="120"/>
    </row>
    <row r="812" spans="1:1" x14ac:dyDescent="0.2">
      <c r="A812" s="120"/>
    </row>
    <row r="813" spans="1:1" x14ac:dyDescent="0.2">
      <c r="A813" s="120"/>
    </row>
    <row r="814" spans="1:1" x14ac:dyDescent="0.2">
      <c r="A814" s="120"/>
    </row>
    <row r="815" spans="1:1" x14ac:dyDescent="0.2">
      <c r="A815" s="120"/>
    </row>
    <row r="816" spans="1:1" x14ac:dyDescent="0.2">
      <c r="A816" s="120"/>
    </row>
    <row r="817" spans="1:1" x14ac:dyDescent="0.2">
      <c r="A817" s="120"/>
    </row>
    <row r="818" spans="1:1" x14ac:dyDescent="0.2">
      <c r="A818" s="120"/>
    </row>
    <row r="819" spans="1:1" x14ac:dyDescent="0.2">
      <c r="A819" s="120"/>
    </row>
    <row r="820" spans="1:1" x14ac:dyDescent="0.2">
      <c r="A820" s="120"/>
    </row>
    <row r="821" spans="1:1" x14ac:dyDescent="0.2">
      <c r="A821" s="120"/>
    </row>
    <row r="822" spans="1:1" x14ac:dyDescent="0.2">
      <c r="A822" s="120"/>
    </row>
    <row r="823" spans="1:1" x14ac:dyDescent="0.2">
      <c r="A823" s="120"/>
    </row>
    <row r="824" spans="1:1" x14ac:dyDescent="0.2">
      <c r="A824" s="120"/>
    </row>
    <row r="825" spans="1:1" x14ac:dyDescent="0.2">
      <c r="A825" s="120"/>
    </row>
    <row r="826" spans="1:1" x14ac:dyDescent="0.2">
      <c r="A826" s="120"/>
    </row>
    <row r="827" spans="1:1" x14ac:dyDescent="0.2">
      <c r="A827" s="120"/>
    </row>
    <row r="828" spans="1:1" x14ac:dyDescent="0.2">
      <c r="A828" s="120"/>
    </row>
    <row r="829" spans="1:1" x14ac:dyDescent="0.2">
      <c r="A829" s="120"/>
    </row>
    <row r="830" spans="1:1" x14ac:dyDescent="0.2">
      <c r="A830" s="120"/>
    </row>
    <row r="831" spans="1:1" x14ac:dyDescent="0.2">
      <c r="A831" s="120"/>
    </row>
    <row r="832" spans="1:1" x14ac:dyDescent="0.2">
      <c r="A832" s="120"/>
    </row>
    <row r="833" spans="1:1" x14ac:dyDescent="0.2">
      <c r="A833" s="120"/>
    </row>
    <row r="834" spans="1:1" x14ac:dyDescent="0.2">
      <c r="A834" s="120"/>
    </row>
    <row r="835" spans="1:1" x14ac:dyDescent="0.2">
      <c r="A835" s="120"/>
    </row>
    <row r="836" spans="1:1" x14ac:dyDescent="0.2">
      <c r="A836" s="120"/>
    </row>
    <row r="837" spans="1:1" x14ac:dyDescent="0.2">
      <c r="A837" s="120"/>
    </row>
    <row r="838" spans="1:1" x14ac:dyDescent="0.2">
      <c r="A838" s="120"/>
    </row>
    <row r="839" spans="1:1" x14ac:dyDescent="0.2">
      <c r="A839" s="120"/>
    </row>
    <row r="840" spans="1:1" x14ac:dyDescent="0.2">
      <c r="A840" s="120"/>
    </row>
    <row r="841" spans="1:1" x14ac:dyDescent="0.2">
      <c r="A841" s="120"/>
    </row>
    <row r="842" spans="1:1" x14ac:dyDescent="0.2">
      <c r="A842" s="120"/>
    </row>
    <row r="843" spans="1:1" x14ac:dyDescent="0.2">
      <c r="A843" s="120"/>
    </row>
    <row r="844" spans="1:1" x14ac:dyDescent="0.2">
      <c r="A844" s="120"/>
    </row>
    <row r="845" spans="1:1" x14ac:dyDescent="0.2">
      <c r="A845" s="120"/>
    </row>
    <row r="846" spans="1:1" x14ac:dyDescent="0.2">
      <c r="A846" s="120"/>
    </row>
    <row r="847" spans="1:1" x14ac:dyDescent="0.2">
      <c r="A847" s="120"/>
    </row>
    <row r="848" spans="1:1" x14ac:dyDescent="0.2">
      <c r="A848" s="120"/>
    </row>
    <row r="849" spans="1:1" x14ac:dyDescent="0.2">
      <c r="A849" s="120"/>
    </row>
    <row r="850" spans="1:1" x14ac:dyDescent="0.2">
      <c r="A850" s="120"/>
    </row>
    <row r="851" spans="1:1" x14ac:dyDescent="0.2">
      <c r="A851" s="120"/>
    </row>
    <row r="852" spans="1:1" x14ac:dyDescent="0.2">
      <c r="A852" s="120"/>
    </row>
    <row r="853" spans="1:1" x14ac:dyDescent="0.2">
      <c r="A853" s="120"/>
    </row>
    <row r="854" spans="1:1" x14ac:dyDescent="0.2">
      <c r="A854" s="120"/>
    </row>
    <row r="855" spans="1:1" x14ac:dyDescent="0.2">
      <c r="A855" s="120"/>
    </row>
    <row r="856" spans="1:1" x14ac:dyDescent="0.2">
      <c r="A856" s="120"/>
    </row>
    <row r="857" spans="1:1" x14ac:dyDescent="0.2">
      <c r="A857" s="120"/>
    </row>
    <row r="858" spans="1:1" x14ac:dyDescent="0.2">
      <c r="A858" s="120"/>
    </row>
    <row r="859" spans="1:1" x14ac:dyDescent="0.2">
      <c r="A859" s="120"/>
    </row>
    <row r="860" spans="1:1" x14ac:dyDescent="0.2">
      <c r="A860" s="120"/>
    </row>
    <row r="861" spans="1:1" x14ac:dyDescent="0.2">
      <c r="A861" s="120"/>
    </row>
    <row r="862" spans="1:1" x14ac:dyDescent="0.2">
      <c r="A862" s="120"/>
    </row>
    <row r="863" spans="1:1" x14ac:dyDescent="0.2">
      <c r="A863" s="120"/>
    </row>
    <row r="864" spans="1:1" x14ac:dyDescent="0.2">
      <c r="A864" s="120"/>
    </row>
    <row r="865" spans="1:1" x14ac:dyDescent="0.2">
      <c r="A865" s="120"/>
    </row>
    <row r="866" spans="1:1" x14ac:dyDescent="0.2">
      <c r="A866" s="120"/>
    </row>
    <row r="867" spans="1:1" x14ac:dyDescent="0.2">
      <c r="A867" s="120"/>
    </row>
    <row r="868" spans="1:1" x14ac:dyDescent="0.2">
      <c r="A868" s="120"/>
    </row>
    <row r="869" spans="1:1" x14ac:dyDescent="0.2">
      <c r="A869" s="120"/>
    </row>
    <row r="870" spans="1:1" x14ac:dyDescent="0.2">
      <c r="A870" s="120"/>
    </row>
    <row r="871" spans="1:1" x14ac:dyDescent="0.2">
      <c r="A871" s="120"/>
    </row>
    <row r="872" spans="1:1" x14ac:dyDescent="0.2">
      <c r="A872" s="120"/>
    </row>
    <row r="873" spans="1:1" x14ac:dyDescent="0.2">
      <c r="A873" s="120"/>
    </row>
    <row r="874" spans="1:1" x14ac:dyDescent="0.2">
      <c r="A874" s="120"/>
    </row>
    <row r="875" spans="1:1" x14ac:dyDescent="0.2">
      <c r="A875" s="120"/>
    </row>
    <row r="876" spans="1:1" x14ac:dyDescent="0.2">
      <c r="A876" s="120"/>
    </row>
    <row r="877" spans="1:1" x14ac:dyDescent="0.2">
      <c r="A877" s="120"/>
    </row>
    <row r="878" spans="1:1" x14ac:dyDescent="0.2">
      <c r="A878" s="120"/>
    </row>
    <row r="879" spans="1:1" x14ac:dyDescent="0.2">
      <c r="A879" s="120"/>
    </row>
    <row r="880" spans="1:1" x14ac:dyDescent="0.2">
      <c r="A880" s="120"/>
    </row>
    <row r="881" spans="1:1" x14ac:dyDescent="0.2">
      <c r="A881" s="120"/>
    </row>
    <row r="882" spans="1:1" x14ac:dyDescent="0.2">
      <c r="A882" s="120"/>
    </row>
    <row r="883" spans="1:1" x14ac:dyDescent="0.2">
      <c r="A883" s="120"/>
    </row>
    <row r="884" spans="1:1" x14ac:dyDescent="0.2">
      <c r="A884" s="120"/>
    </row>
    <row r="885" spans="1:1" x14ac:dyDescent="0.2">
      <c r="A885" s="120"/>
    </row>
    <row r="886" spans="1:1" x14ac:dyDescent="0.2">
      <c r="A886" s="120"/>
    </row>
    <row r="887" spans="1:1" x14ac:dyDescent="0.2">
      <c r="A887" s="120"/>
    </row>
    <row r="888" spans="1:1" x14ac:dyDescent="0.2">
      <c r="A888" s="120"/>
    </row>
    <row r="889" spans="1:1" x14ac:dyDescent="0.2">
      <c r="A889" s="120"/>
    </row>
    <row r="890" spans="1:1" x14ac:dyDescent="0.2">
      <c r="A890" s="120"/>
    </row>
    <row r="891" spans="1:1" x14ac:dyDescent="0.2">
      <c r="A891" s="120"/>
    </row>
    <row r="892" spans="1:1" x14ac:dyDescent="0.2">
      <c r="A892" s="120"/>
    </row>
    <row r="893" spans="1:1" x14ac:dyDescent="0.2">
      <c r="A893" s="120"/>
    </row>
    <row r="894" spans="1:1" x14ac:dyDescent="0.2">
      <c r="A894" s="120"/>
    </row>
    <row r="895" spans="1:1" x14ac:dyDescent="0.2">
      <c r="A895" s="120"/>
    </row>
    <row r="896" spans="1:1" x14ac:dyDescent="0.2">
      <c r="A896" s="120"/>
    </row>
    <row r="897" spans="1:1" x14ac:dyDescent="0.2">
      <c r="A897" s="120"/>
    </row>
    <row r="898" spans="1:1" x14ac:dyDescent="0.2">
      <c r="A898" s="120"/>
    </row>
    <row r="899" spans="1:1" x14ac:dyDescent="0.2">
      <c r="A899" s="120"/>
    </row>
    <row r="900" spans="1:1" x14ac:dyDescent="0.2">
      <c r="A900" s="120"/>
    </row>
    <row r="901" spans="1:1" x14ac:dyDescent="0.2">
      <c r="A901" s="120"/>
    </row>
    <row r="902" spans="1:1" x14ac:dyDescent="0.2">
      <c r="A902" s="120"/>
    </row>
    <row r="903" spans="1:1" x14ac:dyDescent="0.2">
      <c r="A903" s="120"/>
    </row>
    <row r="904" spans="1:1" x14ac:dyDescent="0.2">
      <c r="A904" s="120"/>
    </row>
    <row r="905" spans="1:1" x14ac:dyDescent="0.2">
      <c r="A905" s="120"/>
    </row>
    <row r="906" spans="1:1" x14ac:dyDescent="0.2">
      <c r="A906" s="120"/>
    </row>
    <row r="907" spans="1:1" x14ac:dyDescent="0.2">
      <c r="A907" s="120"/>
    </row>
    <row r="908" spans="1:1" x14ac:dyDescent="0.2">
      <c r="A908" s="120"/>
    </row>
    <row r="909" spans="1:1" x14ac:dyDescent="0.2">
      <c r="A909" s="120"/>
    </row>
    <row r="910" spans="1:1" x14ac:dyDescent="0.2">
      <c r="A910" s="120"/>
    </row>
    <row r="911" spans="1:1" x14ac:dyDescent="0.2">
      <c r="A911" s="120"/>
    </row>
    <row r="912" spans="1:1" x14ac:dyDescent="0.2">
      <c r="A912" s="120"/>
    </row>
    <row r="913" spans="1:1" x14ac:dyDescent="0.2">
      <c r="A913" s="120"/>
    </row>
    <row r="914" spans="1:1" x14ac:dyDescent="0.2">
      <c r="A914" s="120"/>
    </row>
    <row r="915" spans="1:1" x14ac:dyDescent="0.2">
      <c r="A915" s="120"/>
    </row>
    <row r="916" spans="1:1" x14ac:dyDescent="0.2">
      <c r="A916" s="120"/>
    </row>
    <row r="917" spans="1:1" x14ac:dyDescent="0.2">
      <c r="A917" s="120"/>
    </row>
    <row r="918" spans="1:1" x14ac:dyDescent="0.2">
      <c r="A918" s="120"/>
    </row>
    <row r="919" spans="1:1" x14ac:dyDescent="0.2">
      <c r="A919" s="120"/>
    </row>
    <row r="920" spans="1:1" x14ac:dyDescent="0.2">
      <c r="A920" s="120"/>
    </row>
    <row r="921" spans="1:1" x14ac:dyDescent="0.2">
      <c r="A921" s="120"/>
    </row>
    <row r="922" spans="1:1" x14ac:dyDescent="0.2">
      <c r="A922" s="120"/>
    </row>
    <row r="923" spans="1:1" x14ac:dyDescent="0.2">
      <c r="A923" s="120"/>
    </row>
    <row r="924" spans="1:1" x14ac:dyDescent="0.2">
      <c r="A924" s="120"/>
    </row>
    <row r="925" spans="1:1" x14ac:dyDescent="0.2">
      <c r="A925" s="120"/>
    </row>
    <row r="926" spans="1:1" x14ac:dyDescent="0.2">
      <c r="A926" s="120"/>
    </row>
    <row r="927" spans="1:1" x14ac:dyDescent="0.2">
      <c r="A927" s="120"/>
    </row>
    <row r="928" spans="1:1" x14ac:dyDescent="0.2">
      <c r="A928" s="120"/>
    </row>
    <row r="929" spans="1:1" x14ac:dyDescent="0.2">
      <c r="A929" s="120"/>
    </row>
    <row r="930" spans="1:1" x14ac:dyDescent="0.2">
      <c r="A930" s="120"/>
    </row>
    <row r="931" spans="1:1" x14ac:dyDescent="0.2">
      <c r="A931" s="120"/>
    </row>
    <row r="932" spans="1:1" x14ac:dyDescent="0.2">
      <c r="A932" s="120"/>
    </row>
    <row r="933" spans="1:1" x14ac:dyDescent="0.2">
      <c r="A933" s="120"/>
    </row>
    <row r="934" spans="1:1" x14ac:dyDescent="0.2">
      <c r="A934" s="120"/>
    </row>
    <row r="935" spans="1:1" x14ac:dyDescent="0.2">
      <c r="A935" s="120"/>
    </row>
    <row r="936" spans="1:1" x14ac:dyDescent="0.2">
      <c r="A936" s="120"/>
    </row>
    <row r="937" spans="1:1" x14ac:dyDescent="0.2">
      <c r="A937" s="120"/>
    </row>
    <row r="938" spans="1:1" x14ac:dyDescent="0.2">
      <c r="A938" s="120"/>
    </row>
    <row r="939" spans="1:1" x14ac:dyDescent="0.2">
      <c r="A939" s="120"/>
    </row>
    <row r="940" spans="1:1" x14ac:dyDescent="0.2">
      <c r="A940" s="120"/>
    </row>
    <row r="941" spans="1:1" x14ac:dyDescent="0.2">
      <c r="A941" s="120"/>
    </row>
    <row r="942" spans="1:1" x14ac:dyDescent="0.2">
      <c r="A942" s="120"/>
    </row>
    <row r="943" spans="1:1" x14ac:dyDescent="0.2">
      <c r="A943" s="120"/>
    </row>
    <row r="944" spans="1:1" x14ac:dyDescent="0.2">
      <c r="A944" s="120"/>
    </row>
    <row r="945" spans="1:1" x14ac:dyDescent="0.2">
      <c r="A945" s="120"/>
    </row>
    <row r="946" spans="1:1" x14ac:dyDescent="0.2">
      <c r="A946" s="120"/>
    </row>
    <row r="947" spans="1:1" x14ac:dyDescent="0.2">
      <c r="A947" s="120"/>
    </row>
    <row r="948" spans="1:1" x14ac:dyDescent="0.2">
      <c r="A948" s="120"/>
    </row>
    <row r="949" spans="1:1" x14ac:dyDescent="0.2">
      <c r="A949" s="120"/>
    </row>
    <row r="950" spans="1:1" x14ac:dyDescent="0.2">
      <c r="A950" s="120"/>
    </row>
    <row r="951" spans="1:1" x14ac:dyDescent="0.2">
      <c r="A951" s="120"/>
    </row>
    <row r="952" spans="1:1" x14ac:dyDescent="0.2">
      <c r="A952" s="120"/>
    </row>
    <row r="953" spans="1:1" x14ac:dyDescent="0.2">
      <c r="A953" s="120"/>
    </row>
    <row r="954" spans="1:1" x14ac:dyDescent="0.2">
      <c r="A954" s="120"/>
    </row>
    <row r="955" spans="1:1" x14ac:dyDescent="0.2">
      <c r="A955" s="120"/>
    </row>
    <row r="956" spans="1:1" x14ac:dyDescent="0.2">
      <c r="A956" s="120"/>
    </row>
    <row r="957" spans="1:1" x14ac:dyDescent="0.2">
      <c r="A957" s="120"/>
    </row>
    <row r="958" spans="1:1" x14ac:dyDescent="0.2">
      <c r="A958" s="120"/>
    </row>
    <row r="959" spans="1:1" x14ac:dyDescent="0.2">
      <c r="A959" s="120"/>
    </row>
    <row r="960" spans="1:1" x14ac:dyDescent="0.2">
      <c r="A960" s="120"/>
    </row>
    <row r="961" spans="1:1" x14ac:dyDescent="0.2">
      <c r="A961" s="120"/>
    </row>
    <row r="962" spans="1:1" x14ac:dyDescent="0.2">
      <c r="A962" s="120"/>
    </row>
    <row r="963" spans="1:1" x14ac:dyDescent="0.2">
      <c r="A963" s="120"/>
    </row>
    <row r="964" spans="1:1" x14ac:dyDescent="0.2">
      <c r="A964" s="120"/>
    </row>
    <row r="965" spans="1:1" x14ac:dyDescent="0.2">
      <c r="A965" s="120"/>
    </row>
    <row r="966" spans="1:1" x14ac:dyDescent="0.2">
      <c r="A966" s="120"/>
    </row>
    <row r="967" spans="1:1" x14ac:dyDescent="0.2">
      <c r="A967" s="120"/>
    </row>
    <row r="968" spans="1:1" x14ac:dyDescent="0.2">
      <c r="A968" s="120"/>
    </row>
    <row r="969" spans="1:1" x14ac:dyDescent="0.2">
      <c r="A969" s="120"/>
    </row>
    <row r="970" spans="1:1" x14ac:dyDescent="0.2">
      <c r="A970" s="120"/>
    </row>
    <row r="971" spans="1:1" x14ac:dyDescent="0.2">
      <c r="A971" s="120"/>
    </row>
    <row r="972" spans="1:1" x14ac:dyDescent="0.2">
      <c r="A972" s="120"/>
    </row>
    <row r="973" spans="1:1" x14ac:dyDescent="0.2">
      <c r="A973" s="120"/>
    </row>
    <row r="974" spans="1:1" x14ac:dyDescent="0.2">
      <c r="A974" s="120"/>
    </row>
    <row r="975" spans="1:1" x14ac:dyDescent="0.2">
      <c r="A975" s="120"/>
    </row>
    <row r="976" spans="1:1" x14ac:dyDescent="0.2">
      <c r="A976" s="120"/>
    </row>
    <row r="977" spans="1:1" x14ac:dyDescent="0.2">
      <c r="A977" s="120"/>
    </row>
    <row r="978" spans="1:1" x14ac:dyDescent="0.2">
      <c r="A978" s="120"/>
    </row>
    <row r="979" spans="1:1" x14ac:dyDescent="0.2">
      <c r="A979" s="120"/>
    </row>
    <row r="980" spans="1:1" x14ac:dyDescent="0.2">
      <c r="A980" s="120"/>
    </row>
    <row r="981" spans="1:1" x14ac:dyDescent="0.2">
      <c r="A981" s="120"/>
    </row>
    <row r="982" spans="1:1" x14ac:dyDescent="0.2">
      <c r="A982" s="120"/>
    </row>
    <row r="983" spans="1:1" x14ac:dyDescent="0.2">
      <c r="A983" s="120"/>
    </row>
    <row r="984" spans="1:1" x14ac:dyDescent="0.2">
      <c r="A984" s="120"/>
    </row>
    <row r="985" spans="1:1" x14ac:dyDescent="0.2">
      <c r="A985" s="120"/>
    </row>
    <row r="986" spans="1:1" x14ac:dyDescent="0.2">
      <c r="A986" s="120"/>
    </row>
    <row r="987" spans="1:1" x14ac:dyDescent="0.2">
      <c r="A987" s="120"/>
    </row>
    <row r="988" spans="1:1" x14ac:dyDescent="0.2">
      <c r="A988" s="120"/>
    </row>
    <row r="989" spans="1:1" x14ac:dyDescent="0.2">
      <c r="A989" s="120"/>
    </row>
    <row r="990" spans="1:1" x14ac:dyDescent="0.2">
      <c r="A990" s="120"/>
    </row>
    <row r="991" spans="1:1" x14ac:dyDescent="0.2">
      <c r="A991" s="120"/>
    </row>
    <row r="992" spans="1:1" x14ac:dyDescent="0.2">
      <c r="A992" s="120"/>
    </row>
    <row r="993" spans="1:1" x14ac:dyDescent="0.2">
      <c r="A993" s="120"/>
    </row>
    <row r="994" spans="1:1" x14ac:dyDescent="0.2">
      <c r="A994" s="120"/>
    </row>
    <row r="995" spans="1:1" x14ac:dyDescent="0.2">
      <c r="A995" s="120"/>
    </row>
    <row r="996" spans="1:1" x14ac:dyDescent="0.2">
      <c r="A996" s="120"/>
    </row>
    <row r="997" spans="1:1" x14ac:dyDescent="0.2">
      <c r="A997" s="120"/>
    </row>
    <row r="998" spans="1:1" x14ac:dyDescent="0.2">
      <c r="A998" s="120"/>
    </row>
    <row r="999" spans="1:1" x14ac:dyDescent="0.2">
      <c r="A999" s="120"/>
    </row>
    <row r="1000" spans="1:1" x14ac:dyDescent="0.2">
      <c r="A1000" s="120"/>
    </row>
    <row r="1001" spans="1:1" x14ac:dyDescent="0.2">
      <c r="A1001" s="120"/>
    </row>
    <row r="1002" spans="1:1" x14ac:dyDescent="0.2">
      <c r="A1002" s="120"/>
    </row>
    <row r="1003" spans="1:1" x14ac:dyDescent="0.2">
      <c r="A1003" s="120"/>
    </row>
    <row r="1004" spans="1:1" x14ac:dyDescent="0.2">
      <c r="A1004" s="120"/>
    </row>
    <row r="1005" spans="1:1" x14ac:dyDescent="0.2">
      <c r="A1005" s="120"/>
    </row>
    <row r="1006" spans="1:1" x14ac:dyDescent="0.2">
      <c r="A1006" s="120"/>
    </row>
    <row r="1007" spans="1:1" x14ac:dyDescent="0.2">
      <c r="A1007" s="120"/>
    </row>
    <row r="1008" spans="1:1" x14ac:dyDescent="0.2">
      <c r="A1008" s="120"/>
    </row>
    <row r="1009" spans="1:1" x14ac:dyDescent="0.2">
      <c r="A1009" s="120"/>
    </row>
    <row r="1010" spans="1:1" x14ac:dyDescent="0.2">
      <c r="A1010" s="120"/>
    </row>
    <row r="1011" spans="1:1" x14ac:dyDescent="0.2">
      <c r="A1011" s="120"/>
    </row>
    <row r="1012" spans="1:1" x14ac:dyDescent="0.2">
      <c r="A1012" s="120"/>
    </row>
    <row r="1013" spans="1:1" x14ac:dyDescent="0.2">
      <c r="A1013" s="120"/>
    </row>
    <row r="1014" spans="1:1" x14ac:dyDescent="0.2">
      <c r="A1014" s="120"/>
    </row>
    <row r="1015" spans="1:1" x14ac:dyDescent="0.2">
      <c r="A1015" s="120"/>
    </row>
    <row r="1016" spans="1:1" x14ac:dyDescent="0.2">
      <c r="A1016" s="120"/>
    </row>
    <row r="1017" spans="1:1" x14ac:dyDescent="0.2">
      <c r="A1017" s="120"/>
    </row>
    <row r="1018" spans="1:1" x14ac:dyDescent="0.2">
      <c r="A1018" s="120"/>
    </row>
    <row r="1019" spans="1:1" x14ac:dyDescent="0.2">
      <c r="A1019" s="120"/>
    </row>
    <row r="1020" spans="1:1" x14ac:dyDescent="0.2">
      <c r="A1020" s="120"/>
    </row>
    <row r="1021" spans="1:1" x14ac:dyDescent="0.2">
      <c r="A1021" s="120"/>
    </row>
    <row r="1022" spans="1:1" x14ac:dyDescent="0.2">
      <c r="A1022" s="120"/>
    </row>
    <row r="1023" spans="1:1" x14ac:dyDescent="0.2">
      <c r="A1023" s="120"/>
    </row>
    <row r="1024" spans="1:1" x14ac:dyDescent="0.2">
      <c r="A1024" s="120"/>
    </row>
    <row r="1025" spans="1:1" x14ac:dyDescent="0.2">
      <c r="A1025" s="120"/>
    </row>
    <row r="1026" spans="1:1" x14ac:dyDescent="0.2">
      <c r="A1026" s="120"/>
    </row>
    <row r="1027" spans="1:1" x14ac:dyDescent="0.2">
      <c r="A1027" s="120"/>
    </row>
    <row r="1028" spans="1:1" x14ac:dyDescent="0.2">
      <c r="A1028" s="120"/>
    </row>
    <row r="1029" spans="1:1" x14ac:dyDescent="0.2">
      <c r="A1029" s="120"/>
    </row>
    <row r="1030" spans="1:1" x14ac:dyDescent="0.2">
      <c r="A1030" s="120"/>
    </row>
    <row r="1031" spans="1:1" x14ac:dyDescent="0.2">
      <c r="A1031" s="120"/>
    </row>
    <row r="1032" spans="1:1" x14ac:dyDescent="0.2">
      <c r="A1032" s="120"/>
    </row>
    <row r="1033" spans="1:1" x14ac:dyDescent="0.2">
      <c r="A1033" s="120"/>
    </row>
    <row r="1034" spans="1:1" x14ac:dyDescent="0.2">
      <c r="A1034" s="120"/>
    </row>
    <row r="1035" spans="1:1" x14ac:dyDescent="0.2">
      <c r="A1035" s="120"/>
    </row>
    <row r="1036" spans="1:1" x14ac:dyDescent="0.2">
      <c r="A1036" s="120"/>
    </row>
    <row r="1037" spans="1:1" x14ac:dyDescent="0.2">
      <c r="A1037" s="120"/>
    </row>
    <row r="1038" spans="1:1" x14ac:dyDescent="0.2">
      <c r="A1038" s="120"/>
    </row>
    <row r="1039" spans="1:1" x14ac:dyDescent="0.2">
      <c r="A1039" s="120"/>
    </row>
    <row r="1040" spans="1:1" x14ac:dyDescent="0.2">
      <c r="A1040" s="120"/>
    </row>
    <row r="1041" spans="1:1" x14ac:dyDescent="0.2">
      <c r="A1041" s="120"/>
    </row>
    <row r="1042" spans="1:1" x14ac:dyDescent="0.2">
      <c r="A1042" s="120"/>
    </row>
    <row r="1043" spans="1:1" x14ac:dyDescent="0.2">
      <c r="A1043" s="120"/>
    </row>
    <row r="1044" spans="1:1" x14ac:dyDescent="0.2">
      <c r="A1044" s="120"/>
    </row>
    <row r="1045" spans="1:1" x14ac:dyDescent="0.2">
      <c r="A1045" s="120"/>
    </row>
    <row r="1046" spans="1:1" x14ac:dyDescent="0.2">
      <c r="A1046" s="120"/>
    </row>
    <row r="1047" spans="1:1" x14ac:dyDescent="0.2">
      <c r="A1047" s="120"/>
    </row>
    <row r="1048" spans="1:1" x14ac:dyDescent="0.2">
      <c r="A1048" s="120"/>
    </row>
    <row r="1049" spans="1:1" x14ac:dyDescent="0.2">
      <c r="A1049" s="120"/>
    </row>
    <row r="1050" spans="1:1" x14ac:dyDescent="0.2">
      <c r="A1050" s="120"/>
    </row>
    <row r="1051" spans="1:1" x14ac:dyDescent="0.2">
      <c r="A1051" s="120"/>
    </row>
    <row r="1052" spans="1:1" x14ac:dyDescent="0.2">
      <c r="A1052" s="120"/>
    </row>
    <row r="1053" spans="1:1" x14ac:dyDescent="0.2">
      <c r="A1053" s="120"/>
    </row>
    <row r="1054" spans="1:1" x14ac:dyDescent="0.2">
      <c r="A1054" s="120"/>
    </row>
    <row r="1055" spans="1:1" x14ac:dyDescent="0.2">
      <c r="A1055" s="120"/>
    </row>
    <row r="1056" spans="1:1" x14ac:dyDescent="0.2">
      <c r="A1056" s="120"/>
    </row>
    <row r="1057" spans="1:1" x14ac:dyDescent="0.2">
      <c r="A1057" s="120"/>
    </row>
    <row r="1058" spans="1:1" x14ac:dyDescent="0.2">
      <c r="A1058" s="120"/>
    </row>
    <row r="1059" spans="1:1" x14ac:dyDescent="0.2">
      <c r="A1059" s="120"/>
    </row>
    <row r="1060" spans="1:1" x14ac:dyDescent="0.2">
      <c r="A1060" s="120"/>
    </row>
    <row r="1061" spans="1:1" x14ac:dyDescent="0.2">
      <c r="A1061" s="120"/>
    </row>
    <row r="1062" spans="1:1" x14ac:dyDescent="0.2">
      <c r="A1062" s="120"/>
    </row>
    <row r="1063" spans="1:1" x14ac:dyDescent="0.2">
      <c r="A1063" s="120"/>
    </row>
    <row r="1064" spans="1:1" x14ac:dyDescent="0.2">
      <c r="A1064" s="120"/>
    </row>
    <row r="1065" spans="1:1" x14ac:dyDescent="0.2">
      <c r="A1065" s="120"/>
    </row>
    <row r="1066" spans="1:1" x14ac:dyDescent="0.2">
      <c r="A1066" s="120"/>
    </row>
    <row r="1067" spans="1:1" x14ac:dyDescent="0.2">
      <c r="A1067" s="120"/>
    </row>
    <row r="1068" spans="1:1" x14ac:dyDescent="0.2">
      <c r="A1068" s="120"/>
    </row>
    <row r="1069" spans="1:1" x14ac:dyDescent="0.2">
      <c r="A1069" s="120"/>
    </row>
    <row r="1070" spans="1:1" x14ac:dyDescent="0.2">
      <c r="A1070" s="120"/>
    </row>
    <row r="1071" spans="1:1" x14ac:dyDescent="0.2">
      <c r="A1071" s="120"/>
    </row>
    <row r="1072" spans="1:1" x14ac:dyDescent="0.2">
      <c r="A1072" s="120"/>
    </row>
    <row r="1073" spans="1:1" x14ac:dyDescent="0.2">
      <c r="A1073" s="120"/>
    </row>
    <row r="1074" spans="1:1" x14ac:dyDescent="0.2">
      <c r="A1074" s="120"/>
    </row>
    <row r="1075" spans="1:1" x14ac:dyDescent="0.2">
      <c r="A1075" s="120"/>
    </row>
    <row r="1076" spans="1:1" x14ac:dyDescent="0.2">
      <c r="A1076" s="120"/>
    </row>
    <row r="1077" spans="1:1" x14ac:dyDescent="0.2">
      <c r="A1077" s="120"/>
    </row>
    <row r="1078" spans="1:1" x14ac:dyDescent="0.2">
      <c r="A1078" s="120"/>
    </row>
    <row r="1079" spans="1:1" x14ac:dyDescent="0.2">
      <c r="A1079" s="120"/>
    </row>
    <row r="1080" spans="1:1" x14ac:dyDescent="0.2">
      <c r="A1080" s="120"/>
    </row>
    <row r="1081" spans="1:1" x14ac:dyDescent="0.2">
      <c r="A1081" s="120"/>
    </row>
    <row r="1082" spans="1:1" x14ac:dyDescent="0.2">
      <c r="A1082" s="120"/>
    </row>
    <row r="1083" spans="1:1" x14ac:dyDescent="0.2">
      <c r="A1083" s="120"/>
    </row>
    <row r="1084" spans="1:1" x14ac:dyDescent="0.2">
      <c r="A1084" s="120"/>
    </row>
    <row r="1085" spans="1:1" x14ac:dyDescent="0.2">
      <c r="A1085" s="120"/>
    </row>
    <row r="1086" spans="1:1" x14ac:dyDescent="0.2">
      <c r="A1086" s="120"/>
    </row>
    <row r="1087" spans="1:1" x14ac:dyDescent="0.2">
      <c r="A1087" s="120"/>
    </row>
    <row r="1088" spans="1:1" x14ac:dyDescent="0.2">
      <c r="A1088" s="120"/>
    </row>
    <row r="1089" spans="1:1" x14ac:dyDescent="0.2">
      <c r="A1089" s="120"/>
    </row>
    <row r="1090" spans="1:1" x14ac:dyDescent="0.2">
      <c r="A1090" s="120"/>
    </row>
    <row r="1091" spans="1:1" x14ac:dyDescent="0.2">
      <c r="A1091" s="120"/>
    </row>
    <row r="1092" spans="1:1" x14ac:dyDescent="0.2">
      <c r="A1092" s="120"/>
    </row>
    <row r="1093" spans="1:1" x14ac:dyDescent="0.2">
      <c r="A1093" s="120"/>
    </row>
    <row r="1094" spans="1:1" x14ac:dyDescent="0.2">
      <c r="A1094" s="120"/>
    </row>
    <row r="1095" spans="1:1" x14ac:dyDescent="0.2">
      <c r="A1095" s="120"/>
    </row>
    <row r="1096" spans="1:1" x14ac:dyDescent="0.2">
      <c r="A1096" s="120"/>
    </row>
    <row r="1103" spans="1:1" x14ac:dyDescent="0.2">
      <c r="A1103" s="120"/>
    </row>
    <row r="1104" spans="1:1" x14ac:dyDescent="0.2">
      <c r="A1104" s="120"/>
    </row>
    <row r="1106" spans="1:1" x14ac:dyDescent="0.2">
      <c r="A1106" s="120"/>
    </row>
    <row r="1107" spans="1:1" x14ac:dyDescent="0.2">
      <c r="A1107" s="120"/>
    </row>
    <row r="1108" spans="1:1" x14ac:dyDescent="0.2">
      <c r="A1108" s="120"/>
    </row>
    <row r="1109" spans="1:1" x14ac:dyDescent="0.2">
      <c r="A1109" s="120"/>
    </row>
    <row r="1110" spans="1:1" x14ac:dyDescent="0.2">
      <c r="A1110" s="120"/>
    </row>
    <row r="1111" spans="1:1" x14ac:dyDescent="0.2">
      <c r="A1111" s="120"/>
    </row>
    <row r="1112" spans="1:1" x14ac:dyDescent="0.2">
      <c r="A1112" s="120"/>
    </row>
    <row r="1115" spans="1:1" x14ac:dyDescent="0.2">
      <c r="A1115" s="120"/>
    </row>
    <row r="1116" spans="1:1" x14ac:dyDescent="0.2">
      <c r="A1116" s="120"/>
    </row>
    <row r="1117" spans="1:1" x14ac:dyDescent="0.2">
      <c r="A1117" s="120"/>
    </row>
    <row r="1118" spans="1:1" x14ac:dyDescent="0.2">
      <c r="A1118" s="120"/>
    </row>
    <row r="1119" spans="1:1" x14ac:dyDescent="0.2">
      <c r="A1119" s="120"/>
    </row>
    <row r="1120" spans="1:1" x14ac:dyDescent="0.2">
      <c r="A1120" s="120"/>
    </row>
    <row r="1121" spans="1:1" x14ac:dyDescent="0.2">
      <c r="A1121" s="120"/>
    </row>
    <row r="1122" spans="1:1" x14ac:dyDescent="0.2">
      <c r="A1122" s="120"/>
    </row>
    <row r="1123" spans="1:1" x14ac:dyDescent="0.2">
      <c r="A1123" s="120"/>
    </row>
    <row r="1124" spans="1:1" x14ac:dyDescent="0.2">
      <c r="A1124" s="120"/>
    </row>
    <row r="1125" spans="1:1" x14ac:dyDescent="0.2">
      <c r="A1125" s="120"/>
    </row>
    <row r="1126" spans="1:1" x14ac:dyDescent="0.2">
      <c r="A1126" s="120"/>
    </row>
    <row r="1127" spans="1:1" x14ac:dyDescent="0.2">
      <c r="A1127" s="120"/>
    </row>
    <row r="1128" spans="1:1" x14ac:dyDescent="0.2">
      <c r="A1128" s="120"/>
    </row>
    <row r="1129" spans="1:1" x14ac:dyDescent="0.2">
      <c r="A1129" s="120"/>
    </row>
    <row r="1130" spans="1:1" x14ac:dyDescent="0.2">
      <c r="A1130" s="120"/>
    </row>
    <row r="1131" spans="1:1" x14ac:dyDescent="0.2">
      <c r="A1131" s="120"/>
    </row>
    <row r="1132" spans="1:1" x14ac:dyDescent="0.2">
      <c r="A1132" s="120"/>
    </row>
    <row r="1133" spans="1:1" x14ac:dyDescent="0.2">
      <c r="A1133" s="120"/>
    </row>
    <row r="1134" spans="1:1" x14ac:dyDescent="0.2">
      <c r="A1134" s="120"/>
    </row>
    <row r="1135" spans="1:1" x14ac:dyDescent="0.2">
      <c r="A1135" s="120"/>
    </row>
    <row r="1136" spans="1:1" x14ac:dyDescent="0.2">
      <c r="A1136" s="120"/>
    </row>
    <row r="1137" spans="1:1" x14ac:dyDescent="0.2">
      <c r="A1137" s="120"/>
    </row>
    <row r="1138" spans="1:1" x14ac:dyDescent="0.2">
      <c r="A1138" s="120"/>
    </row>
    <row r="1139" spans="1:1" x14ac:dyDescent="0.2">
      <c r="A1139" s="120"/>
    </row>
    <row r="1140" spans="1:1" x14ac:dyDescent="0.2">
      <c r="A1140" s="120"/>
    </row>
    <row r="1141" spans="1:1" x14ac:dyDescent="0.2">
      <c r="A1141" s="120"/>
    </row>
    <row r="1142" spans="1:1" x14ac:dyDescent="0.2">
      <c r="A1142" s="120"/>
    </row>
    <row r="1143" spans="1:1" x14ac:dyDescent="0.2">
      <c r="A1143" s="120"/>
    </row>
    <row r="1144" spans="1:1" x14ac:dyDescent="0.2">
      <c r="A1144" s="120"/>
    </row>
    <row r="1145" spans="1:1" x14ac:dyDescent="0.2">
      <c r="A1145" s="120"/>
    </row>
    <row r="1146" spans="1:1" x14ac:dyDescent="0.2">
      <c r="A1146" s="120"/>
    </row>
    <row r="1147" spans="1:1" x14ac:dyDescent="0.2">
      <c r="A1147" s="120"/>
    </row>
    <row r="1148" spans="1:1" x14ac:dyDescent="0.2">
      <c r="A1148" s="120"/>
    </row>
    <row r="1149" spans="1:1" x14ac:dyDescent="0.2">
      <c r="A1149" s="120"/>
    </row>
    <row r="1150" spans="1:1" x14ac:dyDescent="0.2">
      <c r="A1150" s="120"/>
    </row>
    <row r="1151" spans="1:1" x14ac:dyDescent="0.2">
      <c r="A1151" s="120"/>
    </row>
    <row r="1152" spans="1:1" x14ac:dyDescent="0.2">
      <c r="A1152" s="120"/>
    </row>
    <row r="1153" spans="1:1" x14ac:dyDescent="0.2">
      <c r="A1153" s="120"/>
    </row>
    <row r="1154" spans="1:1" x14ac:dyDescent="0.2">
      <c r="A1154" s="120"/>
    </row>
    <row r="1155" spans="1:1" x14ac:dyDescent="0.2">
      <c r="A1155" s="120"/>
    </row>
    <row r="1156" spans="1:1" x14ac:dyDescent="0.2">
      <c r="A1156" s="120"/>
    </row>
    <row r="1157" spans="1:1" x14ac:dyDescent="0.2">
      <c r="A1157" s="120"/>
    </row>
    <row r="1158" spans="1:1" x14ac:dyDescent="0.2">
      <c r="A1158" s="120"/>
    </row>
    <row r="1159" spans="1:1" x14ac:dyDescent="0.2">
      <c r="A1159" s="120"/>
    </row>
    <row r="1160" spans="1:1" x14ac:dyDescent="0.2">
      <c r="A1160" s="120"/>
    </row>
    <row r="1161" spans="1:1" x14ac:dyDescent="0.2">
      <c r="A1161" s="120"/>
    </row>
    <row r="1167" spans="1:1" x14ac:dyDescent="0.2">
      <c r="A1167" s="120"/>
    </row>
    <row r="1168" spans="1:1" x14ac:dyDescent="0.2">
      <c r="A1168" s="120"/>
    </row>
    <row r="1173" spans="1:1" x14ac:dyDescent="0.2">
      <c r="A1173" s="120"/>
    </row>
    <row r="1174" spans="1:1" x14ac:dyDescent="0.2">
      <c r="A1174" s="120"/>
    </row>
    <row r="1183" spans="1:1" x14ac:dyDescent="0.2">
      <c r="A1183" s="120"/>
    </row>
    <row r="1184" spans="1:1" x14ac:dyDescent="0.2">
      <c r="A1184" s="120"/>
    </row>
    <row r="1189" spans="1:1" x14ac:dyDescent="0.2">
      <c r="A1189" s="120"/>
    </row>
    <row r="1190" spans="1:1" x14ac:dyDescent="0.2">
      <c r="A1190" s="120"/>
    </row>
    <row r="1048266" spans="1:1" x14ac:dyDescent="0.2">
      <c r="A1048266" s="120"/>
    </row>
    <row r="1048301" spans="1:1" x14ac:dyDescent="0.2">
      <c r="A1048301" s="120"/>
    </row>
    <row r="1048316" spans="1:5" x14ac:dyDescent="0.2">
      <c r="A1048316" s="120"/>
      <c r="E1048316" s="125"/>
    </row>
    <row r="1048339" spans="1:1" x14ac:dyDescent="0.2">
      <c r="A1048339" s="120"/>
    </row>
    <row r="1048356" spans="1:1" x14ac:dyDescent="0.2">
      <c r="A1048356" s="120"/>
    </row>
    <row r="1048365" spans="1:1" x14ac:dyDescent="0.2">
      <c r="A1048365" s="120"/>
    </row>
    <row r="1048377" spans="1:1" x14ac:dyDescent="0.2">
      <c r="A1048377" s="120"/>
    </row>
    <row r="1048384" spans="1:1" x14ac:dyDescent="0.2">
      <c r="A1048384" s="120"/>
    </row>
    <row r="1048407" spans="1:1" x14ac:dyDescent="0.2">
      <c r="A1048407" s="120"/>
    </row>
    <row r="1048448" spans="1:1" x14ac:dyDescent="0.2">
      <c r="A1048448" s="120"/>
    </row>
    <row r="1048460" spans="1:1" x14ac:dyDescent="0.2">
      <c r="A1048460" s="120"/>
    </row>
    <row r="1048464" spans="1:1" x14ac:dyDescent="0.2">
      <c r="A1048464" s="120"/>
    </row>
    <row r="1048467" spans="1:1" x14ac:dyDescent="0.2">
      <c r="A1048467" s="120"/>
    </row>
    <row r="1048470" spans="1:1" x14ac:dyDescent="0.2">
      <c r="A1048470" s="120"/>
    </row>
    <row r="1048476" spans="1:1" x14ac:dyDescent="0.2">
      <c r="A1048476" s="120"/>
    </row>
    <row r="1048480" spans="1:1" x14ac:dyDescent="0.2">
      <c r="A1048480" s="120"/>
    </row>
    <row r="1048483" spans="1:1" x14ac:dyDescent="0.2">
      <c r="A1048483" s="120"/>
    </row>
    <row r="1048484" spans="1:1" x14ac:dyDescent="0.2">
      <c r="A1048484" s="120"/>
    </row>
    <row r="1048486" spans="1:1" x14ac:dyDescent="0.2">
      <c r="A1048486" s="120"/>
    </row>
  </sheetData>
  <sheetProtection algorithmName="SHA-512" hashValue="YZs63nOX7k3yxIO6oTRM1qM93Zp/R4Mheb6PUHZS2DVQWEgt7arqO82LT2Jp8RPPLs3E66oyjuEczysPndR43A==" saltValue="4W4hk+UMz+x7mqHEQrQDow==" spinCount="100000" sheet="1" objects="1" scenarios="1"/>
  <mergeCells count="3">
    <mergeCell ref="D1:H1"/>
    <mergeCell ref="A2:C2"/>
    <mergeCell ref="D40:G40"/>
  </mergeCells>
  <pageMargins left="0.74803149606299213" right="0.74803149606299213" top="0.98425196850393704" bottom="0.98425196850393704" header="0.51181102362204722" footer="0.51181102362204722"/>
  <pageSetup paperSize="9" scale="59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rowBreaks count="1" manualBreakCount="1">
    <brk id="41" max="7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H1048570"/>
  <sheetViews>
    <sheetView view="pageBreakPreview" zoomScale="145" zoomScaleNormal="100" zoomScaleSheetLayoutView="145" workbookViewId="0">
      <selection activeCell="G4" sqref="G4"/>
    </sheetView>
  </sheetViews>
  <sheetFormatPr defaultRowHeight="12.75" x14ac:dyDescent="0.2"/>
  <cols>
    <col min="1" max="1" width="9.5703125" style="95" customWidth="1"/>
    <col min="2" max="2" width="9.42578125" style="113" customWidth="1"/>
    <col min="3" max="3" width="6.42578125" style="113" customWidth="1"/>
    <col min="4" max="4" width="42.7109375" style="113" customWidth="1"/>
    <col min="5" max="5" width="10.28515625" style="113" customWidth="1"/>
    <col min="6" max="6" width="19" style="113" customWidth="1"/>
    <col min="7" max="8" width="20.7109375" style="113" customWidth="1"/>
    <col min="9" max="257" width="9.28515625" style="113"/>
    <col min="258" max="258" width="9.28515625" style="113" customWidth="1"/>
    <col min="259" max="259" width="6.7109375" style="113" customWidth="1"/>
    <col min="260" max="260" width="40.7109375" style="113" customWidth="1"/>
    <col min="261" max="264" width="9.28515625" style="113" customWidth="1"/>
    <col min="265" max="513" width="9.28515625" style="113"/>
    <col min="514" max="514" width="9.28515625" style="113" customWidth="1"/>
    <col min="515" max="515" width="6.7109375" style="113" customWidth="1"/>
    <col min="516" max="516" width="40.7109375" style="113" customWidth="1"/>
    <col min="517" max="520" width="9.28515625" style="113" customWidth="1"/>
    <col min="521" max="769" width="9.28515625" style="113"/>
    <col min="770" max="770" width="9.28515625" style="113" customWidth="1"/>
    <col min="771" max="771" width="6.7109375" style="113" customWidth="1"/>
    <col min="772" max="772" width="40.7109375" style="113" customWidth="1"/>
    <col min="773" max="776" width="9.28515625" style="113" customWidth="1"/>
    <col min="777" max="1025" width="9.28515625" style="113"/>
    <col min="1026" max="1026" width="9.28515625" style="113" customWidth="1"/>
    <col min="1027" max="1027" width="6.7109375" style="113" customWidth="1"/>
    <col min="1028" max="1028" width="40.7109375" style="113" customWidth="1"/>
    <col min="1029" max="1032" width="9.28515625" style="113" customWidth="1"/>
    <col min="1033" max="1281" width="9.28515625" style="113"/>
    <col min="1282" max="1282" width="9.28515625" style="113" customWidth="1"/>
    <col min="1283" max="1283" width="6.7109375" style="113" customWidth="1"/>
    <col min="1284" max="1284" width="40.7109375" style="113" customWidth="1"/>
    <col min="1285" max="1288" width="9.28515625" style="113" customWidth="1"/>
    <col min="1289" max="1537" width="9.28515625" style="113"/>
    <col min="1538" max="1538" width="9.28515625" style="113" customWidth="1"/>
    <col min="1539" max="1539" width="6.7109375" style="113" customWidth="1"/>
    <col min="1540" max="1540" width="40.7109375" style="113" customWidth="1"/>
    <col min="1541" max="1544" width="9.28515625" style="113" customWidth="1"/>
    <col min="1545" max="1793" width="9.28515625" style="113"/>
    <col min="1794" max="1794" width="9.28515625" style="113" customWidth="1"/>
    <col min="1795" max="1795" width="6.7109375" style="113" customWidth="1"/>
    <col min="1796" max="1796" width="40.7109375" style="113" customWidth="1"/>
    <col min="1797" max="1800" width="9.28515625" style="113" customWidth="1"/>
    <col min="1801" max="2049" width="9.28515625" style="113"/>
    <col min="2050" max="2050" width="9.28515625" style="113" customWidth="1"/>
    <col min="2051" max="2051" width="6.7109375" style="113" customWidth="1"/>
    <col min="2052" max="2052" width="40.7109375" style="113" customWidth="1"/>
    <col min="2053" max="2056" width="9.28515625" style="113" customWidth="1"/>
    <col min="2057" max="2305" width="9.28515625" style="113"/>
    <col min="2306" max="2306" width="9.28515625" style="113" customWidth="1"/>
    <col min="2307" max="2307" width="6.7109375" style="113" customWidth="1"/>
    <col min="2308" max="2308" width="40.7109375" style="113" customWidth="1"/>
    <col min="2309" max="2312" width="9.28515625" style="113" customWidth="1"/>
    <col min="2313" max="2561" width="9.28515625" style="113"/>
    <col min="2562" max="2562" width="9.28515625" style="113" customWidth="1"/>
    <col min="2563" max="2563" width="6.7109375" style="113" customWidth="1"/>
    <col min="2564" max="2564" width="40.7109375" style="113" customWidth="1"/>
    <col min="2565" max="2568" width="9.28515625" style="113" customWidth="1"/>
    <col min="2569" max="2817" width="9.28515625" style="113"/>
    <col min="2818" max="2818" width="9.28515625" style="113" customWidth="1"/>
    <col min="2819" max="2819" width="6.7109375" style="113" customWidth="1"/>
    <col min="2820" max="2820" width="40.7109375" style="113" customWidth="1"/>
    <col min="2821" max="2824" width="9.28515625" style="113" customWidth="1"/>
    <col min="2825" max="3073" width="9.28515625" style="113"/>
    <col min="3074" max="3074" width="9.28515625" style="113" customWidth="1"/>
    <col min="3075" max="3075" width="6.7109375" style="113" customWidth="1"/>
    <col min="3076" max="3076" width="40.7109375" style="113" customWidth="1"/>
    <col min="3077" max="3080" width="9.28515625" style="113" customWidth="1"/>
    <col min="3081" max="3329" width="9.28515625" style="113"/>
    <col min="3330" max="3330" width="9.28515625" style="113" customWidth="1"/>
    <col min="3331" max="3331" width="6.7109375" style="113" customWidth="1"/>
    <col min="3332" max="3332" width="40.7109375" style="113" customWidth="1"/>
    <col min="3333" max="3336" width="9.28515625" style="113" customWidth="1"/>
    <col min="3337" max="3585" width="9.28515625" style="113"/>
    <col min="3586" max="3586" width="9.28515625" style="113" customWidth="1"/>
    <col min="3587" max="3587" width="6.7109375" style="113" customWidth="1"/>
    <col min="3588" max="3588" width="40.7109375" style="113" customWidth="1"/>
    <col min="3589" max="3592" width="9.28515625" style="113" customWidth="1"/>
    <col min="3593" max="3841" width="9.28515625" style="113"/>
    <col min="3842" max="3842" width="9.28515625" style="113" customWidth="1"/>
    <col min="3843" max="3843" width="6.7109375" style="113" customWidth="1"/>
    <col min="3844" max="3844" width="40.7109375" style="113" customWidth="1"/>
    <col min="3845" max="3848" width="9.28515625" style="113" customWidth="1"/>
    <col min="3849" max="4097" width="9.28515625" style="113"/>
    <col min="4098" max="4098" width="9.28515625" style="113" customWidth="1"/>
    <col min="4099" max="4099" width="6.7109375" style="113" customWidth="1"/>
    <col min="4100" max="4100" width="40.7109375" style="113" customWidth="1"/>
    <col min="4101" max="4104" width="9.28515625" style="113" customWidth="1"/>
    <col min="4105" max="4353" width="9.28515625" style="113"/>
    <col min="4354" max="4354" width="9.28515625" style="113" customWidth="1"/>
    <col min="4355" max="4355" width="6.7109375" style="113" customWidth="1"/>
    <col min="4356" max="4356" width="40.7109375" style="113" customWidth="1"/>
    <col min="4357" max="4360" width="9.28515625" style="113" customWidth="1"/>
    <col min="4361" max="4609" width="9.28515625" style="113"/>
    <col min="4610" max="4610" width="9.28515625" style="113" customWidth="1"/>
    <col min="4611" max="4611" width="6.7109375" style="113" customWidth="1"/>
    <col min="4612" max="4612" width="40.7109375" style="113" customWidth="1"/>
    <col min="4613" max="4616" width="9.28515625" style="113" customWidth="1"/>
    <col min="4617" max="4865" width="9.28515625" style="113"/>
    <col min="4866" max="4866" width="9.28515625" style="113" customWidth="1"/>
    <col min="4867" max="4867" width="6.7109375" style="113" customWidth="1"/>
    <col min="4868" max="4868" width="40.7109375" style="113" customWidth="1"/>
    <col min="4869" max="4872" width="9.28515625" style="113" customWidth="1"/>
    <col min="4873" max="5121" width="9.28515625" style="113"/>
    <col min="5122" max="5122" width="9.28515625" style="113" customWidth="1"/>
    <col min="5123" max="5123" width="6.7109375" style="113" customWidth="1"/>
    <col min="5124" max="5124" width="40.7109375" style="113" customWidth="1"/>
    <col min="5125" max="5128" width="9.28515625" style="113" customWidth="1"/>
    <col min="5129" max="5377" width="9.28515625" style="113"/>
    <col min="5378" max="5378" width="9.28515625" style="113" customWidth="1"/>
    <col min="5379" max="5379" width="6.7109375" style="113" customWidth="1"/>
    <col min="5380" max="5380" width="40.7109375" style="113" customWidth="1"/>
    <col min="5381" max="5384" width="9.28515625" style="113" customWidth="1"/>
    <col min="5385" max="5633" width="9.28515625" style="113"/>
    <col min="5634" max="5634" width="9.28515625" style="113" customWidth="1"/>
    <col min="5635" max="5635" width="6.7109375" style="113" customWidth="1"/>
    <col min="5636" max="5636" width="40.7109375" style="113" customWidth="1"/>
    <col min="5637" max="5640" width="9.28515625" style="113" customWidth="1"/>
    <col min="5641" max="5889" width="9.28515625" style="113"/>
    <col min="5890" max="5890" width="9.28515625" style="113" customWidth="1"/>
    <col min="5891" max="5891" width="6.7109375" style="113" customWidth="1"/>
    <col min="5892" max="5892" width="40.7109375" style="113" customWidth="1"/>
    <col min="5893" max="5896" width="9.28515625" style="113" customWidth="1"/>
    <col min="5897" max="6145" width="9.28515625" style="113"/>
    <col min="6146" max="6146" width="9.28515625" style="113" customWidth="1"/>
    <col min="6147" max="6147" width="6.7109375" style="113" customWidth="1"/>
    <col min="6148" max="6148" width="40.7109375" style="113" customWidth="1"/>
    <col min="6149" max="6152" width="9.28515625" style="113" customWidth="1"/>
    <col min="6153" max="6401" width="9.28515625" style="113"/>
    <col min="6402" max="6402" width="9.28515625" style="113" customWidth="1"/>
    <col min="6403" max="6403" width="6.7109375" style="113" customWidth="1"/>
    <col min="6404" max="6404" width="40.7109375" style="113" customWidth="1"/>
    <col min="6405" max="6408" width="9.28515625" style="113" customWidth="1"/>
    <col min="6409" max="6657" width="9.28515625" style="113"/>
    <col min="6658" max="6658" width="9.28515625" style="113" customWidth="1"/>
    <col min="6659" max="6659" width="6.7109375" style="113" customWidth="1"/>
    <col min="6660" max="6660" width="40.7109375" style="113" customWidth="1"/>
    <col min="6661" max="6664" width="9.28515625" style="113" customWidth="1"/>
    <col min="6665" max="6913" width="9.28515625" style="113"/>
    <col min="6914" max="6914" width="9.28515625" style="113" customWidth="1"/>
    <col min="6915" max="6915" width="6.7109375" style="113" customWidth="1"/>
    <col min="6916" max="6916" width="40.7109375" style="113" customWidth="1"/>
    <col min="6917" max="6920" width="9.28515625" style="113" customWidth="1"/>
    <col min="6921" max="7169" width="9.28515625" style="113"/>
    <col min="7170" max="7170" width="9.28515625" style="113" customWidth="1"/>
    <col min="7171" max="7171" width="6.7109375" style="113" customWidth="1"/>
    <col min="7172" max="7172" width="40.7109375" style="113" customWidth="1"/>
    <col min="7173" max="7176" width="9.28515625" style="113" customWidth="1"/>
    <col min="7177" max="7425" width="9.28515625" style="113"/>
    <col min="7426" max="7426" width="9.28515625" style="113" customWidth="1"/>
    <col min="7427" max="7427" width="6.7109375" style="113" customWidth="1"/>
    <col min="7428" max="7428" width="40.7109375" style="113" customWidth="1"/>
    <col min="7429" max="7432" width="9.28515625" style="113" customWidth="1"/>
    <col min="7433" max="7681" width="9.28515625" style="113"/>
    <col min="7682" max="7682" width="9.28515625" style="113" customWidth="1"/>
    <col min="7683" max="7683" width="6.7109375" style="113" customWidth="1"/>
    <col min="7684" max="7684" width="40.7109375" style="113" customWidth="1"/>
    <col min="7685" max="7688" width="9.28515625" style="113" customWidth="1"/>
    <col min="7689" max="7937" width="9.28515625" style="113"/>
    <col min="7938" max="7938" width="9.28515625" style="113" customWidth="1"/>
    <col min="7939" max="7939" width="6.7109375" style="113" customWidth="1"/>
    <col min="7940" max="7940" width="40.7109375" style="113" customWidth="1"/>
    <col min="7941" max="7944" width="9.28515625" style="113" customWidth="1"/>
    <col min="7945" max="8193" width="9.28515625" style="113"/>
    <col min="8194" max="8194" width="9.28515625" style="113" customWidth="1"/>
    <col min="8195" max="8195" width="6.7109375" style="113" customWidth="1"/>
    <col min="8196" max="8196" width="40.7109375" style="113" customWidth="1"/>
    <col min="8197" max="8200" width="9.28515625" style="113" customWidth="1"/>
    <col min="8201" max="8449" width="9.28515625" style="113"/>
    <col min="8450" max="8450" width="9.28515625" style="113" customWidth="1"/>
    <col min="8451" max="8451" width="6.7109375" style="113" customWidth="1"/>
    <col min="8452" max="8452" width="40.7109375" style="113" customWidth="1"/>
    <col min="8453" max="8456" width="9.28515625" style="113" customWidth="1"/>
    <col min="8457" max="8705" width="9.28515625" style="113"/>
    <col min="8706" max="8706" width="9.28515625" style="113" customWidth="1"/>
    <col min="8707" max="8707" width="6.7109375" style="113" customWidth="1"/>
    <col min="8708" max="8708" width="40.7109375" style="113" customWidth="1"/>
    <col min="8709" max="8712" width="9.28515625" style="113" customWidth="1"/>
    <col min="8713" max="8961" width="9.28515625" style="113"/>
    <col min="8962" max="8962" width="9.28515625" style="113" customWidth="1"/>
    <col min="8963" max="8963" width="6.7109375" style="113" customWidth="1"/>
    <col min="8964" max="8964" width="40.7109375" style="113" customWidth="1"/>
    <col min="8965" max="8968" width="9.28515625" style="113" customWidth="1"/>
    <col min="8969" max="9217" width="9.28515625" style="113"/>
    <col min="9218" max="9218" width="9.28515625" style="113" customWidth="1"/>
    <col min="9219" max="9219" width="6.7109375" style="113" customWidth="1"/>
    <col min="9220" max="9220" width="40.7109375" style="113" customWidth="1"/>
    <col min="9221" max="9224" width="9.28515625" style="113" customWidth="1"/>
    <col min="9225" max="9473" width="9.28515625" style="113"/>
    <col min="9474" max="9474" width="9.28515625" style="113" customWidth="1"/>
    <col min="9475" max="9475" width="6.7109375" style="113" customWidth="1"/>
    <col min="9476" max="9476" width="40.7109375" style="113" customWidth="1"/>
    <col min="9477" max="9480" width="9.28515625" style="113" customWidth="1"/>
    <col min="9481" max="9729" width="9.28515625" style="113"/>
    <col min="9730" max="9730" width="9.28515625" style="113" customWidth="1"/>
    <col min="9731" max="9731" width="6.7109375" style="113" customWidth="1"/>
    <col min="9732" max="9732" width="40.7109375" style="113" customWidth="1"/>
    <col min="9733" max="9736" width="9.28515625" style="113" customWidth="1"/>
    <col min="9737" max="9985" width="9.28515625" style="113"/>
    <col min="9986" max="9986" width="9.28515625" style="113" customWidth="1"/>
    <col min="9987" max="9987" width="6.7109375" style="113" customWidth="1"/>
    <col min="9988" max="9988" width="40.7109375" style="113" customWidth="1"/>
    <col min="9989" max="9992" width="9.28515625" style="113" customWidth="1"/>
    <col min="9993" max="10241" width="9.28515625" style="113"/>
    <col min="10242" max="10242" width="9.28515625" style="113" customWidth="1"/>
    <col min="10243" max="10243" width="6.7109375" style="113" customWidth="1"/>
    <col min="10244" max="10244" width="40.7109375" style="113" customWidth="1"/>
    <col min="10245" max="10248" width="9.28515625" style="113" customWidth="1"/>
    <col min="10249" max="10497" width="9.28515625" style="113"/>
    <col min="10498" max="10498" width="9.28515625" style="113" customWidth="1"/>
    <col min="10499" max="10499" width="6.7109375" style="113" customWidth="1"/>
    <col min="10500" max="10500" width="40.7109375" style="113" customWidth="1"/>
    <col min="10501" max="10504" width="9.28515625" style="113" customWidth="1"/>
    <col min="10505" max="10753" width="9.28515625" style="113"/>
    <col min="10754" max="10754" width="9.28515625" style="113" customWidth="1"/>
    <col min="10755" max="10755" width="6.7109375" style="113" customWidth="1"/>
    <col min="10756" max="10756" width="40.7109375" style="113" customWidth="1"/>
    <col min="10757" max="10760" width="9.28515625" style="113" customWidth="1"/>
    <col min="10761" max="11009" width="9.28515625" style="113"/>
    <col min="11010" max="11010" width="9.28515625" style="113" customWidth="1"/>
    <col min="11011" max="11011" width="6.7109375" style="113" customWidth="1"/>
    <col min="11012" max="11012" width="40.7109375" style="113" customWidth="1"/>
    <col min="11013" max="11016" width="9.28515625" style="113" customWidth="1"/>
    <col min="11017" max="11265" width="9.28515625" style="113"/>
    <col min="11266" max="11266" width="9.28515625" style="113" customWidth="1"/>
    <col min="11267" max="11267" width="6.7109375" style="113" customWidth="1"/>
    <col min="11268" max="11268" width="40.7109375" style="113" customWidth="1"/>
    <col min="11269" max="11272" width="9.28515625" style="113" customWidth="1"/>
    <col min="11273" max="11521" width="9.28515625" style="113"/>
    <col min="11522" max="11522" width="9.28515625" style="113" customWidth="1"/>
    <col min="11523" max="11523" width="6.7109375" style="113" customWidth="1"/>
    <col min="11524" max="11524" width="40.7109375" style="113" customWidth="1"/>
    <col min="11525" max="11528" width="9.28515625" style="113" customWidth="1"/>
    <col min="11529" max="11777" width="9.28515625" style="113"/>
    <col min="11778" max="11778" width="9.28515625" style="113" customWidth="1"/>
    <col min="11779" max="11779" width="6.7109375" style="113" customWidth="1"/>
    <col min="11780" max="11780" width="40.7109375" style="113" customWidth="1"/>
    <col min="11781" max="11784" width="9.28515625" style="113" customWidth="1"/>
    <col min="11785" max="12033" width="9.28515625" style="113"/>
    <col min="12034" max="12034" width="9.28515625" style="113" customWidth="1"/>
    <col min="12035" max="12035" width="6.7109375" style="113" customWidth="1"/>
    <col min="12036" max="12036" width="40.7109375" style="113" customWidth="1"/>
    <col min="12037" max="12040" width="9.28515625" style="113" customWidth="1"/>
    <col min="12041" max="12289" width="9.28515625" style="113"/>
    <col min="12290" max="12290" width="9.28515625" style="113" customWidth="1"/>
    <col min="12291" max="12291" width="6.7109375" style="113" customWidth="1"/>
    <col min="12292" max="12292" width="40.7109375" style="113" customWidth="1"/>
    <col min="12293" max="12296" width="9.28515625" style="113" customWidth="1"/>
    <col min="12297" max="12545" width="9.28515625" style="113"/>
    <col min="12546" max="12546" width="9.28515625" style="113" customWidth="1"/>
    <col min="12547" max="12547" width="6.7109375" style="113" customWidth="1"/>
    <col min="12548" max="12548" width="40.7109375" style="113" customWidth="1"/>
    <col min="12549" max="12552" width="9.28515625" style="113" customWidth="1"/>
    <col min="12553" max="12801" width="9.28515625" style="113"/>
    <col min="12802" max="12802" width="9.28515625" style="113" customWidth="1"/>
    <col min="12803" max="12803" width="6.7109375" style="113" customWidth="1"/>
    <col min="12804" max="12804" width="40.7109375" style="113" customWidth="1"/>
    <col min="12805" max="12808" width="9.28515625" style="113" customWidth="1"/>
    <col min="12809" max="13057" width="9.28515625" style="113"/>
    <col min="13058" max="13058" width="9.28515625" style="113" customWidth="1"/>
    <col min="13059" max="13059" width="6.7109375" style="113" customWidth="1"/>
    <col min="13060" max="13060" width="40.7109375" style="113" customWidth="1"/>
    <col min="13061" max="13064" width="9.28515625" style="113" customWidth="1"/>
    <col min="13065" max="13313" width="9.28515625" style="113"/>
    <col min="13314" max="13314" width="9.28515625" style="113" customWidth="1"/>
    <col min="13315" max="13315" width="6.7109375" style="113" customWidth="1"/>
    <col min="13316" max="13316" width="40.7109375" style="113" customWidth="1"/>
    <col min="13317" max="13320" width="9.28515625" style="113" customWidth="1"/>
    <col min="13321" max="13569" width="9.28515625" style="113"/>
    <col min="13570" max="13570" width="9.28515625" style="113" customWidth="1"/>
    <col min="13571" max="13571" width="6.7109375" style="113" customWidth="1"/>
    <col min="13572" max="13572" width="40.7109375" style="113" customWidth="1"/>
    <col min="13573" max="13576" width="9.28515625" style="113" customWidth="1"/>
    <col min="13577" max="13825" width="9.28515625" style="113"/>
    <col min="13826" max="13826" width="9.28515625" style="113" customWidth="1"/>
    <col min="13827" max="13827" width="6.7109375" style="113" customWidth="1"/>
    <col min="13828" max="13828" width="40.7109375" style="113" customWidth="1"/>
    <col min="13829" max="13832" width="9.28515625" style="113" customWidth="1"/>
    <col min="13833" max="14081" width="9.28515625" style="113"/>
    <col min="14082" max="14082" width="9.28515625" style="113" customWidth="1"/>
    <col min="14083" max="14083" width="6.7109375" style="113" customWidth="1"/>
    <col min="14084" max="14084" width="40.7109375" style="113" customWidth="1"/>
    <col min="14085" max="14088" width="9.28515625" style="113" customWidth="1"/>
    <col min="14089" max="14337" width="9.28515625" style="113"/>
    <col min="14338" max="14338" width="9.28515625" style="113" customWidth="1"/>
    <col min="14339" max="14339" width="6.7109375" style="113" customWidth="1"/>
    <col min="14340" max="14340" width="40.7109375" style="113" customWidth="1"/>
    <col min="14341" max="14344" width="9.28515625" style="113" customWidth="1"/>
    <col min="14345" max="14593" width="9.28515625" style="113"/>
    <col min="14594" max="14594" width="9.28515625" style="113" customWidth="1"/>
    <col min="14595" max="14595" width="6.7109375" style="113" customWidth="1"/>
    <col min="14596" max="14596" width="40.7109375" style="113" customWidth="1"/>
    <col min="14597" max="14600" width="9.28515625" style="113" customWidth="1"/>
    <col min="14601" max="14849" width="9.28515625" style="113"/>
    <col min="14850" max="14850" width="9.28515625" style="113" customWidth="1"/>
    <col min="14851" max="14851" width="6.7109375" style="113" customWidth="1"/>
    <col min="14852" max="14852" width="40.7109375" style="113" customWidth="1"/>
    <col min="14853" max="14856" width="9.28515625" style="113" customWidth="1"/>
    <col min="14857" max="15105" width="9.28515625" style="113"/>
    <col min="15106" max="15106" width="9.28515625" style="113" customWidth="1"/>
    <col min="15107" max="15107" width="6.7109375" style="113" customWidth="1"/>
    <col min="15108" max="15108" width="40.7109375" style="113" customWidth="1"/>
    <col min="15109" max="15112" width="9.28515625" style="113" customWidth="1"/>
    <col min="15113" max="15361" width="9.28515625" style="113"/>
    <col min="15362" max="15362" width="9.28515625" style="113" customWidth="1"/>
    <col min="15363" max="15363" width="6.7109375" style="113" customWidth="1"/>
    <col min="15364" max="15364" width="40.7109375" style="113" customWidth="1"/>
    <col min="15365" max="15368" width="9.28515625" style="113" customWidth="1"/>
    <col min="15369" max="15617" width="9.28515625" style="113"/>
    <col min="15618" max="15618" width="9.28515625" style="113" customWidth="1"/>
    <col min="15619" max="15619" width="6.7109375" style="113" customWidth="1"/>
    <col min="15620" max="15620" width="40.7109375" style="113" customWidth="1"/>
    <col min="15621" max="15624" width="9.28515625" style="113" customWidth="1"/>
    <col min="15625" max="15873" width="9.28515625" style="113"/>
    <col min="15874" max="15874" width="9.28515625" style="113" customWidth="1"/>
    <col min="15875" max="15875" width="6.7109375" style="113" customWidth="1"/>
    <col min="15876" max="15876" width="40.7109375" style="113" customWidth="1"/>
    <col min="15877" max="15880" width="9.28515625" style="113" customWidth="1"/>
    <col min="15881" max="16129" width="9.28515625" style="113"/>
    <col min="16130" max="16130" width="9.28515625" style="113" customWidth="1"/>
    <col min="16131" max="16131" width="6.7109375" style="113" customWidth="1"/>
    <col min="16132" max="16132" width="40.7109375" style="113" customWidth="1"/>
    <col min="16133" max="16136" width="9.28515625" style="113" customWidth="1"/>
    <col min="16137" max="16384" width="9.28515625" style="113"/>
  </cols>
  <sheetData>
    <row r="1" spans="1:8" ht="12.75" customHeight="1" x14ac:dyDescent="0.2">
      <c r="A1" s="516" t="s">
        <v>229</v>
      </c>
      <c r="B1" s="424" t="s">
        <v>1346</v>
      </c>
      <c r="C1" s="424"/>
      <c r="D1" s="787" t="s">
        <v>1347</v>
      </c>
      <c r="E1" s="787"/>
      <c r="F1" s="787"/>
      <c r="G1" s="787"/>
      <c r="H1" s="788"/>
    </row>
    <row r="2" spans="1:8" ht="24.75" customHeight="1" x14ac:dyDescent="0.2">
      <c r="A2" s="789" t="s">
        <v>2</v>
      </c>
      <c r="B2" s="790"/>
      <c r="C2" s="791"/>
      <c r="D2" s="420" t="s">
        <v>3</v>
      </c>
      <c r="E2" s="420" t="s">
        <v>4</v>
      </c>
      <c r="F2" s="420" t="s">
        <v>5</v>
      </c>
      <c r="G2" s="420" t="s">
        <v>6</v>
      </c>
      <c r="H2" s="420" t="s">
        <v>7</v>
      </c>
    </row>
    <row r="3" spans="1:8" x14ac:dyDescent="0.2">
      <c r="A3" s="437" t="s">
        <v>1348</v>
      </c>
      <c r="B3" s="435"/>
      <c r="C3" s="577"/>
      <c r="D3" s="484" t="s">
        <v>1349</v>
      </c>
      <c r="E3" s="19"/>
      <c r="F3" s="19"/>
      <c r="G3" s="51"/>
      <c r="H3" s="51"/>
    </row>
    <row r="4" spans="1:8" ht="25.5" x14ac:dyDescent="0.2">
      <c r="A4" s="437"/>
      <c r="B4" s="431" t="s">
        <v>1623</v>
      </c>
      <c r="C4" s="578"/>
      <c r="D4" s="579" t="s">
        <v>1619</v>
      </c>
      <c r="E4" s="293" t="s">
        <v>209</v>
      </c>
      <c r="F4" s="293">
        <v>1.2</v>
      </c>
      <c r="G4" s="119"/>
      <c r="H4" s="536" t="str">
        <f>IF(G4=0," ",F4*G4)</f>
        <v xml:space="preserve"> </v>
      </c>
    </row>
    <row r="5" spans="1:8" ht="25.5" x14ac:dyDescent="0.2">
      <c r="A5" s="437"/>
      <c r="B5" s="587" t="s">
        <v>1350</v>
      </c>
      <c r="C5" s="578"/>
      <c r="D5" s="579" t="s">
        <v>1626</v>
      </c>
      <c r="E5" s="293" t="s">
        <v>209</v>
      </c>
      <c r="F5" s="293">
        <v>1.2</v>
      </c>
      <c r="G5" s="119"/>
      <c r="H5" s="536" t="str">
        <f>IF(G5=0," ",F5*G5)</f>
        <v xml:space="preserve"> </v>
      </c>
    </row>
    <row r="6" spans="1:8" ht="25.5" x14ac:dyDescent="0.2">
      <c r="A6" s="437" t="s">
        <v>1621</v>
      </c>
      <c r="B6" s="577"/>
      <c r="C6" s="577"/>
      <c r="D6" s="484" t="s">
        <v>1622</v>
      </c>
      <c r="E6" s="19"/>
      <c r="F6" s="19"/>
      <c r="G6" s="51"/>
      <c r="H6" s="51"/>
    </row>
    <row r="7" spans="1:8" ht="25.5" x14ac:dyDescent="0.2">
      <c r="A7" s="437"/>
      <c r="B7" s="593" t="s">
        <v>1625</v>
      </c>
      <c r="C7" s="578"/>
      <c r="D7" s="579" t="s">
        <v>1619</v>
      </c>
      <c r="E7" s="293" t="s">
        <v>209</v>
      </c>
      <c r="F7" s="293">
        <v>0.6</v>
      </c>
      <c r="G7" s="119"/>
      <c r="H7" s="536" t="str">
        <f>IF(G7=0," ",F7*G7)</f>
        <v xml:space="preserve"> </v>
      </c>
    </row>
    <row r="8" spans="1:8" ht="25.5" x14ac:dyDescent="0.2">
      <c r="A8" s="437"/>
      <c r="B8" s="431" t="s">
        <v>1624</v>
      </c>
      <c r="C8" s="578"/>
      <c r="D8" s="579" t="s">
        <v>1620</v>
      </c>
      <c r="E8" s="293" t="s">
        <v>209</v>
      </c>
      <c r="F8" s="293">
        <v>4.2</v>
      </c>
      <c r="G8" s="119"/>
      <c r="H8" s="536" t="str">
        <f>IF(G8=0," ",F8*G8)</f>
        <v xml:space="preserve"> </v>
      </c>
    </row>
    <row r="9" spans="1:8" ht="13.5" customHeight="1" x14ac:dyDescent="0.2">
      <c r="A9" s="455" t="str">
        <f>A1</f>
        <v>SECTION</v>
      </c>
      <c r="B9" s="424" t="str">
        <f>B1</f>
        <v>C11.9</v>
      </c>
      <c r="C9" s="451"/>
      <c r="D9" s="792" t="s">
        <v>108</v>
      </c>
      <c r="E9" s="793"/>
      <c r="F9" s="793"/>
      <c r="G9" s="794"/>
      <c r="H9" s="32">
        <f>SUM(H3:H8)</f>
        <v>0</v>
      </c>
    </row>
    <row r="12" spans="1:8" x14ac:dyDescent="0.2">
      <c r="A12" s="113"/>
    </row>
    <row r="13" spans="1:8" x14ac:dyDescent="0.2">
      <c r="A13" s="113"/>
    </row>
    <row r="14" spans="1:8" x14ac:dyDescent="0.2">
      <c r="A14" s="113"/>
    </row>
    <row r="15" spans="1:8" x14ac:dyDescent="0.2">
      <c r="A15" s="113"/>
    </row>
    <row r="16" spans="1:8" x14ac:dyDescent="0.2">
      <c r="A16" s="113"/>
    </row>
    <row r="17" spans="1:1" x14ac:dyDescent="0.2">
      <c r="A17" s="113"/>
    </row>
    <row r="18" spans="1:1" x14ac:dyDescent="0.2">
      <c r="A18" s="113"/>
    </row>
    <row r="19" spans="1:1" x14ac:dyDescent="0.2">
      <c r="A19" s="113"/>
    </row>
    <row r="20" spans="1:1" x14ac:dyDescent="0.2">
      <c r="A20" s="113"/>
    </row>
    <row r="21" spans="1:1" x14ac:dyDescent="0.2">
      <c r="A21" s="113"/>
    </row>
    <row r="22" spans="1:1" x14ac:dyDescent="0.2">
      <c r="A22" s="113"/>
    </row>
    <row r="23" spans="1:1" x14ac:dyDescent="0.2">
      <c r="A23" s="113"/>
    </row>
    <row r="24" spans="1:1" x14ac:dyDescent="0.2">
      <c r="A24" s="113"/>
    </row>
    <row r="25" spans="1:1" x14ac:dyDescent="0.2">
      <c r="A25" s="113"/>
    </row>
    <row r="26" spans="1:1" x14ac:dyDescent="0.2">
      <c r="A26" s="113"/>
    </row>
    <row r="27" spans="1:1" x14ac:dyDescent="0.2">
      <c r="A27" s="113"/>
    </row>
    <row r="28" spans="1:1" x14ac:dyDescent="0.2">
      <c r="A28" s="113"/>
    </row>
    <row r="29" spans="1:1" x14ac:dyDescent="0.2">
      <c r="A29" s="113"/>
    </row>
    <row r="30" spans="1:1" x14ac:dyDescent="0.2">
      <c r="A30" s="113"/>
    </row>
    <row r="31" spans="1:1" x14ac:dyDescent="0.2">
      <c r="A31" s="113"/>
    </row>
    <row r="32" spans="1:1" x14ac:dyDescent="0.2">
      <c r="A32" s="113"/>
    </row>
    <row r="33" spans="1:6" x14ac:dyDescent="0.2">
      <c r="A33" s="113"/>
    </row>
    <row r="34" spans="1:6" x14ac:dyDescent="0.2">
      <c r="A34" s="113"/>
    </row>
    <row r="35" spans="1:6" x14ac:dyDescent="0.2">
      <c r="A35" s="113"/>
    </row>
    <row r="36" spans="1:6" x14ac:dyDescent="0.2">
      <c r="A36" s="113"/>
    </row>
    <row r="37" spans="1:6" x14ac:dyDescent="0.2">
      <c r="A37" s="113"/>
      <c r="F37" s="115"/>
    </row>
    <row r="38" spans="1:6" x14ac:dyDescent="0.2">
      <c r="A38" s="113"/>
    </row>
    <row r="39" spans="1:6" x14ac:dyDescent="0.2">
      <c r="A39" s="113"/>
    </row>
    <row r="40" spans="1:6" x14ac:dyDescent="0.2">
      <c r="A40" s="113"/>
    </row>
    <row r="41" spans="1:6" x14ac:dyDescent="0.2">
      <c r="A41" s="113"/>
    </row>
    <row r="42" spans="1:6" x14ac:dyDescent="0.2">
      <c r="A42" s="113"/>
      <c r="F42" s="115"/>
    </row>
    <row r="43" spans="1:6" x14ac:dyDescent="0.2">
      <c r="A43" s="113"/>
      <c r="F43" s="115"/>
    </row>
    <row r="44" spans="1:6" x14ac:dyDescent="0.2">
      <c r="A44" s="113"/>
    </row>
    <row r="45" spans="1:6" x14ac:dyDescent="0.2">
      <c r="A45" s="113"/>
    </row>
    <row r="46" spans="1:6" x14ac:dyDescent="0.2">
      <c r="A46" s="113"/>
    </row>
    <row r="47" spans="1:6" x14ac:dyDescent="0.2">
      <c r="A47" s="113"/>
    </row>
    <row r="48" spans="1:6" x14ac:dyDescent="0.2">
      <c r="A48" s="113"/>
    </row>
    <row r="49" spans="1:1" x14ac:dyDescent="0.2">
      <c r="A49" s="113"/>
    </row>
    <row r="50" spans="1:1" x14ac:dyDescent="0.2">
      <c r="A50" s="113"/>
    </row>
    <row r="51" spans="1:1" x14ac:dyDescent="0.2">
      <c r="A51" s="113"/>
    </row>
    <row r="52" spans="1:1" x14ac:dyDescent="0.2">
      <c r="A52" s="113"/>
    </row>
    <row r="53" spans="1:1" x14ac:dyDescent="0.2">
      <c r="A53" s="113"/>
    </row>
    <row r="54" spans="1:1" x14ac:dyDescent="0.2">
      <c r="A54" s="113"/>
    </row>
    <row r="55" spans="1:1" x14ac:dyDescent="0.2">
      <c r="A55" s="113"/>
    </row>
    <row r="56" spans="1:1" x14ac:dyDescent="0.2">
      <c r="A56" s="113"/>
    </row>
    <row r="57" spans="1:1" x14ac:dyDescent="0.2">
      <c r="A57" s="113"/>
    </row>
    <row r="58" spans="1:1" x14ac:dyDescent="0.2">
      <c r="A58" s="113"/>
    </row>
    <row r="59" spans="1:1" x14ac:dyDescent="0.2">
      <c r="A59" s="113"/>
    </row>
    <row r="60" spans="1:1" x14ac:dyDescent="0.2">
      <c r="A60" s="113"/>
    </row>
    <row r="61" spans="1:1" x14ac:dyDescent="0.2">
      <c r="A61" s="113"/>
    </row>
    <row r="62" spans="1:1" x14ac:dyDescent="0.2">
      <c r="A62" s="113"/>
    </row>
    <row r="63" spans="1:1" x14ac:dyDescent="0.2">
      <c r="A63" s="113"/>
    </row>
    <row r="64" spans="1:1" x14ac:dyDescent="0.2">
      <c r="A64" s="113"/>
    </row>
    <row r="65" spans="1:1" x14ac:dyDescent="0.2">
      <c r="A65" s="113"/>
    </row>
    <row r="66" spans="1:1" x14ac:dyDescent="0.2">
      <c r="A66" s="113"/>
    </row>
    <row r="67" spans="1:1" x14ac:dyDescent="0.2">
      <c r="A67" s="113"/>
    </row>
    <row r="68" spans="1:1" x14ac:dyDescent="0.2">
      <c r="A68" s="113"/>
    </row>
    <row r="69" spans="1:1" x14ac:dyDescent="0.2">
      <c r="A69" s="113"/>
    </row>
    <row r="70" spans="1:1" x14ac:dyDescent="0.2">
      <c r="A70" s="113"/>
    </row>
    <row r="71" spans="1:1" x14ac:dyDescent="0.2">
      <c r="A71" s="113"/>
    </row>
    <row r="72" spans="1:1" x14ac:dyDescent="0.2">
      <c r="A72" s="113"/>
    </row>
    <row r="73" spans="1:1" x14ac:dyDescent="0.2">
      <c r="A73" s="113"/>
    </row>
    <row r="74" spans="1:1" x14ac:dyDescent="0.2">
      <c r="A74" s="113"/>
    </row>
    <row r="75" spans="1:1" x14ac:dyDescent="0.2">
      <c r="A75" s="113"/>
    </row>
    <row r="76" spans="1:1" x14ac:dyDescent="0.2">
      <c r="A76" s="113"/>
    </row>
    <row r="87" spans="1:1" x14ac:dyDescent="0.2">
      <c r="A87" s="113"/>
    </row>
    <row r="88" spans="1:1" x14ac:dyDescent="0.2">
      <c r="A88" s="113"/>
    </row>
    <row r="89" spans="1:1" x14ac:dyDescent="0.2">
      <c r="A89" s="113"/>
    </row>
    <row r="90" spans="1:1" x14ac:dyDescent="0.2">
      <c r="A90" s="113"/>
    </row>
    <row r="91" spans="1:1" x14ac:dyDescent="0.2">
      <c r="A91" s="113"/>
    </row>
    <row r="92" spans="1:1" x14ac:dyDescent="0.2">
      <c r="A92" s="113"/>
    </row>
    <row r="93" spans="1:1" x14ac:dyDescent="0.2">
      <c r="A93" s="113"/>
    </row>
    <row r="94" spans="1:1" x14ac:dyDescent="0.2">
      <c r="A94" s="113"/>
    </row>
    <row r="95" spans="1:1" x14ac:dyDescent="0.2">
      <c r="A95" s="113"/>
    </row>
    <row r="96" spans="1:1" x14ac:dyDescent="0.2">
      <c r="A96" s="113"/>
    </row>
    <row r="97" spans="1:1" x14ac:dyDescent="0.2">
      <c r="A97" s="113"/>
    </row>
    <row r="98" spans="1:1" x14ac:dyDescent="0.2">
      <c r="A98" s="113"/>
    </row>
    <row r="99" spans="1:1" x14ac:dyDescent="0.2">
      <c r="A99" s="113"/>
    </row>
    <row r="100" spans="1:1" x14ac:dyDescent="0.2">
      <c r="A100" s="113"/>
    </row>
    <row r="101" spans="1:1" x14ac:dyDescent="0.2">
      <c r="A101" s="113"/>
    </row>
    <row r="102" spans="1:1" x14ac:dyDescent="0.2">
      <c r="A102" s="113"/>
    </row>
    <row r="103" spans="1:1" x14ac:dyDescent="0.2">
      <c r="A103" s="113"/>
    </row>
    <row r="104" spans="1:1" x14ac:dyDescent="0.2">
      <c r="A104" s="113"/>
    </row>
    <row r="105" spans="1:1" x14ac:dyDescent="0.2">
      <c r="A105" s="113"/>
    </row>
    <row r="106" spans="1:1" x14ac:dyDescent="0.2">
      <c r="A106" s="113"/>
    </row>
    <row r="107" spans="1:1" x14ac:dyDescent="0.2">
      <c r="A107" s="113"/>
    </row>
    <row r="108" spans="1:1" x14ac:dyDescent="0.2">
      <c r="A108" s="113"/>
    </row>
    <row r="109" spans="1:1" x14ac:dyDescent="0.2">
      <c r="A109" s="113"/>
    </row>
    <row r="110" spans="1:1" x14ac:dyDescent="0.2">
      <c r="A110" s="113"/>
    </row>
    <row r="111" spans="1:1" x14ac:dyDescent="0.2">
      <c r="A111" s="113"/>
    </row>
    <row r="112" spans="1:1" x14ac:dyDescent="0.2">
      <c r="A112" s="113"/>
    </row>
    <row r="113" spans="1:1" x14ac:dyDescent="0.2">
      <c r="A113" s="113"/>
    </row>
    <row r="114" spans="1:1" x14ac:dyDescent="0.2">
      <c r="A114" s="113"/>
    </row>
    <row r="115" spans="1:1" x14ac:dyDescent="0.2">
      <c r="A115" s="113"/>
    </row>
    <row r="116" spans="1:1" x14ac:dyDescent="0.2">
      <c r="A116" s="113"/>
    </row>
    <row r="117" spans="1:1" x14ac:dyDescent="0.2">
      <c r="A117" s="113"/>
    </row>
    <row r="118" spans="1:1" x14ac:dyDescent="0.2">
      <c r="A118" s="113"/>
    </row>
    <row r="119" spans="1:1" x14ac:dyDescent="0.2">
      <c r="A119" s="113"/>
    </row>
    <row r="120" spans="1:1" x14ac:dyDescent="0.2">
      <c r="A120" s="113"/>
    </row>
    <row r="121" spans="1:1" x14ac:dyDescent="0.2">
      <c r="A121" s="113"/>
    </row>
    <row r="122" spans="1:1" x14ac:dyDescent="0.2">
      <c r="A122" s="113"/>
    </row>
    <row r="123" spans="1:1" x14ac:dyDescent="0.2">
      <c r="A123" s="113"/>
    </row>
    <row r="124" spans="1:1" x14ac:dyDescent="0.2">
      <c r="A124" s="113"/>
    </row>
    <row r="125" spans="1:1" x14ac:dyDescent="0.2">
      <c r="A125" s="113"/>
    </row>
    <row r="126" spans="1:1" x14ac:dyDescent="0.2">
      <c r="A126" s="113"/>
    </row>
    <row r="135" spans="1:1" x14ac:dyDescent="0.2">
      <c r="A135" s="113"/>
    </row>
    <row r="136" spans="1:1" x14ac:dyDescent="0.2">
      <c r="A136" s="113"/>
    </row>
    <row r="137" spans="1:1" x14ac:dyDescent="0.2">
      <c r="A137" s="113"/>
    </row>
    <row r="138" spans="1:1" x14ac:dyDescent="0.2">
      <c r="A138" s="113"/>
    </row>
    <row r="139" spans="1:1" x14ac:dyDescent="0.2">
      <c r="A139" s="113"/>
    </row>
    <row r="140" spans="1:1" x14ac:dyDescent="0.2">
      <c r="A140" s="113"/>
    </row>
    <row r="141" spans="1:1" x14ac:dyDescent="0.2">
      <c r="A141" s="113"/>
    </row>
    <row r="142" spans="1:1" x14ac:dyDescent="0.2">
      <c r="A142" s="113"/>
    </row>
    <row r="143" spans="1:1" x14ac:dyDescent="0.2">
      <c r="A143" s="113"/>
    </row>
    <row r="144" spans="1:1" x14ac:dyDescent="0.2">
      <c r="A144" s="113"/>
    </row>
    <row r="145" spans="1:1" x14ac:dyDescent="0.2">
      <c r="A145" s="113"/>
    </row>
    <row r="146" spans="1:1" x14ac:dyDescent="0.2">
      <c r="A146" s="113"/>
    </row>
    <row r="147" spans="1:1" x14ac:dyDescent="0.2">
      <c r="A147" s="113"/>
    </row>
    <row r="148" spans="1:1" x14ac:dyDescent="0.2">
      <c r="A148" s="113"/>
    </row>
    <row r="149" spans="1:1" x14ac:dyDescent="0.2">
      <c r="A149" s="113"/>
    </row>
    <row r="150" spans="1:1" x14ac:dyDescent="0.2">
      <c r="A150" s="113"/>
    </row>
    <row r="151" spans="1:1" x14ac:dyDescent="0.2">
      <c r="A151" s="113"/>
    </row>
    <row r="152" spans="1:1" x14ac:dyDescent="0.2">
      <c r="A152" s="113"/>
    </row>
    <row r="153" spans="1:1" x14ac:dyDescent="0.2">
      <c r="A153" s="113"/>
    </row>
    <row r="154" spans="1:1" x14ac:dyDescent="0.2">
      <c r="A154" s="113"/>
    </row>
    <row r="155" spans="1:1" x14ac:dyDescent="0.2">
      <c r="A155" s="113"/>
    </row>
    <row r="156" spans="1:1" x14ac:dyDescent="0.2">
      <c r="A156" s="113"/>
    </row>
    <row r="157" spans="1:1" x14ac:dyDescent="0.2">
      <c r="A157" s="113"/>
    </row>
    <row r="158" spans="1:1" x14ac:dyDescent="0.2">
      <c r="A158" s="113"/>
    </row>
    <row r="159" spans="1:1" x14ac:dyDescent="0.2">
      <c r="A159" s="113"/>
    </row>
    <row r="160" spans="1:1" x14ac:dyDescent="0.2">
      <c r="A160" s="113"/>
    </row>
    <row r="161" spans="1:1" x14ac:dyDescent="0.2">
      <c r="A161" s="113"/>
    </row>
    <row r="162" spans="1:1" x14ac:dyDescent="0.2">
      <c r="A162" s="113"/>
    </row>
    <row r="163" spans="1:1" x14ac:dyDescent="0.2">
      <c r="A163" s="113"/>
    </row>
    <row r="164" spans="1:1" x14ac:dyDescent="0.2">
      <c r="A164" s="113"/>
    </row>
    <row r="165" spans="1:1" x14ac:dyDescent="0.2">
      <c r="A165" s="113"/>
    </row>
    <row r="166" spans="1:1" x14ac:dyDescent="0.2">
      <c r="A166" s="113"/>
    </row>
    <row r="167" spans="1:1" x14ac:dyDescent="0.2">
      <c r="A167" s="113"/>
    </row>
    <row r="168" spans="1:1" x14ac:dyDescent="0.2">
      <c r="A168" s="113"/>
    </row>
    <row r="169" spans="1:1" x14ac:dyDescent="0.2">
      <c r="A169" s="113"/>
    </row>
    <row r="170" spans="1:1" x14ac:dyDescent="0.2">
      <c r="A170" s="113"/>
    </row>
    <row r="171" spans="1:1" x14ac:dyDescent="0.2">
      <c r="A171" s="113"/>
    </row>
    <row r="172" spans="1:1" x14ac:dyDescent="0.2">
      <c r="A172" s="113"/>
    </row>
    <row r="173" spans="1:1" x14ac:dyDescent="0.2">
      <c r="A173" s="113"/>
    </row>
    <row r="174" spans="1:1" x14ac:dyDescent="0.2">
      <c r="A174" s="113"/>
    </row>
    <row r="175" spans="1:1" x14ac:dyDescent="0.2">
      <c r="A175" s="113"/>
    </row>
    <row r="176" spans="1:1" x14ac:dyDescent="0.2">
      <c r="A176" s="113"/>
    </row>
    <row r="177" spans="1:1" x14ac:dyDescent="0.2">
      <c r="A177" s="113"/>
    </row>
    <row r="178" spans="1:1" x14ac:dyDescent="0.2">
      <c r="A178" s="113"/>
    </row>
    <row r="179" spans="1:1" x14ac:dyDescent="0.2">
      <c r="A179" s="113"/>
    </row>
    <row r="180" spans="1:1" x14ac:dyDescent="0.2">
      <c r="A180" s="113"/>
    </row>
    <row r="181" spans="1:1" x14ac:dyDescent="0.2">
      <c r="A181" s="113"/>
    </row>
    <row r="182" spans="1:1" x14ac:dyDescent="0.2">
      <c r="A182" s="113"/>
    </row>
    <row r="183" spans="1:1" x14ac:dyDescent="0.2">
      <c r="A183" s="113"/>
    </row>
    <row r="184" spans="1:1" x14ac:dyDescent="0.2">
      <c r="A184" s="113"/>
    </row>
    <row r="185" spans="1:1" x14ac:dyDescent="0.2">
      <c r="A185" s="113"/>
    </row>
    <row r="186" spans="1:1" x14ac:dyDescent="0.2">
      <c r="A186" s="113"/>
    </row>
    <row r="187" spans="1:1" x14ac:dyDescent="0.2">
      <c r="A187" s="113"/>
    </row>
    <row r="195" spans="1:1" x14ac:dyDescent="0.2">
      <c r="A195" s="113"/>
    </row>
    <row r="196" spans="1:1" x14ac:dyDescent="0.2">
      <c r="A196" s="113"/>
    </row>
    <row r="197" spans="1:1" x14ac:dyDescent="0.2">
      <c r="A197" s="113"/>
    </row>
    <row r="198" spans="1:1" x14ac:dyDescent="0.2">
      <c r="A198" s="113"/>
    </row>
    <row r="199" spans="1:1" x14ac:dyDescent="0.2">
      <c r="A199" s="113"/>
    </row>
    <row r="200" spans="1:1" x14ac:dyDescent="0.2">
      <c r="A200" s="113"/>
    </row>
    <row r="201" spans="1:1" x14ac:dyDescent="0.2">
      <c r="A201" s="113"/>
    </row>
    <row r="202" spans="1:1" x14ac:dyDescent="0.2">
      <c r="A202" s="113"/>
    </row>
    <row r="203" spans="1:1" x14ac:dyDescent="0.2">
      <c r="A203" s="113"/>
    </row>
    <row r="204" spans="1:1" x14ac:dyDescent="0.2">
      <c r="A204" s="113"/>
    </row>
    <row r="205" spans="1:1" x14ac:dyDescent="0.2">
      <c r="A205" s="113"/>
    </row>
    <row r="206" spans="1:1" x14ac:dyDescent="0.2">
      <c r="A206" s="113"/>
    </row>
    <row r="207" spans="1:1" x14ac:dyDescent="0.2">
      <c r="A207" s="113"/>
    </row>
    <row r="208" spans="1:1" x14ac:dyDescent="0.2">
      <c r="A208" s="113"/>
    </row>
    <row r="209" spans="1:1" x14ac:dyDescent="0.2">
      <c r="A209" s="113"/>
    </row>
    <row r="210" spans="1:1" x14ac:dyDescent="0.2">
      <c r="A210" s="113"/>
    </row>
    <row r="211" spans="1:1" x14ac:dyDescent="0.2">
      <c r="A211" s="113"/>
    </row>
    <row r="212" spans="1:1" x14ac:dyDescent="0.2">
      <c r="A212" s="113"/>
    </row>
    <row r="213" spans="1:1" x14ac:dyDescent="0.2">
      <c r="A213" s="113"/>
    </row>
    <row r="214" spans="1:1" x14ac:dyDescent="0.2">
      <c r="A214" s="113"/>
    </row>
    <row r="215" spans="1:1" x14ac:dyDescent="0.2">
      <c r="A215" s="113"/>
    </row>
    <row r="216" spans="1:1" x14ac:dyDescent="0.2">
      <c r="A216" s="113"/>
    </row>
    <row r="217" spans="1:1" x14ac:dyDescent="0.2">
      <c r="A217" s="113"/>
    </row>
    <row r="219" spans="1:1" x14ac:dyDescent="0.2">
      <c r="A219" s="113"/>
    </row>
    <row r="220" spans="1:1" x14ac:dyDescent="0.2">
      <c r="A220" s="113"/>
    </row>
    <row r="221" spans="1:1" x14ac:dyDescent="0.2">
      <c r="A221" s="113"/>
    </row>
    <row r="222" spans="1:1" x14ac:dyDescent="0.2">
      <c r="A222" s="113"/>
    </row>
    <row r="223" spans="1:1" x14ac:dyDescent="0.2">
      <c r="A223" s="113"/>
    </row>
    <row r="224" spans="1:1" x14ac:dyDescent="0.2">
      <c r="A224" s="113"/>
    </row>
    <row r="225" spans="1:1" x14ac:dyDescent="0.2">
      <c r="A225" s="113"/>
    </row>
    <row r="226" spans="1:1" x14ac:dyDescent="0.2">
      <c r="A226" s="113"/>
    </row>
    <row r="227" spans="1:1" x14ac:dyDescent="0.2">
      <c r="A227" s="113"/>
    </row>
    <row r="228" spans="1:1" x14ac:dyDescent="0.2">
      <c r="A228" s="113"/>
    </row>
    <row r="229" spans="1:1" x14ac:dyDescent="0.2">
      <c r="A229" s="113"/>
    </row>
    <row r="230" spans="1:1" x14ac:dyDescent="0.2">
      <c r="A230" s="113"/>
    </row>
    <row r="231" spans="1:1" x14ac:dyDescent="0.2">
      <c r="A231" s="113"/>
    </row>
    <row r="232" spans="1:1" x14ac:dyDescent="0.2">
      <c r="A232" s="113"/>
    </row>
    <row r="233" spans="1:1" x14ac:dyDescent="0.2">
      <c r="A233" s="113"/>
    </row>
    <row r="234" spans="1:1" x14ac:dyDescent="0.2">
      <c r="A234" s="113"/>
    </row>
    <row r="235" spans="1:1" x14ac:dyDescent="0.2">
      <c r="A235" s="113"/>
    </row>
    <row r="236" spans="1:1" x14ac:dyDescent="0.2">
      <c r="A236" s="113"/>
    </row>
    <row r="237" spans="1:1" x14ac:dyDescent="0.2">
      <c r="A237" s="113"/>
    </row>
    <row r="238" spans="1:1" x14ac:dyDescent="0.2">
      <c r="A238" s="113"/>
    </row>
    <row r="239" spans="1:1" x14ac:dyDescent="0.2">
      <c r="A239" s="113"/>
    </row>
    <row r="240" spans="1:1" x14ac:dyDescent="0.2">
      <c r="A240" s="113"/>
    </row>
    <row r="241" spans="1:1" x14ac:dyDescent="0.2">
      <c r="A241" s="113"/>
    </row>
    <row r="242" spans="1:1" x14ac:dyDescent="0.2">
      <c r="A242" s="113"/>
    </row>
    <row r="243" spans="1:1" x14ac:dyDescent="0.2">
      <c r="A243" s="113"/>
    </row>
    <row r="244" spans="1:1" x14ac:dyDescent="0.2">
      <c r="A244" s="113"/>
    </row>
    <row r="245" spans="1:1" x14ac:dyDescent="0.2">
      <c r="A245" s="113"/>
    </row>
    <row r="246" spans="1:1" x14ac:dyDescent="0.2">
      <c r="A246" s="113"/>
    </row>
    <row r="247" spans="1:1" x14ac:dyDescent="0.2">
      <c r="A247" s="113"/>
    </row>
    <row r="248" spans="1:1" x14ac:dyDescent="0.2">
      <c r="A248" s="113"/>
    </row>
    <row r="249" spans="1:1" x14ac:dyDescent="0.2">
      <c r="A249" s="113"/>
    </row>
    <row r="250" spans="1:1" x14ac:dyDescent="0.2">
      <c r="A250" s="113"/>
    </row>
    <row r="251" spans="1:1" x14ac:dyDescent="0.2">
      <c r="A251" s="113"/>
    </row>
    <row r="252" spans="1:1" x14ac:dyDescent="0.2">
      <c r="A252" s="113"/>
    </row>
    <row r="253" spans="1:1" x14ac:dyDescent="0.2">
      <c r="A253" s="113"/>
    </row>
    <row r="254" spans="1:1" x14ac:dyDescent="0.2">
      <c r="A254" s="113"/>
    </row>
    <row r="255" spans="1:1" x14ac:dyDescent="0.2">
      <c r="A255" s="113"/>
    </row>
    <row r="256" spans="1:1" x14ac:dyDescent="0.2">
      <c r="A256" s="113"/>
    </row>
    <row r="257" spans="1:1" x14ac:dyDescent="0.2">
      <c r="A257" s="113"/>
    </row>
    <row r="258" spans="1:1" x14ac:dyDescent="0.2">
      <c r="A258" s="113"/>
    </row>
    <row r="259" spans="1:1" x14ac:dyDescent="0.2">
      <c r="A259" s="113"/>
    </row>
    <row r="260" spans="1:1" x14ac:dyDescent="0.2">
      <c r="A260" s="113"/>
    </row>
    <row r="261" spans="1:1" x14ac:dyDescent="0.2">
      <c r="A261" s="113"/>
    </row>
    <row r="262" spans="1:1" x14ac:dyDescent="0.2">
      <c r="A262" s="113"/>
    </row>
    <row r="263" spans="1:1" x14ac:dyDescent="0.2">
      <c r="A263" s="113"/>
    </row>
    <row r="264" spans="1:1" x14ac:dyDescent="0.2">
      <c r="A264" s="113"/>
    </row>
    <row r="265" spans="1:1" x14ac:dyDescent="0.2">
      <c r="A265" s="113"/>
    </row>
    <row r="266" spans="1:1" x14ac:dyDescent="0.2">
      <c r="A266" s="113"/>
    </row>
    <row r="267" spans="1:1" x14ac:dyDescent="0.2">
      <c r="A267" s="113"/>
    </row>
    <row r="268" spans="1:1" x14ac:dyDescent="0.2">
      <c r="A268" s="113"/>
    </row>
    <row r="269" spans="1:1" x14ac:dyDescent="0.2">
      <c r="A269" s="113"/>
    </row>
    <row r="270" spans="1:1" x14ac:dyDescent="0.2">
      <c r="A270" s="113"/>
    </row>
    <row r="271" spans="1:1" x14ac:dyDescent="0.2">
      <c r="A271" s="113"/>
    </row>
    <row r="272" spans="1:1" x14ac:dyDescent="0.2">
      <c r="A272" s="113"/>
    </row>
    <row r="273" spans="1:1" x14ac:dyDescent="0.2">
      <c r="A273" s="113"/>
    </row>
    <row r="274" spans="1:1" x14ac:dyDescent="0.2">
      <c r="A274" s="113"/>
    </row>
    <row r="275" spans="1:1" x14ac:dyDescent="0.2">
      <c r="A275" s="113"/>
    </row>
    <row r="276" spans="1:1" x14ac:dyDescent="0.2">
      <c r="A276" s="113"/>
    </row>
    <row r="277" spans="1:1" x14ac:dyDescent="0.2">
      <c r="A277" s="113"/>
    </row>
    <row r="278" spans="1:1" x14ac:dyDescent="0.2">
      <c r="A278" s="113"/>
    </row>
    <row r="279" spans="1:1" x14ac:dyDescent="0.2">
      <c r="A279" s="113"/>
    </row>
    <row r="280" spans="1:1" x14ac:dyDescent="0.2">
      <c r="A280" s="113"/>
    </row>
    <row r="281" spans="1:1" x14ac:dyDescent="0.2">
      <c r="A281" s="113"/>
    </row>
    <row r="282" spans="1:1" x14ac:dyDescent="0.2">
      <c r="A282" s="113"/>
    </row>
    <row r="283" spans="1:1" x14ac:dyDescent="0.2">
      <c r="A283" s="113"/>
    </row>
    <row r="284" spans="1:1" x14ac:dyDescent="0.2">
      <c r="A284" s="113"/>
    </row>
    <row r="285" spans="1:1" x14ac:dyDescent="0.2">
      <c r="A285" s="113"/>
    </row>
    <row r="286" spans="1:1" x14ac:dyDescent="0.2">
      <c r="A286" s="113"/>
    </row>
    <row r="287" spans="1:1" x14ac:dyDescent="0.2">
      <c r="A287" s="113"/>
    </row>
    <row r="288" spans="1:1" x14ac:dyDescent="0.2">
      <c r="A288" s="113"/>
    </row>
    <row r="289" spans="1:1" x14ac:dyDescent="0.2">
      <c r="A289" s="113"/>
    </row>
    <row r="290" spans="1:1" x14ac:dyDescent="0.2">
      <c r="A290" s="113"/>
    </row>
    <row r="291" spans="1:1" x14ac:dyDescent="0.2">
      <c r="A291" s="113"/>
    </row>
    <row r="292" spans="1:1" x14ac:dyDescent="0.2">
      <c r="A292" s="113"/>
    </row>
    <row r="293" spans="1:1" x14ac:dyDescent="0.2">
      <c r="A293" s="113"/>
    </row>
    <row r="294" spans="1:1" x14ac:dyDescent="0.2">
      <c r="A294" s="113"/>
    </row>
    <row r="295" spans="1:1" x14ac:dyDescent="0.2">
      <c r="A295" s="113"/>
    </row>
    <row r="296" spans="1:1" x14ac:dyDescent="0.2">
      <c r="A296" s="113"/>
    </row>
    <row r="297" spans="1:1" x14ac:dyDescent="0.2">
      <c r="A297" s="113"/>
    </row>
    <row r="298" spans="1:1" x14ac:dyDescent="0.2">
      <c r="A298" s="113"/>
    </row>
    <row r="299" spans="1:1" x14ac:dyDescent="0.2">
      <c r="A299" s="113"/>
    </row>
    <row r="300" spans="1:1" x14ac:dyDescent="0.2">
      <c r="A300" s="113"/>
    </row>
    <row r="301" spans="1:1" x14ac:dyDescent="0.2">
      <c r="A301" s="113"/>
    </row>
    <row r="302" spans="1:1" x14ac:dyDescent="0.2">
      <c r="A302" s="113"/>
    </row>
    <row r="303" spans="1:1" x14ac:dyDescent="0.2">
      <c r="A303" s="113"/>
    </row>
    <row r="304" spans="1:1" x14ac:dyDescent="0.2">
      <c r="A304" s="113"/>
    </row>
    <row r="305" spans="1:1" x14ac:dyDescent="0.2">
      <c r="A305" s="113"/>
    </row>
    <row r="306" spans="1:1" x14ac:dyDescent="0.2">
      <c r="A306" s="113"/>
    </row>
    <row r="307" spans="1:1" x14ac:dyDescent="0.2">
      <c r="A307" s="113"/>
    </row>
    <row r="308" spans="1:1" x14ac:dyDescent="0.2">
      <c r="A308" s="113"/>
    </row>
    <row r="309" spans="1:1" x14ac:dyDescent="0.2">
      <c r="A309" s="113"/>
    </row>
    <row r="310" spans="1:1" x14ac:dyDescent="0.2">
      <c r="A310" s="113"/>
    </row>
    <row r="311" spans="1:1" x14ac:dyDescent="0.2">
      <c r="A311" s="113"/>
    </row>
    <row r="312" spans="1:1" x14ac:dyDescent="0.2">
      <c r="A312" s="113"/>
    </row>
    <row r="313" spans="1:1" x14ac:dyDescent="0.2">
      <c r="A313" s="113"/>
    </row>
    <row r="314" spans="1:1" x14ac:dyDescent="0.2">
      <c r="A314" s="113"/>
    </row>
    <row r="315" spans="1:1" x14ac:dyDescent="0.2">
      <c r="A315" s="113"/>
    </row>
    <row r="316" spans="1:1" x14ac:dyDescent="0.2">
      <c r="A316" s="113"/>
    </row>
    <row r="317" spans="1:1" x14ac:dyDescent="0.2">
      <c r="A317" s="113"/>
    </row>
    <row r="318" spans="1:1" x14ac:dyDescent="0.2">
      <c r="A318" s="113"/>
    </row>
    <row r="319" spans="1:1" x14ac:dyDescent="0.2">
      <c r="A319" s="113"/>
    </row>
    <row r="320" spans="1:1" x14ac:dyDescent="0.2">
      <c r="A320" s="113"/>
    </row>
    <row r="321" spans="1:1" x14ac:dyDescent="0.2">
      <c r="A321" s="113"/>
    </row>
    <row r="322" spans="1:1" x14ac:dyDescent="0.2">
      <c r="A322" s="113"/>
    </row>
    <row r="323" spans="1:1" x14ac:dyDescent="0.2">
      <c r="A323" s="113"/>
    </row>
    <row r="324" spans="1:1" x14ac:dyDescent="0.2">
      <c r="A324" s="113"/>
    </row>
    <row r="325" spans="1:1" x14ac:dyDescent="0.2">
      <c r="A325" s="113"/>
    </row>
    <row r="326" spans="1:1" x14ac:dyDescent="0.2">
      <c r="A326" s="113"/>
    </row>
    <row r="327" spans="1:1" x14ac:dyDescent="0.2">
      <c r="A327" s="113"/>
    </row>
    <row r="328" spans="1:1" x14ac:dyDescent="0.2">
      <c r="A328" s="113"/>
    </row>
    <row r="329" spans="1:1" x14ac:dyDescent="0.2">
      <c r="A329" s="113"/>
    </row>
    <row r="330" spans="1:1" x14ac:dyDescent="0.2">
      <c r="A330" s="113"/>
    </row>
    <row r="331" spans="1:1" x14ac:dyDescent="0.2">
      <c r="A331" s="113"/>
    </row>
    <row r="332" spans="1:1" x14ac:dyDescent="0.2">
      <c r="A332" s="113"/>
    </row>
    <row r="333" spans="1:1" x14ac:dyDescent="0.2">
      <c r="A333" s="113"/>
    </row>
    <row r="334" spans="1:1" x14ac:dyDescent="0.2">
      <c r="A334" s="113"/>
    </row>
    <row r="335" spans="1:1" x14ac:dyDescent="0.2">
      <c r="A335" s="113"/>
    </row>
    <row r="337" spans="1:1" x14ac:dyDescent="0.2">
      <c r="A337" s="113"/>
    </row>
    <row r="338" spans="1:1" x14ac:dyDescent="0.2">
      <c r="A338" s="113"/>
    </row>
    <row r="339" spans="1:1" x14ac:dyDescent="0.2">
      <c r="A339" s="113"/>
    </row>
    <row r="340" spans="1:1" x14ac:dyDescent="0.2">
      <c r="A340" s="113"/>
    </row>
    <row r="341" spans="1:1" x14ac:dyDescent="0.2">
      <c r="A341" s="113"/>
    </row>
    <row r="342" spans="1:1" x14ac:dyDescent="0.2">
      <c r="A342" s="113"/>
    </row>
    <row r="343" spans="1:1" x14ac:dyDescent="0.2">
      <c r="A343" s="113"/>
    </row>
    <row r="344" spans="1:1" x14ac:dyDescent="0.2">
      <c r="A344" s="113"/>
    </row>
    <row r="345" spans="1:1" x14ac:dyDescent="0.2">
      <c r="A345" s="113"/>
    </row>
    <row r="346" spans="1:1" x14ac:dyDescent="0.2">
      <c r="A346" s="113"/>
    </row>
    <row r="347" spans="1:1" x14ac:dyDescent="0.2">
      <c r="A347" s="113"/>
    </row>
    <row r="348" spans="1:1" x14ac:dyDescent="0.2">
      <c r="A348" s="113"/>
    </row>
    <row r="443" spans="1:1" x14ac:dyDescent="0.2">
      <c r="A443" s="113"/>
    </row>
    <row r="444" spans="1:1" x14ac:dyDescent="0.2">
      <c r="A444" s="113"/>
    </row>
    <row r="454" spans="1:1" x14ac:dyDescent="0.2">
      <c r="A454" s="113"/>
    </row>
    <row r="458" spans="1:1" x14ac:dyDescent="0.2">
      <c r="A458" s="113"/>
    </row>
    <row r="459" spans="1:1" x14ac:dyDescent="0.2">
      <c r="A459" s="113"/>
    </row>
    <row r="460" spans="1:1" x14ac:dyDescent="0.2">
      <c r="A460" s="113"/>
    </row>
    <row r="469" spans="1:1" x14ac:dyDescent="0.2">
      <c r="A469" s="113"/>
    </row>
    <row r="470" spans="1:1" x14ac:dyDescent="0.2">
      <c r="A470" s="113"/>
    </row>
    <row r="471" spans="1:1" x14ac:dyDescent="0.2">
      <c r="A471" s="113"/>
    </row>
    <row r="472" spans="1:1" x14ac:dyDescent="0.2">
      <c r="A472" s="113"/>
    </row>
    <row r="473" spans="1:1" x14ac:dyDescent="0.2">
      <c r="A473" s="113"/>
    </row>
    <row r="474" spans="1:1" x14ac:dyDescent="0.2">
      <c r="A474" s="113"/>
    </row>
    <row r="475" spans="1:1" x14ac:dyDescent="0.2">
      <c r="A475" s="113"/>
    </row>
    <row r="476" spans="1:1" x14ac:dyDescent="0.2">
      <c r="A476" s="113"/>
    </row>
    <row r="477" spans="1:1" x14ac:dyDescent="0.2">
      <c r="A477" s="113"/>
    </row>
    <row r="478" spans="1:1" x14ac:dyDescent="0.2">
      <c r="A478" s="113"/>
    </row>
    <row r="479" spans="1:1" x14ac:dyDescent="0.2">
      <c r="A479" s="113"/>
    </row>
    <row r="480" spans="1:1" x14ac:dyDescent="0.2">
      <c r="A480" s="113"/>
    </row>
    <row r="481" spans="1:1" x14ac:dyDescent="0.2">
      <c r="A481" s="113"/>
    </row>
    <row r="482" spans="1:1" x14ac:dyDescent="0.2">
      <c r="A482" s="113"/>
    </row>
    <row r="483" spans="1:1" x14ac:dyDescent="0.2">
      <c r="A483" s="113"/>
    </row>
    <row r="484" spans="1:1" x14ac:dyDescent="0.2">
      <c r="A484" s="113"/>
    </row>
    <row r="485" spans="1:1" x14ac:dyDescent="0.2">
      <c r="A485" s="113"/>
    </row>
    <row r="486" spans="1:1" x14ac:dyDescent="0.2">
      <c r="A486" s="113"/>
    </row>
    <row r="487" spans="1:1" x14ac:dyDescent="0.2">
      <c r="A487" s="113"/>
    </row>
    <row r="488" spans="1:1" x14ac:dyDescent="0.2">
      <c r="A488" s="113"/>
    </row>
    <row r="489" spans="1:1" x14ac:dyDescent="0.2">
      <c r="A489" s="113"/>
    </row>
    <row r="490" spans="1:1" x14ac:dyDescent="0.2">
      <c r="A490" s="113"/>
    </row>
    <row r="491" spans="1:1" x14ac:dyDescent="0.2">
      <c r="A491" s="113"/>
    </row>
    <row r="492" spans="1:1" x14ac:dyDescent="0.2">
      <c r="A492" s="113"/>
    </row>
    <row r="493" spans="1:1" x14ac:dyDescent="0.2">
      <c r="A493" s="113"/>
    </row>
    <row r="494" spans="1:1" x14ac:dyDescent="0.2">
      <c r="A494" s="113"/>
    </row>
    <row r="495" spans="1:1" x14ac:dyDescent="0.2">
      <c r="A495" s="113"/>
    </row>
    <row r="496" spans="1:1" x14ac:dyDescent="0.2">
      <c r="A496" s="113"/>
    </row>
    <row r="497" spans="1:1" x14ac:dyDescent="0.2">
      <c r="A497" s="113"/>
    </row>
    <row r="498" spans="1:1" x14ac:dyDescent="0.2">
      <c r="A498" s="113"/>
    </row>
    <row r="499" spans="1:1" x14ac:dyDescent="0.2">
      <c r="A499" s="113"/>
    </row>
    <row r="500" spans="1:1" x14ac:dyDescent="0.2">
      <c r="A500" s="113"/>
    </row>
    <row r="501" spans="1:1" x14ac:dyDescent="0.2">
      <c r="A501" s="113"/>
    </row>
    <row r="502" spans="1:1" x14ac:dyDescent="0.2">
      <c r="A502" s="113"/>
    </row>
    <row r="503" spans="1:1" x14ac:dyDescent="0.2">
      <c r="A503" s="113"/>
    </row>
    <row r="504" spans="1:1" x14ac:dyDescent="0.2">
      <c r="A504" s="113"/>
    </row>
    <row r="505" spans="1:1" x14ac:dyDescent="0.2">
      <c r="A505" s="113"/>
    </row>
    <row r="506" spans="1:1" x14ac:dyDescent="0.2">
      <c r="A506" s="113"/>
    </row>
    <row r="507" spans="1:1" x14ac:dyDescent="0.2">
      <c r="A507" s="113"/>
    </row>
    <row r="508" spans="1:1" x14ac:dyDescent="0.2">
      <c r="A508" s="113"/>
    </row>
    <row r="509" spans="1:1" x14ac:dyDescent="0.2">
      <c r="A509" s="113"/>
    </row>
    <row r="510" spans="1:1" x14ac:dyDescent="0.2">
      <c r="A510" s="113"/>
    </row>
    <row r="511" spans="1:1" x14ac:dyDescent="0.2">
      <c r="A511" s="113"/>
    </row>
    <row r="512" spans="1:1" x14ac:dyDescent="0.2">
      <c r="A512" s="113"/>
    </row>
    <row r="513" spans="1:1" x14ac:dyDescent="0.2">
      <c r="A513" s="113"/>
    </row>
    <row r="514" spans="1:1" x14ac:dyDescent="0.2">
      <c r="A514" s="113"/>
    </row>
    <row r="515" spans="1:1" x14ac:dyDescent="0.2">
      <c r="A515" s="113"/>
    </row>
    <row r="516" spans="1:1" x14ac:dyDescent="0.2">
      <c r="A516" s="113"/>
    </row>
    <row r="517" spans="1:1" x14ac:dyDescent="0.2">
      <c r="A517" s="113"/>
    </row>
    <row r="518" spans="1:1" x14ac:dyDescent="0.2">
      <c r="A518" s="113"/>
    </row>
    <row r="519" spans="1:1" x14ac:dyDescent="0.2">
      <c r="A519" s="113"/>
    </row>
    <row r="520" spans="1:1" x14ac:dyDescent="0.2">
      <c r="A520" s="113"/>
    </row>
    <row r="521" spans="1:1" x14ac:dyDescent="0.2">
      <c r="A521" s="113"/>
    </row>
    <row r="522" spans="1:1" x14ac:dyDescent="0.2">
      <c r="A522" s="113"/>
    </row>
    <row r="523" spans="1:1" x14ac:dyDescent="0.2">
      <c r="A523" s="113"/>
    </row>
    <row r="524" spans="1:1" x14ac:dyDescent="0.2">
      <c r="A524" s="113"/>
    </row>
    <row r="525" spans="1:1" x14ac:dyDescent="0.2">
      <c r="A525" s="113"/>
    </row>
    <row r="526" spans="1:1" x14ac:dyDescent="0.2">
      <c r="A526" s="113"/>
    </row>
    <row r="527" spans="1:1" x14ac:dyDescent="0.2">
      <c r="A527" s="113"/>
    </row>
    <row r="528" spans="1:1" x14ac:dyDescent="0.2">
      <c r="A528" s="113"/>
    </row>
    <row r="529" spans="1:1" x14ac:dyDescent="0.2">
      <c r="A529" s="113"/>
    </row>
    <row r="530" spans="1:1" x14ac:dyDescent="0.2">
      <c r="A530" s="113"/>
    </row>
    <row r="531" spans="1:1" x14ac:dyDescent="0.2">
      <c r="A531" s="113"/>
    </row>
    <row r="532" spans="1:1" x14ac:dyDescent="0.2">
      <c r="A532" s="113"/>
    </row>
    <row r="533" spans="1:1" x14ac:dyDescent="0.2">
      <c r="A533" s="113"/>
    </row>
    <row r="534" spans="1:1" x14ac:dyDescent="0.2">
      <c r="A534" s="113"/>
    </row>
    <row r="535" spans="1:1" x14ac:dyDescent="0.2">
      <c r="A535" s="113"/>
    </row>
    <row r="536" spans="1:1" x14ac:dyDescent="0.2">
      <c r="A536" s="113"/>
    </row>
    <row r="537" spans="1:1" x14ac:dyDescent="0.2">
      <c r="A537" s="113"/>
    </row>
    <row r="538" spans="1:1" x14ac:dyDescent="0.2">
      <c r="A538" s="113"/>
    </row>
    <row r="539" spans="1:1" x14ac:dyDescent="0.2">
      <c r="A539" s="113"/>
    </row>
    <row r="540" spans="1:1" x14ac:dyDescent="0.2">
      <c r="A540" s="113"/>
    </row>
    <row r="541" spans="1:1" x14ac:dyDescent="0.2">
      <c r="A541" s="113"/>
    </row>
    <row r="542" spans="1:1" x14ac:dyDescent="0.2">
      <c r="A542" s="113"/>
    </row>
    <row r="543" spans="1:1" x14ac:dyDescent="0.2">
      <c r="A543" s="113"/>
    </row>
    <row r="544" spans="1:1" x14ac:dyDescent="0.2">
      <c r="A544" s="113"/>
    </row>
    <row r="545" spans="1:1" x14ac:dyDescent="0.2">
      <c r="A545" s="113"/>
    </row>
    <row r="546" spans="1:1" x14ac:dyDescent="0.2">
      <c r="A546" s="113"/>
    </row>
    <row r="547" spans="1:1" x14ac:dyDescent="0.2">
      <c r="A547" s="113"/>
    </row>
    <row r="548" spans="1:1" x14ac:dyDescent="0.2">
      <c r="A548" s="113"/>
    </row>
    <row r="549" spans="1:1" x14ac:dyDescent="0.2">
      <c r="A549" s="113"/>
    </row>
    <row r="550" spans="1:1" x14ac:dyDescent="0.2">
      <c r="A550" s="113"/>
    </row>
    <row r="551" spans="1:1" x14ac:dyDescent="0.2">
      <c r="A551" s="113"/>
    </row>
    <row r="552" spans="1:1" x14ac:dyDescent="0.2">
      <c r="A552" s="113"/>
    </row>
    <row r="553" spans="1:1" x14ac:dyDescent="0.2">
      <c r="A553" s="113"/>
    </row>
    <row r="554" spans="1:1" x14ac:dyDescent="0.2">
      <c r="A554" s="113"/>
    </row>
    <row r="555" spans="1:1" x14ac:dyDescent="0.2">
      <c r="A555" s="113"/>
    </row>
    <row r="556" spans="1:1" x14ac:dyDescent="0.2">
      <c r="A556" s="113"/>
    </row>
    <row r="557" spans="1:1" x14ac:dyDescent="0.2">
      <c r="A557" s="113"/>
    </row>
    <row r="558" spans="1:1" x14ac:dyDescent="0.2">
      <c r="A558" s="113"/>
    </row>
    <row r="559" spans="1:1" x14ac:dyDescent="0.2">
      <c r="A559" s="113"/>
    </row>
    <row r="560" spans="1:1" x14ac:dyDescent="0.2">
      <c r="A560" s="113"/>
    </row>
    <row r="561" spans="1:1" x14ac:dyDescent="0.2">
      <c r="A561" s="113"/>
    </row>
    <row r="562" spans="1:1" x14ac:dyDescent="0.2">
      <c r="A562" s="113"/>
    </row>
    <row r="563" spans="1:1" x14ac:dyDescent="0.2">
      <c r="A563" s="113"/>
    </row>
    <row r="564" spans="1:1" x14ac:dyDescent="0.2">
      <c r="A564" s="113"/>
    </row>
    <row r="565" spans="1:1" x14ac:dyDescent="0.2">
      <c r="A565" s="113"/>
    </row>
    <row r="566" spans="1:1" x14ac:dyDescent="0.2">
      <c r="A566" s="113"/>
    </row>
    <row r="567" spans="1:1" x14ac:dyDescent="0.2">
      <c r="A567" s="113"/>
    </row>
    <row r="568" spans="1:1" x14ac:dyDescent="0.2">
      <c r="A568" s="113"/>
    </row>
    <row r="569" spans="1:1" x14ac:dyDescent="0.2">
      <c r="A569" s="113"/>
    </row>
    <row r="570" spans="1:1" x14ac:dyDescent="0.2">
      <c r="A570" s="113"/>
    </row>
    <row r="571" spans="1:1" x14ac:dyDescent="0.2">
      <c r="A571" s="113"/>
    </row>
    <row r="572" spans="1:1" x14ac:dyDescent="0.2">
      <c r="A572" s="113"/>
    </row>
    <row r="573" spans="1:1" x14ac:dyDescent="0.2">
      <c r="A573" s="113"/>
    </row>
    <row r="574" spans="1:1" x14ac:dyDescent="0.2">
      <c r="A574" s="113"/>
    </row>
    <row r="575" spans="1:1" x14ac:dyDescent="0.2">
      <c r="A575" s="113"/>
    </row>
    <row r="576" spans="1:1" x14ac:dyDescent="0.2">
      <c r="A576" s="113"/>
    </row>
    <row r="577" spans="1:1" x14ac:dyDescent="0.2">
      <c r="A577" s="113"/>
    </row>
    <row r="578" spans="1:1" x14ac:dyDescent="0.2">
      <c r="A578" s="113"/>
    </row>
    <row r="579" spans="1:1" x14ac:dyDescent="0.2">
      <c r="A579" s="113"/>
    </row>
    <row r="580" spans="1:1" x14ac:dyDescent="0.2">
      <c r="A580" s="113"/>
    </row>
    <row r="581" spans="1:1" x14ac:dyDescent="0.2">
      <c r="A581" s="113"/>
    </row>
    <row r="582" spans="1:1" x14ac:dyDescent="0.2">
      <c r="A582" s="113"/>
    </row>
    <row r="583" spans="1:1" x14ac:dyDescent="0.2">
      <c r="A583" s="113"/>
    </row>
    <row r="584" spans="1:1" x14ac:dyDescent="0.2">
      <c r="A584" s="113"/>
    </row>
    <row r="585" spans="1:1" x14ac:dyDescent="0.2">
      <c r="A585" s="113"/>
    </row>
    <row r="586" spans="1:1" x14ac:dyDescent="0.2">
      <c r="A586" s="113"/>
    </row>
    <row r="587" spans="1:1" x14ac:dyDescent="0.2">
      <c r="A587" s="113"/>
    </row>
    <row r="588" spans="1:1" x14ac:dyDescent="0.2">
      <c r="A588" s="113"/>
    </row>
    <row r="589" spans="1:1" x14ac:dyDescent="0.2">
      <c r="A589" s="113"/>
    </row>
    <row r="590" spans="1:1" x14ac:dyDescent="0.2">
      <c r="A590" s="113"/>
    </row>
    <row r="591" spans="1:1" x14ac:dyDescent="0.2">
      <c r="A591" s="113"/>
    </row>
    <row r="597" spans="1:1" x14ac:dyDescent="0.2">
      <c r="A597" s="113"/>
    </row>
    <row r="598" spans="1:1" x14ac:dyDescent="0.2">
      <c r="A598" s="113"/>
    </row>
    <row r="599" spans="1:1" x14ac:dyDescent="0.2">
      <c r="A599" s="113"/>
    </row>
    <row r="600" spans="1:1" x14ac:dyDescent="0.2">
      <c r="A600" s="113"/>
    </row>
    <row r="601" spans="1:1" x14ac:dyDescent="0.2">
      <c r="A601" s="113"/>
    </row>
    <row r="602" spans="1:1" x14ac:dyDescent="0.2">
      <c r="A602" s="113"/>
    </row>
    <row r="603" spans="1:1" x14ac:dyDescent="0.2">
      <c r="A603" s="113"/>
    </row>
    <row r="604" spans="1:1" x14ac:dyDescent="0.2">
      <c r="A604" s="113"/>
    </row>
    <row r="605" spans="1:1" x14ac:dyDescent="0.2">
      <c r="A605" s="113"/>
    </row>
    <row r="606" spans="1:1" x14ac:dyDescent="0.2">
      <c r="A606" s="113"/>
    </row>
    <row r="607" spans="1:1" x14ac:dyDescent="0.2">
      <c r="A607" s="113"/>
    </row>
    <row r="608" spans="1:1" x14ac:dyDescent="0.2">
      <c r="A608" s="113"/>
    </row>
    <row r="609" spans="1:1" x14ac:dyDescent="0.2">
      <c r="A609" s="113"/>
    </row>
    <row r="610" spans="1:1" x14ac:dyDescent="0.2">
      <c r="A610" s="113"/>
    </row>
    <row r="611" spans="1:1" x14ac:dyDescent="0.2">
      <c r="A611" s="113"/>
    </row>
    <row r="612" spans="1:1" x14ac:dyDescent="0.2">
      <c r="A612" s="113"/>
    </row>
    <row r="613" spans="1:1" x14ac:dyDescent="0.2">
      <c r="A613" s="113"/>
    </row>
    <row r="614" spans="1:1" x14ac:dyDescent="0.2">
      <c r="A614" s="113"/>
    </row>
    <row r="615" spans="1:1" x14ac:dyDescent="0.2">
      <c r="A615" s="113"/>
    </row>
    <row r="616" spans="1:1" x14ac:dyDescent="0.2">
      <c r="A616" s="113"/>
    </row>
    <row r="617" spans="1:1" x14ac:dyDescent="0.2">
      <c r="A617" s="113"/>
    </row>
    <row r="618" spans="1:1" x14ac:dyDescent="0.2">
      <c r="A618" s="113"/>
    </row>
    <row r="619" spans="1:1" x14ac:dyDescent="0.2">
      <c r="A619" s="113"/>
    </row>
    <row r="620" spans="1:1" x14ac:dyDescent="0.2">
      <c r="A620" s="113"/>
    </row>
    <row r="621" spans="1:1" x14ac:dyDescent="0.2">
      <c r="A621" s="113"/>
    </row>
    <row r="622" spans="1:1" x14ac:dyDescent="0.2">
      <c r="A622" s="113"/>
    </row>
    <row r="623" spans="1:1" x14ac:dyDescent="0.2">
      <c r="A623" s="113"/>
    </row>
    <row r="624" spans="1:1" x14ac:dyDescent="0.2">
      <c r="A624" s="113"/>
    </row>
    <row r="625" spans="1:1" x14ac:dyDescent="0.2">
      <c r="A625" s="113"/>
    </row>
    <row r="626" spans="1:1" x14ac:dyDescent="0.2">
      <c r="A626" s="113"/>
    </row>
    <row r="627" spans="1:1" x14ac:dyDescent="0.2">
      <c r="A627" s="113"/>
    </row>
    <row r="628" spans="1:1" x14ac:dyDescent="0.2">
      <c r="A628" s="113"/>
    </row>
    <row r="629" spans="1:1" x14ac:dyDescent="0.2">
      <c r="A629" s="113"/>
    </row>
    <row r="630" spans="1:1" x14ac:dyDescent="0.2">
      <c r="A630" s="113"/>
    </row>
    <row r="631" spans="1:1" x14ac:dyDescent="0.2">
      <c r="A631" s="113"/>
    </row>
    <row r="632" spans="1:1" x14ac:dyDescent="0.2">
      <c r="A632" s="113"/>
    </row>
    <row r="633" spans="1:1" x14ac:dyDescent="0.2">
      <c r="A633" s="113"/>
    </row>
    <row r="634" spans="1:1" x14ac:dyDescent="0.2">
      <c r="A634" s="113"/>
    </row>
    <row r="635" spans="1:1" x14ac:dyDescent="0.2">
      <c r="A635" s="113"/>
    </row>
    <row r="636" spans="1:1" x14ac:dyDescent="0.2">
      <c r="A636" s="113"/>
    </row>
    <row r="637" spans="1:1" x14ac:dyDescent="0.2">
      <c r="A637" s="113"/>
    </row>
    <row r="638" spans="1:1" x14ac:dyDescent="0.2">
      <c r="A638" s="113"/>
    </row>
    <row r="639" spans="1:1" x14ac:dyDescent="0.2">
      <c r="A639" s="113"/>
    </row>
    <row r="640" spans="1:1" x14ac:dyDescent="0.2">
      <c r="A640" s="113"/>
    </row>
    <row r="641" spans="1:1" x14ac:dyDescent="0.2">
      <c r="A641" s="113"/>
    </row>
    <row r="642" spans="1:1" x14ac:dyDescent="0.2">
      <c r="A642" s="113"/>
    </row>
    <row r="643" spans="1:1" x14ac:dyDescent="0.2">
      <c r="A643" s="113"/>
    </row>
    <row r="644" spans="1:1" x14ac:dyDescent="0.2">
      <c r="A644" s="113"/>
    </row>
    <row r="645" spans="1:1" x14ac:dyDescent="0.2">
      <c r="A645" s="113"/>
    </row>
    <row r="646" spans="1:1" x14ac:dyDescent="0.2">
      <c r="A646" s="113"/>
    </row>
    <row r="647" spans="1:1" x14ac:dyDescent="0.2">
      <c r="A647" s="113"/>
    </row>
    <row r="648" spans="1:1" x14ac:dyDescent="0.2">
      <c r="A648" s="113"/>
    </row>
    <row r="649" spans="1:1" x14ac:dyDescent="0.2">
      <c r="A649" s="113"/>
    </row>
    <row r="650" spans="1:1" x14ac:dyDescent="0.2">
      <c r="A650" s="113"/>
    </row>
    <row r="651" spans="1:1" x14ac:dyDescent="0.2">
      <c r="A651" s="113"/>
    </row>
    <row r="652" spans="1:1" x14ac:dyDescent="0.2">
      <c r="A652" s="113"/>
    </row>
    <row r="653" spans="1:1" x14ac:dyDescent="0.2">
      <c r="A653" s="113"/>
    </row>
    <row r="654" spans="1:1" x14ac:dyDescent="0.2">
      <c r="A654" s="113"/>
    </row>
    <row r="655" spans="1:1" x14ac:dyDescent="0.2">
      <c r="A655" s="113"/>
    </row>
    <row r="656" spans="1:1" x14ac:dyDescent="0.2">
      <c r="A656" s="113"/>
    </row>
    <row r="657" spans="1:1" x14ac:dyDescent="0.2">
      <c r="A657" s="113"/>
    </row>
    <row r="658" spans="1:1" x14ac:dyDescent="0.2">
      <c r="A658" s="113"/>
    </row>
    <row r="659" spans="1:1" x14ac:dyDescent="0.2">
      <c r="A659" s="113"/>
    </row>
    <row r="660" spans="1:1" x14ac:dyDescent="0.2">
      <c r="A660" s="113"/>
    </row>
    <row r="661" spans="1:1" x14ac:dyDescent="0.2">
      <c r="A661" s="113"/>
    </row>
    <row r="662" spans="1:1" x14ac:dyDescent="0.2">
      <c r="A662" s="113"/>
    </row>
    <row r="663" spans="1:1" x14ac:dyDescent="0.2">
      <c r="A663" s="113"/>
    </row>
    <row r="664" spans="1:1" x14ac:dyDescent="0.2">
      <c r="A664" s="113"/>
    </row>
    <row r="665" spans="1:1" x14ac:dyDescent="0.2">
      <c r="A665" s="113"/>
    </row>
    <row r="666" spans="1:1" x14ac:dyDescent="0.2">
      <c r="A666" s="113"/>
    </row>
    <row r="667" spans="1:1" x14ac:dyDescent="0.2">
      <c r="A667" s="113"/>
    </row>
    <row r="668" spans="1:1" x14ac:dyDescent="0.2">
      <c r="A668" s="113"/>
    </row>
    <row r="669" spans="1:1" x14ac:dyDescent="0.2">
      <c r="A669" s="113"/>
    </row>
    <row r="670" spans="1:1" x14ac:dyDescent="0.2">
      <c r="A670" s="113"/>
    </row>
    <row r="671" spans="1:1" x14ac:dyDescent="0.2">
      <c r="A671" s="113"/>
    </row>
    <row r="672" spans="1:1" x14ac:dyDescent="0.2">
      <c r="A672" s="113"/>
    </row>
    <row r="673" spans="1:1" x14ac:dyDescent="0.2">
      <c r="A673" s="113"/>
    </row>
    <row r="674" spans="1:1" x14ac:dyDescent="0.2">
      <c r="A674" s="113"/>
    </row>
    <row r="675" spans="1:1" x14ac:dyDescent="0.2">
      <c r="A675" s="113"/>
    </row>
    <row r="676" spans="1:1" x14ac:dyDescent="0.2">
      <c r="A676" s="113"/>
    </row>
    <row r="677" spans="1:1" x14ac:dyDescent="0.2">
      <c r="A677" s="113"/>
    </row>
    <row r="678" spans="1:1" x14ac:dyDescent="0.2">
      <c r="A678" s="113"/>
    </row>
    <row r="679" spans="1:1" x14ac:dyDescent="0.2">
      <c r="A679" s="113"/>
    </row>
    <row r="680" spans="1:1" x14ac:dyDescent="0.2">
      <c r="A680" s="113"/>
    </row>
    <row r="681" spans="1:1" x14ac:dyDescent="0.2">
      <c r="A681" s="113"/>
    </row>
    <row r="682" spans="1:1" x14ac:dyDescent="0.2">
      <c r="A682" s="113"/>
    </row>
    <row r="683" spans="1:1" x14ac:dyDescent="0.2">
      <c r="A683" s="113"/>
    </row>
    <row r="684" spans="1:1" x14ac:dyDescent="0.2">
      <c r="A684" s="113"/>
    </row>
    <row r="685" spans="1:1" x14ac:dyDescent="0.2">
      <c r="A685" s="113"/>
    </row>
    <row r="686" spans="1:1" x14ac:dyDescent="0.2">
      <c r="A686" s="113"/>
    </row>
    <row r="687" spans="1:1" x14ac:dyDescent="0.2">
      <c r="A687" s="113"/>
    </row>
    <row r="688" spans="1:1" x14ac:dyDescent="0.2">
      <c r="A688" s="113"/>
    </row>
    <row r="689" spans="1:1" x14ac:dyDescent="0.2">
      <c r="A689" s="113"/>
    </row>
    <row r="690" spans="1:1" x14ac:dyDescent="0.2">
      <c r="A690" s="113"/>
    </row>
    <row r="691" spans="1:1" x14ac:dyDescent="0.2">
      <c r="A691" s="113"/>
    </row>
    <row r="692" spans="1:1" x14ac:dyDescent="0.2">
      <c r="A692" s="113"/>
    </row>
    <row r="693" spans="1:1" x14ac:dyDescent="0.2">
      <c r="A693" s="113"/>
    </row>
    <row r="694" spans="1:1" x14ac:dyDescent="0.2">
      <c r="A694" s="113"/>
    </row>
    <row r="695" spans="1:1" x14ac:dyDescent="0.2">
      <c r="A695" s="113"/>
    </row>
    <row r="696" spans="1:1" x14ac:dyDescent="0.2">
      <c r="A696" s="113"/>
    </row>
    <row r="697" spans="1:1" x14ac:dyDescent="0.2">
      <c r="A697" s="113"/>
    </row>
    <row r="698" spans="1:1" x14ac:dyDescent="0.2">
      <c r="A698" s="113"/>
    </row>
    <row r="699" spans="1:1" x14ac:dyDescent="0.2">
      <c r="A699" s="113"/>
    </row>
    <row r="700" spans="1:1" x14ac:dyDescent="0.2">
      <c r="A700" s="113"/>
    </row>
    <row r="701" spans="1:1" x14ac:dyDescent="0.2">
      <c r="A701" s="113"/>
    </row>
    <row r="702" spans="1:1" x14ac:dyDescent="0.2">
      <c r="A702" s="113"/>
    </row>
    <row r="703" spans="1:1" x14ac:dyDescent="0.2">
      <c r="A703" s="113"/>
    </row>
    <row r="704" spans="1:1" x14ac:dyDescent="0.2">
      <c r="A704" s="113"/>
    </row>
    <row r="705" spans="1:1" x14ac:dyDescent="0.2">
      <c r="A705" s="113"/>
    </row>
    <row r="706" spans="1:1" x14ac:dyDescent="0.2">
      <c r="A706" s="113"/>
    </row>
    <row r="709" spans="1:1" x14ac:dyDescent="0.2">
      <c r="A709" s="113"/>
    </row>
    <row r="710" spans="1:1" x14ac:dyDescent="0.2">
      <c r="A710" s="113"/>
    </row>
    <row r="711" spans="1:1" x14ac:dyDescent="0.2">
      <c r="A711" s="113"/>
    </row>
    <row r="712" spans="1:1" x14ac:dyDescent="0.2">
      <c r="A712" s="113"/>
    </row>
    <row r="713" spans="1:1" x14ac:dyDescent="0.2">
      <c r="A713" s="113"/>
    </row>
    <row r="714" spans="1:1" x14ac:dyDescent="0.2">
      <c r="A714" s="113"/>
    </row>
    <row r="715" spans="1:1" x14ac:dyDescent="0.2">
      <c r="A715" s="113"/>
    </row>
    <row r="716" spans="1:1" x14ac:dyDescent="0.2">
      <c r="A716" s="113"/>
    </row>
    <row r="717" spans="1:1" x14ac:dyDescent="0.2">
      <c r="A717" s="113"/>
    </row>
    <row r="718" spans="1:1" x14ac:dyDescent="0.2">
      <c r="A718" s="113"/>
    </row>
    <row r="719" spans="1:1" x14ac:dyDescent="0.2">
      <c r="A719" s="113"/>
    </row>
    <row r="720" spans="1:1" x14ac:dyDescent="0.2">
      <c r="A720" s="113"/>
    </row>
    <row r="721" spans="1:1" x14ac:dyDescent="0.2">
      <c r="A721" s="113"/>
    </row>
    <row r="722" spans="1:1" x14ac:dyDescent="0.2">
      <c r="A722" s="113"/>
    </row>
    <row r="723" spans="1:1" x14ac:dyDescent="0.2">
      <c r="A723" s="113"/>
    </row>
    <row r="724" spans="1:1" x14ac:dyDescent="0.2">
      <c r="A724" s="113"/>
    </row>
    <row r="725" spans="1:1" x14ac:dyDescent="0.2">
      <c r="A725" s="113"/>
    </row>
    <row r="726" spans="1:1" x14ac:dyDescent="0.2">
      <c r="A726" s="113"/>
    </row>
    <row r="727" spans="1:1" x14ac:dyDescent="0.2">
      <c r="A727" s="113"/>
    </row>
    <row r="728" spans="1:1" x14ac:dyDescent="0.2">
      <c r="A728" s="113"/>
    </row>
    <row r="729" spans="1:1" x14ac:dyDescent="0.2">
      <c r="A729" s="113"/>
    </row>
    <row r="730" spans="1:1" x14ac:dyDescent="0.2">
      <c r="A730" s="113"/>
    </row>
    <row r="731" spans="1:1" x14ac:dyDescent="0.2">
      <c r="A731" s="113"/>
    </row>
    <row r="732" spans="1:1" x14ac:dyDescent="0.2">
      <c r="A732" s="113"/>
    </row>
    <row r="737" spans="1:1" x14ac:dyDescent="0.2">
      <c r="A737" s="113"/>
    </row>
    <row r="738" spans="1:1" x14ac:dyDescent="0.2">
      <c r="A738" s="113"/>
    </row>
    <row r="739" spans="1:1" x14ac:dyDescent="0.2">
      <c r="A739" s="113"/>
    </row>
    <row r="740" spans="1:1" x14ac:dyDescent="0.2">
      <c r="A740" s="113"/>
    </row>
    <row r="741" spans="1:1" x14ac:dyDescent="0.2">
      <c r="A741" s="113"/>
    </row>
    <row r="742" spans="1:1" x14ac:dyDescent="0.2">
      <c r="A742" s="113"/>
    </row>
    <row r="743" spans="1:1" x14ac:dyDescent="0.2">
      <c r="A743" s="113"/>
    </row>
    <row r="744" spans="1:1" x14ac:dyDescent="0.2">
      <c r="A744" s="113"/>
    </row>
    <row r="745" spans="1:1" x14ac:dyDescent="0.2">
      <c r="A745" s="113"/>
    </row>
    <row r="746" spans="1:1" x14ac:dyDescent="0.2">
      <c r="A746" s="113"/>
    </row>
    <row r="747" spans="1:1" x14ac:dyDescent="0.2">
      <c r="A747" s="113"/>
    </row>
    <row r="748" spans="1:1" x14ac:dyDescent="0.2">
      <c r="A748" s="113"/>
    </row>
    <row r="749" spans="1:1" x14ac:dyDescent="0.2">
      <c r="A749" s="113"/>
    </row>
    <row r="750" spans="1:1" x14ac:dyDescent="0.2">
      <c r="A750" s="113"/>
    </row>
    <row r="751" spans="1:1" x14ac:dyDescent="0.2">
      <c r="A751" s="113"/>
    </row>
    <row r="752" spans="1:1" x14ac:dyDescent="0.2">
      <c r="A752" s="113"/>
    </row>
    <row r="753" spans="1:1" x14ac:dyDescent="0.2">
      <c r="A753" s="113"/>
    </row>
    <row r="754" spans="1:1" x14ac:dyDescent="0.2">
      <c r="A754" s="113"/>
    </row>
    <row r="755" spans="1:1" x14ac:dyDescent="0.2">
      <c r="A755" s="113"/>
    </row>
    <row r="756" spans="1:1" x14ac:dyDescent="0.2">
      <c r="A756" s="113"/>
    </row>
    <row r="757" spans="1:1" x14ac:dyDescent="0.2">
      <c r="A757" s="113"/>
    </row>
    <row r="758" spans="1:1" x14ac:dyDescent="0.2">
      <c r="A758" s="113"/>
    </row>
    <row r="759" spans="1:1" x14ac:dyDescent="0.2">
      <c r="A759" s="113"/>
    </row>
    <row r="760" spans="1:1" x14ac:dyDescent="0.2">
      <c r="A760" s="113"/>
    </row>
    <row r="761" spans="1:1" x14ac:dyDescent="0.2">
      <c r="A761" s="113"/>
    </row>
    <row r="762" spans="1:1" x14ac:dyDescent="0.2">
      <c r="A762" s="113"/>
    </row>
    <row r="763" spans="1:1" x14ac:dyDescent="0.2">
      <c r="A763" s="113"/>
    </row>
    <row r="764" spans="1:1" x14ac:dyDescent="0.2">
      <c r="A764" s="113"/>
    </row>
    <row r="765" spans="1:1" x14ac:dyDescent="0.2">
      <c r="A765" s="113"/>
    </row>
    <row r="766" spans="1:1" x14ac:dyDescent="0.2">
      <c r="A766" s="113"/>
    </row>
    <row r="767" spans="1:1" x14ac:dyDescent="0.2">
      <c r="A767" s="113"/>
    </row>
    <row r="768" spans="1:1" x14ac:dyDescent="0.2">
      <c r="A768" s="113"/>
    </row>
    <row r="769" spans="1:1" x14ac:dyDescent="0.2">
      <c r="A769" s="113"/>
    </row>
    <row r="770" spans="1:1" x14ac:dyDescent="0.2">
      <c r="A770" s="113"/>
    </row>
    <row r="771" spans="1:1" x14ac:dyDescent="0.2">
      <c r="A771" s="113"/>
    </row>
    <row r="772" spans="1:1" x14ac:dyDescent="0.2">
      <c r="A772" s="113"/>
    </row>
    <row r="773" spans="1:1" x14ac:dyDescent="0.2">
      <c r="A773" s="113"/>
    </row>
    <row r="774" spans="1:1" x14ac:dyDescent="0.2">
      <c r="A774" s="113"/>
    </row>
    <row r="775" spans="1:1" x14ac:dyDescent="0.2">
      <c r="A775" s="113"/>
    </row>
    <row r="776" spans="1:1" x14ac:dyDescent="0.2">
      <c r="A776" s="113"/>
    </row>
    <row r="777" spans="1:1" x14ac:dyDescent="0.2">
      <c r="A777" s="113"/>
    </row>
    <row r="778" spans="1:1" x14ac:dyDescent="0.2">
      <c r="A778" s="113"/>
    </row>
    <row r="779" spans="1:1" x14ac:dyDescent="0.2">
      <c r="A779" s="113"/>
    </row>
    <row r="780" spans="1:1" x14ac:dyDescent="0.2">
      <c r="A780" s="113"/>
    </row>
    <row r="781" spans="1:1" x14ac:dyDescent="0.2">
      <c r="A781" s="113"/>
    </row>
    <row r="782" spans="1:1" x14ac:dyDescent="0.2">
      <c r="A782" s="113"/>
    </row>
    <row r="783" spans="1:1" x14ac:dyDescent="0.2">
      <c r="A783" s="113"/>
    </row>
    <row r="784" spans="1:1" x14ac:dyDescent="0.2">
      <c r="A784" s="113"/>
    </row>
    <row r="785" spans="1:1" x14ac:dyDescent="0.2">
      <c r="A785" s="113"/>
    </row>
    <row r="786" spans="1:1" x14ac:dyDescent="0.2">
      <c r="A786" s="113"/>
    </row>
    <row r="787" spans="1:1" x14ac:dyDescent="0.2">
      <c r="A787" s="113"/>
    </row>
    <row r="788" spans="1:1" x14ac:dyDescent="0.2">
      <c r="A788" s="113"/>
    </row>
    <row r="789" spans="1:1" x14ac:dyDescent="0.2">
      <c r="A789" s="113"/>
    </row>
    <row r="790" spans="1:1" x14ac:dyDescent="0.2">
      <c r="A790" s="113"/>
    </row>
    <row r="791" spans="1:1" x14ac:dyDescent="0.2">
      <c r="A791" s="113"/>
    </row>
    <row r="792" spans="1:1" x14ac:dyDescent="0.2">
      <c r="A792" s="113"/>
    </row>
    <row r="793" spans="1:1" x14ac:dyDescent="0.2">
      <c r="A793" s="113"/>
    </row>
    <row r="794" spans="1:1" x14ac:dyDescent="0.2">
      <c r="A794" s="113"/>
    </row>
    <row r="795" spans="1:1" x14ac:dyDescent="0.2">
      <c r="A795" s="113"/>
    </row>
    <row r="796" spans="1:1" x14ac:dyDescent="0.2">
      <c r="A796" s="113"/>
    </row>
    <row r="797" spans="1:1" x14ac:dyDescent="0.2">
      <c r="A797" s="113"/>
    </row>
    <row r="798" spans="1:1" x14ac:dyDescent="0.2">
      <c r="A798" s="113"/>
    </row>
    <row r="799" spans="1:1" x14ac:dyDescent="0.2">
      <c r="A799" s="113"/>
    </row>
    <row r="800" spans="1:1" x14ac:dyDescent="0.2">
      <c r="A800" s="113"/>
    </row>
    <row r="801" spans="1:1" x14ac:dyDescent="0.2">
      <c r="A801" s="113"/>
    </row>
    <row r="802" spans="1:1" x14ac:dyDescent="0.2">
      <c r="A802" s="113"/>
    </row>
    <row r="803" spans="1:1" x14ac:dyDescent="0.2">
      <c r="A803" s="113"/>
    </row>
    <row r="804" spans="1:1" x14ac:dyDescent="0.2">
      <c r="A804" s="113"/>
    </row>
    <row r="805" spans="1:1" x14ac:dyDescent="0.2">
      <c r="A805" s="113"/>
    </row>
    <row r="806" spans="1:1" x14ac:dyDescent="0.2">
      <c r="A806" s="113"/>
    </row>
    <row r="807" spans="1:1" x14ac:dyDescent="0.2">
      <c r="A807" s="113"/>
    </row>
    <row r="808" spans="1:1" x14ac:dyDescent="0.2">
      <c r="A808" s="113"/>
    </row>
    <row r="809" spans="1:1" x14ac:dyDescent="0.2">
      <c r="A809" s="113"/>
    </row>
    <row r="810" spans="1:1" x14ac:dyDescent="0.2">
      <c r="A810" s="113"/>
    </row>
    <row r="811" spans="1:1" x14ac:dyDescent="0.2">
      <c r="A811" s="113"/>
    </row>
    <row r="812" spans="1:1" x14ac:dyDescent="0.2">
      <c r="A812" s="113"/>
    </row>
    <row r="813" spans="1:1" x14ac:dyDescent="0.2">
      <c r="A813" s="113"/>
    </row>
    <row r="814" spans="1:1" x14ac:dyDescent="0.2">
      <c r="A814" s="113"/>
    </row>
    <row r="815" spans="1:1" x14ac:dyDescent="0.2">
      <c r="A815" s="113"/>
    </row>
    <row r="816" spans="1:1" x14ac:dyDescent="0.2">
      <c r="A816" s="113"/>
    </row>
    <row r="817" spans="1:1" x14ac:dyDescent="0.2">
      <c r="A817" s="113"/>
    </row>
    <row r="818" spans="1:1" x14ac:dyDescent="0.2">
      <c r="A818" s="113"/>
    </row>
    <row r="819" spans="1:1" x14ac:dyDescent="0.2">
      <c r="A819" s="113"/>
    </row>
    <row r="820" spans="1:1" x14ac:dyDescent="0.2">
      <c r="A820" s="113"/>
    </row>
    <row r="821" spans="1:1" x14ac:dyDescent="0.2">
      <c r="A821" s="113"/>
    </row>
    <row r="822" spans="1:1" x14ac:dyDescent="0.2">
      <c r="A822" s="113"/>
    </row>
    <row r="823" spans="1:1" x14ac:dyDescent="0.2">
      <c r="A823" s="113"/>
    </row>
    <row r="824" spans="1:1" x14ac:dyDescent="0.2">
      <c r="A824" s="113"/>
    </row>
    <row r="825" spans="1:1" x14ac:dyDescent="0.2">
      <c r="A825" s="113"/>
    </row>
    <row r="826" spans="1:1" x14ac:dyDescent="0.2">
      <c r="A826" s="113"/>
    </row>
    <row r="827" spans="1:1" x14ac:dyDescent="0.2">
      <c r="A827" s="113"/>
    </row>
    <row r="828" spans="1:1" x14ac:dyDescent="0.2">
      <c r="A828" s="113"/>
    </row>
    <row r="829" spans="1:1" x14ac:dyDescent="0.2">
      <c r="A829" s="113"/>
    </row>
    <row r="830" spans="1:1" x14ac:dyDescent="0.2">
      <c r="A830" s="113"/>
    </row>
    <row r="831" spans="1:1" x14ac:dyDescent="0.2">
      <c r="A831" s="113"/>
    </row>
    <row r="832" spans="1:1" x14ac:dyDescent="0.2">
      <c r="A832" s="113"/>
    </row>
    <row r="833" spans="1:1" x14ac:dyDescent="0.2">
      <c r="A833" s="113"/>
    </row>
    <row r="834" spans="1:1" x14ac:dyDescent="0.2">
      <c r="A834" s="113"/>
    </row>
    <row r="835" spans="1:1" x14ac:dyDescent="0.2">
      <c r="A835" s="113"/>
    </row>
    <row r="836" spans="1:1" x14ac:dyDescent="0.2">
      <c r="A836" s="113"/>
    </row>
    <row r="837" spans="1:1" x14ac:dyDescent="0.2">
      <c r="A837" s="113"/>
    </row>
    <row r="838" spans="1:1" x14ac:dyDescent="0.2">
      <c r="A838" s="113"/>
    </row>
    <row r="839" spans="1:1" x14ac:dyDescent="0.2">
      <c r="A839" s="113"/>
    </row>
    <row r="840" spans="1:1" x14ac:dyDescent="0.2">
      <c r="A840" s="113"/>
    </row>
    <row r="841" spans="1:1" x14ac:dyDescent="0.2">
      <c r="A841" s="113"/>
    </row>
    <row r="842" spans="1:1" x14ac:dyDescent="0.2">
      <c r="A842" s="113"/>
    </row>
    <row r="843" spans="1:1" x14ac:dyDescent="0.2">
      <c r="A843" s="113"/>
    </row>
    <row r="844" spans="1:1" x14ac:dyDescent="0.2">
      <c r="A844" s="113"/>
    </row>
    <row r="845" spans="1:1" x14ac:dyDescent="0.2">
      <c r="A845" s="113"/>
    </row>
    <row r="846" spans="1:1" x14ac:dyDescent="0.2">
      <c r="A846" s="113"/>
    </row>
    <row r="847" spans="1:1" x14ac:dyDescent="0.2">
      <c r="A847" s="113"/>
    </row>
    <row r="848" spans="1:1" x14ac:dyDescent="0.2">
      <c r="A848" s="113"/>
    </row>
    <row r="849" spans="1:1" x14ac:dyDescent="0.2">
      <c r="A849" s="113"/>
    </row>
    <row r="850" spans="1:1" x14ac:dyDescent="0.2">
      <c r="A850" s="113"/>
    </row>
    <row r="851" spans="1:1" x14ac:dyDescent="0.2">
      <c r="A851" s="113"/>
    </row>
    <row r="852" spans="1:1" x14ac:dyDescent="0.2">
      <c r="A852" s="113"/>
    </row>
    <row r="853" spans="1:1" x14ac:dyDescent="0.2">
      <c r="A853" s="113"/>
    </row>
    <row r="854" spans="1:1" x14ac:dyDescent="0.2">
      <c r="A854" s="113"/>
    </row>
    <row r="855" spans="1:1" x14ac:dyDescent="0.2">
      <c r="A855" s="113"/>
    </row>
    <row r="856" spans="1:1" x14ac:dyDescent="0.2">
      <c r="A856" s="113"/>
    </row>
    <row r="857" spans="1:1" x14ac:dyDescent="0.2">
      <c r="A857" s="113"/>
    </row>
    <row r="858" spans="1:1" x14ac:dyDescent="0.2">
      <c r="A858" s="113"/>
    </row>
    <row r="859" spans="1:1" x14ac:dyDescent="0.2">
      <c r="A859" s="113"/>
    </row>
    <row r="860" spans="1:1" x14ac:dyDescent="0.2">
      <c r="A860" s="113"/>
    </row>
    <row r="861" spans="1:1" x14ac:dyDescent="0.2">
      <c r="A861" s="113"/>
    </row>
    <row r="862" spans="1:1" x14ac:dyDescent="0.2">
      <c r="A862" s="113"/>
    </row>
    <row r="863" spans="1:1" x14ac:dyDescent="0.2">
      <c r="A863" s="113"/>
    </row>
    <row r="864" spans="1:1" x14ac:dyDescent="0.2">
      <c r="A864" s="113"/>
    </row>
    <row r="865" spans="1:1" x14ac:dyDescent="0.2">
      <c r="A865" s="113"/>
    </row>
    <row r="866" spans="1:1" x14ac:dyDescent="0.2">
      <c r="A866" s="113"/>
    </row>
    <row r="867" spans="1:1" x14ac:dyDescent="0.2">
      <c r="A867" s="113"/>
    </row>
    <row r="868" spans="1:1" x14ac:dyDescent="0.2">
      <c r="A868" s="113"/>
    </row>
    <row r="869" spans="1:1" x14ac:dyDescent="0.2">
      <c r="A869" s="113"/>
    </row>
    <row r="870" spans="1:1" x14ac:dyDescent="0.2">
      <c r="A870" s="113"/>
    </row>
    <row r="871" spans="1:1" x14ac:dyDescent="0.2">
      <c r="A871" s="113"/>
    </row>
    <row r="872" spans="1:1" x14ac:dyDescent="0.2">
      <c r="A872" s="113"/>
    </row>
    <row r="873" spans="1:1" x14ac:dyDescent="0.2">
      <c r="A873" s="113"/>
    </row>
    <row r="874" spans="1:1" x14ac:dyDescent="0.2">
      <c r="A874" s="113"/>
    </row>
    <row r="875" spans="1:1" x14ac:dyDescent="0.2">
      <c r="A875" s="113"/>
    </row>
    <row r="876" spans="1:1" x14ac:dyDescent="0.2">
      <c r="A876" s="113"/>
    </row>
    <row r="877" spans="1:1" x14ac:dyDescent="0.2">
      <c r="A877" s="113"/>
    </row>
    <row r="878" spans="1:1" x14ac:dyDescent="0.2">
      <c r="A878" s="113"/>
    </row>
    <row r="879" spans="1:1" x14ac:dyDescent="0.2">
      <c r="A879" s="113"/>
    </row>
    <row r="880" spans="1:1" x14ac:dyDescent="0.2">
      <c r="A880" s="113"/>
    </row>
    <row r="881" spans="1:1" x14ac:dyDescent="0.2">
      <c r="A881" s="113"/>
    </row>
    <row r="882" spans="1:1" x14ac:dyDescent="0.2">
      <c r="A882" s="113"/>
    </row>
    <row r="883" spans="1:1" x14ac:dyDescent="0.2">
      <c r="A883" s="113"/>
    </row>
    <row r="884" spans="1:1" x14ac:dyDescent="0.2">
      <c r="A884" s="113"/>
    </row>
    <row r="885" spans="1:1" x14ac:dyDescent="0.2">
      <c r="A885" s="113"/>
    </row>
    <row r="886" spans="1:1" x14ac:dyDescent="0.2">
      <c r="A886" s="113"/>
    </row>
    <row r="887" spans="1:1" x14ac:dyDescent="0.2">
      <c r="A887" s="113"/>
    </row>
    <row r="888" spans="1:1" x14ac:dyDescent="0.2">
      <c r="A888" s="113"/>
    </row>
    <row r="889" spans="1:1" x14ac:dyDescent="0.2">
      <c r="A889" s="113"/>
    </row>
    <row r="890" spans="1:1" x14ac:dyDescent="0.2">
      <c r="A890" s="113"/>
    </row>
    <row r="891" spans="1:1" x14ac:dyDescent="0.2">
      <c r="A891" s="113"/>
    </row>
    <row r="892" spans="1:1" x14ac:dyDescent="0.2">
      <c r="A892" s="113"/>
    </row>
    <row r="893" spans="1:1" x14ac:dyDescent="0.2">
      <c r="A893" s="113"/>
    </row>
    <row r="894" spans="1:1" x14ac:dyDescent="0.2">
      <c r="A894" s="113"/>
    </row>
    <row r="895" spans="1:1" x14ac:dyDescent="0.2">
      <c r="A895" s="113"/>
    </row>
    <row r="896" spans="1:1" x14ac:dyDescent="0.2">
      <c r="A896" s="113"/>
    </row>
    <row r="897" spans="1:1" x14ac:dyDescent="0.2">
      <c r="A897" s="113"/>
    </row>
    <row r="898" spans="1:1" x14ac:dyDescent="0.2">
      <c r="A898" s="113"/>
    </row>
    <row r="899" spans="1:1" x14ac:dyDescent="0.2">
      <c r="A899" s="113"/>
    </row>
    <row r="900" spans="1:1" x14ac:dyDescent="0.2">
      <c r="A900" s="113"/>
    </row>
    <row r="901" spans="1:1" x14ac:dyDescent="0.2">
      <c r="A901" s="113"/>
    </row>
    <row r="902" spans="1:1" x14ac:dyDescent="0.2">
      <c r="A902" s="113"/>
    </row>
    <row r="903" spans="1:1" x14ac:dyDescent="0.2">
      <c r="A903" s="113"/>
    </row>
    <row r="904" spans="1:1" x14ac:dyDescent="0.2">
      <c r="A904" s="113"/>
    </row>
    <row r="905" spans="1:1" x14ac:dyDescent="0.2">
      <c r="A905" s="113"/>
    </row>
    <row r="906" spans="1:1" x14ac:dyDescent="0.2">
      <c r="A906" s="113"/>
    </row>
    <row r="907" spans="1:1" x14ac:dyDescent="0.2">
      <c r="A907" s="113"/>
    </row>
    <row r="908" spans="1:1" x14ac:dyDescent="0.2">
      <c r="A908" s="113"/>
    </row>
    <row r="909" spans="1:1" x14ac:dyDescent="0.2">
      <c r="A909" s="113"/>
    </row>
    <row r="910" spans="1:1" x14ac:dyDescent="0.2">
      <c r="A910" s="113"/>
    </row>
    <row r="911" spans="1:1" x14ac:dyDescent="0.2">
      <c r="A911" s="113"/>
    </row>
    <row r="912" spans="1:1" x14ac:dyDescent="0.2">
      <c r="A912" s="113"/>
    </row>
    <row r="913" spans="1:1" x14ac:dyDescent="0.2">
      <c r="A913" s="113"/>
    </row>
    <row r="914" spans="1:1" x14ac:dyDescent="0.2">
      <c r="A914" s="113"/>
    </row>
    <row r="915" spans="1:1" x14ac:dyDescent="0.2">
      <c r="A915" s="113"/>
    </row>
    <row r="916" spans="1:1" x14ac:dyDescent="0.2">
      <c r="A916" s="113"/>
    </row>
    <row r="917" spans="1:1" x14ac:dyDescent="0.2">
      <c r="A917" s="113"/>
    </row>
    <row r="918" spans="1:1" x14ac:dyDescent="0.2">
      <c r="A918" s="113"/>
    </row>
    <row r="919" spans="1:1" x14ac:dyDescent="0.2">
      <c r="A919" s="113"/>
    </row>
    <row r="920" spans="1:1" x14ac:dyDescent="0.2">
      <c r="A920" s="113"/>
    </row>
    <row r="921" spans="1:1" x14ac:dyDescent="0.2">
      <c r="A921" s="113"/>
    </row>
    <row r="922" spans="1:1" x14ac:dyDescent="0.2">
      <c r="A922" s="113"/>
    </row>
    <row r="923" spans="1:1" x14ac:dyDescent="0.2">
      <c r="A923" s="113"/>
    </row>
    <row r="924" spans="1:1" x14ac:dyDescent="0.2">
      <c r="A924" s="113"/>
    </row>
    <row r="925" spans="1:1" x14ac:dyDescent="0.2">
      <c r="A925" s="113"/>
    </row>
    <row r="926" spans="1:1" x14ac:dyDescent="0.2">
      <c r="A926" s="113"/>
    </row>
    <row r="927" spans="1:1" x14ac:dyDescent="0.2">
      <c r="A927" s="113"/>
    </row>
    <row r="928" spans="1:1" x14ac:dyDescent="0.2">
      <c r="A928" s="113"/>
    </row>
    <row r="929" spans="1:1" x14ac:dyDescent="0.2">
      <c r="A929" s="113"/>
    </row>
    <row r="930" spans="1:1" x14ac:dyDescent="0.2">
      <c r="A930" s="113"/>
    </row>
    <row r="931" spans="1:1" x14ac:dyDescent="0.2">
      <c r="A931" s="113"/>
    </row>
    <row r="932" spans="1:1" x14ac:dyDescent="0.2">
      <c r="A932" s="113"/>
    </row>
    <row r="933" spans="1:1" x14ac:dyDescent="0.2">
      <c r="A933" s="113"/>
    </row>
    <row r="934" spans="1:1" x14ac:dyDescent="0.2">
      <c r="A934" s="113"/>
    </row>
    <row r="935" spans="1:1" x14ac:dyDescent="0.2">
      <c r="A935" s="113"/>
    </row>
    <row r="936" spans="1:1" x14ac:dyDescent="0.2">
      <c r="A936" s="113"/>
    </row>
    <row r="937" spans="1:1" x14ac:dyDescent="0.2">
      <c r="A937" s="113"/>
    </row>
    <row r="938" spans="1:1" x14ac:dyDescent="0.2">
      <c r="A938" s="113"/>
    </row>
    <row r="939" spans="1:1" x14ac:dyDescent="0.2">
      <c r="A939" s="113"/>
    </row>
    <row r="940" spans="1:1" x14ac:dyDescent="0.2">
      <c r="A940" s="113"/>
    </row>
    <row r="941" spans="1:1" x14ac:dyDescent="0.2">
      <c r="A941" s="113"/>
    </row>
    <row r="942" spans="1:1" x14ac:dyDescent="0.2">
      <c r="A942" s="113"/>
    </row>
    <row r="943" spans="1:1" x14ac:dyDescent="0.2">
      <c r="A943" s="113"/>
    </row>
    <row r="944" spans="1:1" x14ac:dyDescent="0.2">
      <c r="A944" s="113"/>
    </row>
    <row r="945" spans="1:1" x14ac:dyDescent="0.2">
      <c r="A945" s="113"/>
    </row>
    <row r="946" spans="1:1" x14ac:dyDescent="0.2">
      <c r="A946" s="113"/>
    </row>
    <row r="947" spans="1:1" x14ac:dyDescent="0.2">
      <c r="A947" s="113"/>
    </row>
    <row r="948" spans="1:1" x14ac:dyDescent="0.2">
      <c r="A948" s="113"/>
    </row>
    <row r="949" spans="1:1" x14ac:dyDescent="0.2">
      <c r="A949" s="113"/>
    </row>
    <row r="950" spans="1:1" x14ac:dyDescent="0.2">
      <c r="A950" s="113"/>
    </row>
    <row r="951" spans="1:1" x14ac:dyDescent="0.2">
      <c r="A951" s="113"/>
    </row>
    <row r="952" spans="1:1" x14ac:dyDescent="0.2">
      <c r="A952" s="113"/>
    </row>
    <row r="953" spans="1:1" x14ac:dyDescent="0.2">
      <c r="A953" s="113"/>
    </row>
    <row r="954" spans="1:1" x14ac:dyDescent="0.2">
      <c r="A954" s="113"/>
    </row>
    <row r="955" spans="1:1" x14ac:dyDescent="0.2">
      <c r="A955" s="113"/>
    </row>
    <row r="956" spans="1:1" x14ac:dyDescent="0.2">
      <c r="A956" s="113"/>
    </row>
    <row r="957" spans="1:1" x14ac:dyDescent="0.2">
      <c r="A957" s="113"/>
    </row>
    <row r="958" spans="1:1" x14ac:dyDescent="0.2">
      <c r="A958" s="113"/>
    </row>
    <row r="959" spans="1:1" x14ac:dyDescent="0.2">
      <c r="A959" s="113"/>
    </row>
    <row r="960" spans="1:1" x14ac:dyDescent="0.2">
      <c r="A960" s="113"/>
    </row>
    <row r="961" spans="1:1" x14ac:dyDescent="0.2">
      <c r="A961" s="113"/>
    </row>
    <row r="962" spans="1:1" x14ac:dyDescent="0.2">
      <c r="A962" s="113"/>
    </row>
    <row r="963" spans="1:1" x14ac:dyDescent="0.2">
      <c r="A963" s="113"/>
    </row>
    <row r="964" spans="1:1" x14ac:dyDescent="0.2">
      <c r="A964" s="113"/>
    </row>
    <row r="965" spans="1:1" x14ac:dyDescent="0.2">
      <c r="A965" s="113"/>
    </row>
    <row r="966" spans="1:1" x14ac:dyDescent="0.2">
      <c r="A966" s="113"/>
    </row>
    <row r="967" spans="1:1" x14ac:dyDescent="0.2">
      <c r="A967" s="113"/>
    </row>
    <row r="968" spans="1:1" x14ac:dyDescent="0.2">
      <c r="A968" s="113"/>
    </row>
    <row r="969" spans="1:1" x14ac:dyDescent="0.2">
      <c r="A969" s="113"/>
    </row>
    <row r="970" spans="1:1" x14ac:dyDescent="0.2">
      <c r="A970" s="113"/>
    </row>
    <row r="971" spans="1:1" x14ac:dyDescent="0.2">
      <c r="A971" s="113"/>
    </row>
    <row r="972" spans="1:1" x14ac:dyDescent="0.2">
      <c r="A972" s="113"/>
    </row>
    <row r="973" spans="1:1" x14ac:dyDescent="0.2">
      <c r="A973" s="113"/>
    </row>
    <row r="974" spans="1:1" x14ac:dyDescent="0.2">
      <c r="A974" s="113"/>
    </row>
    <row r="975" spans="1:1" x14ac:dyDescent="0.2">
      <c r="A975" s="113"/>
    </row>
    <row r="976" spans="1:1" x14ac:dyDescent="0.2">
      <c r="A976" s="113"/>
    </row>
    <row r="977" spans="1:1" x14ac:dyDescent="0.2">
      <c r="A977" s="113"/>
    </row>
    <row r="978" spans="1:1" x14ac:dyDescent="0.2">
      <c r="A978" s="113"/>
    </row>
    <row r="979" spans="1:1" x14ac:dyDescent="0.2">
      <c r="A979" s="113"/>
    </row>
    <row r="980" spans="1:1" x14ac:dyDescent="0.2">
      <c r="A980" s="113"/>
    </row>
    <row r="981" spans="1:1" x14ac:dyDescent="0.2">
      <c r="A981" s="113"/>
    </row>
    <row r="982" spans="1:1" x14ac:dyDescent="0.2">
      <c r="A982" s="113"/>
    </row>
    <row r="983" spans="1:1" x14ac:dyDescent="0.2">
      <c r="A983" s="113"/>
    </row>
    <row r="984" spans="1:1" x14ac:dyDescent="0.2">
      <c r="A984" s="113"/>
    </row>
    <row r="985" spans="1:1" x14ac:dyDescent="0.2">
      <c r="A985" s="113"/>
    </row>
    <row r="986" spans="1:1" x14ac:dyDescent="0.2">
      <c r="A986" s="113"/>
    </row>
    <row r="987" spans="1:1" x14ac:dyDescent="0.2">
      <c r="A987" s="113"/>
    </row>
    <row r="988" spans="1:1" x14ac:dyDescent="0.2">
      <c r="A988" s="113"/>
    </row>
    <row r="989" spans="1:1" x14ac:dyDescent="0.2">
      <c r="A989" s="113"/>
    </row>
    <row r="990" spans="1:1" x14ac:dyDescent="0.2">
      <c r="A990" s="113"/>
    </row>
    <row r="991" spans="1:1" x14ac:dyDescent="0.2">
      <c r="A991" s="113"/>
    </row>
    <row r="992" spans="1:1" x14ac:dyDescent="0.2">
      <c r="A992" s="113"/>
    </row>
    <row r="993" spans="1:1" x14ac:dyDescent="0.2">
      <c r="A993" s="113"/>
    </row>
    <row r="994" spans="1:1" x14ac:dyDescent="0.2">
      <c r="A994" s="113"/>
    </row>
    <row r="995" spans="1:1" x14ac:dyDescent="0.2">
      <c r="A995" s="113"/>
    </row>
    <row r="996" spans="1:1" x14ac:dyDescent="0.2">
      <c r="A996" s="113"/>
    </row>
    <row r="997" spans="1:1" x14ac:dyDescent="0.2">
      <c r="A997" s="113"/>
    </row>
    <row r="998" spans="1:1" x14ac:dyDescent="0.2">
      <c r="A998" s="113"/>
    </row>
    <row r="999" spans="1:1" x14ac:dyDescent="0.2">
      <c r="A999" s="113"/>
    </row>
    <row r="1000" spans="1:1" x14ac:dyDescent="0.2">
      <c r="A1000" s="113"/>
    </row>
    <row r="1001" spans="1:1" x14ac:dyDescent="0.2">
      <c r="A1001" s="113"/>
    </row>
    <row r="1002" spans="1:1" x14ac:dyDescent="0.2">
      <c r="A1002" s="113"/>
    </row>
    <row r="1003" spans="1:1" x14ac:dyDescent="0.2">
      <c r="A1003" s="113"/>
    </row>
    <row r="1004" spans="1:1" x14ac:dyDescent="0.2">
      <c r="A1004" s="113"/>
    </row>
    <row r="1005" spans="1:1" x14ac:dyDescent="0.2">
      <c r="A1005" s="113"/>
    </row>
    <row r="1006" spans="1:1" x14ac:dyDescent="0.2">
      <c r="A1006" s="113"/>
    </row>
    <row r="1007" spans="1:1" x14ac:dyDescent="0.2">
      <c r="A1007" s="113"/>
    </row>
    <row r="1008" spans="1:1" x14ac:dyDescent="0.2">
      <c r="A1008" s="113"/>
    </row>
    <row r="1009" spans="1:1" x14ac:dyDescent="0.2">
      <c r="A1009" s="113"/>
    </row>
    <row r="1010" spans="1:1" x14ac:dyDescent="0.2">
      <c r="A1010" s="113"/>
    </row>
    <row r="1011" spans="1:1" x14ac:dyDescent="0.2">
      <c r="A1011" s="113"/>
    </row>
    <row r="1012" spans="1:1" x14ac:dyDescent="0.2">
      <c r="A1012" s="113"/>
    </row>
    <row r="1013" spans="1:1" x14ac:dyDescent="0.2">
      <c r="A1013" s="113"/>
    </row>
    <row r="1014" spans="1:1" x14ac:dyDescent="0.2">
      <c r="A1014" s="113"/>
    </row>
    <row r="1015" spans="1:1" x14ac:dyDescent="0.2">
      <c r="A1015" s="113"/>
    </row>
    <row r="1016" spans="1:1" x14ac:dyDescent="0.2">
      <c r="A1016" s="113"/>
    </row>
    <row r="1017" spans="1:1" x14ac:dyDescent="0.2">
      <c r="A1017" s="113"/>
    </row>
    <row r="1018" spans="1:1" x14ac:dyDescent="0.2">
      <c r="A1018" s="113"/>
    </row>
    <row r="1019" spans="1:1" x14ac:dyDescent="0.2">
      <c r="A1019" s="113"/>
    </row>
    <row r="1020" spans="1:1" x14ac:dyDescent="0.2">
      <c r="A1020" s="113"/>
    </row>
    <row r="1021" spans="1:1" x14ac:dyDescent="0.2">
      <c r="A1021" s="113"/>
    </row>
    <row r="1022" spans="1:1" x14ac:dyDescent="0.2">
      <c r="A1022" s="113"/>
    </row>
    <row r="1023" spans="1:1" x14ac:dyDescent="0.2">
      <c r="A1023" s="113"/>
    </row>
    <row r="1024" spans="1:1" x14ac:dyDescent="0.2">
      <c r="A1024" s="113"/>
    </row>
    <row r="1025" spans="1:1" x14ac:dyDescent="0.2">
      <c r="A1025" s="113"/>
    </row>
    <row r="1026" spans="1:1" x14ac:dyDescent="0.2">
      <c r="A1026" s="113"/>
    </row>
    <row r="1027" spans="1:1" x14ac:dyDescent="0.2">
      <c r="A1027" s="113"/>
    </row>
    <row r="1028" spans="1:1" x14ac:dyDescent="0.2">
      <c r="A1028" s="113"/>
    </row>
    <row r="1029" spans="1:1" x14ac:dyDescent="0.2">
      <c r="A1029" s="113"/>
    </row>
    <row r="1030" spans="1:1" x14ac:dyDescent="0.2">
      <c r="A1030" s="113"/>
    </row>
    <row r="1031" spans="1:1" x14ac:dyDescent="0.2">
      <c r="A1031" s="113"/>
    </row>
    <row r="1032" spans="1:1" x14ac:dyDescent="0.2">
      <c r="A1032" s="113"/>
    </row>
    <row r="1033" spans="1:1" x14ac:dyDescent="0.2">
      <c r="A1033" s="113"/>
    </row>
    <row r="1034" spans="1:1" x14ac:dyDescent="0.2">
      <c r="A1034" s="113"/>
    </row>
    <row r="1035" spans="1:1" x14ac:dyDescent="0.2">
      <c r="A1035" s="113"/>
    </row>
    <row r="1036" spans="1:1" x14ac:dyDescent="0.2">
      <c r="A1036" s="113"/>
    </row>
    <row r="1037" spans="1:1" x14ac:dyDescent="0.2">
      <c r="A1037" s="113"/>
    </row>
    <row r="1038" spans="1:1" x14ac:dyDescent="0.2">
      <c r="A1038" s="113"/>
    </row>
    <row r="1039" spans="1:1" x14ac:dyDescent="0.2">
      <c r="A1039" s="113"/>
    </row>
    <row r="1040" spans="1:1" x14ac:dyDescent="0.2">
      <c r="A1040" s="113"/>
    </row>
    <row r="1041" spans="1:1" x14ac:dyDescent="0.2">
      <c r="A1041" s="113"/>
    </row>
    <row r="1042" spans="1:1" x14ac:dyDescent="0.2">
      <c r="A1042" s="113"/>
    </row>
    <row r="1043" spans="1:1" x14ac:dyDescent="0.2">
      <c r="A1043" s="113"/>
    </row>
    <row r="1044" spans="1:1" x14ac:dyDescent="0.2">
      <c r="A1044" s="113"/>
    </row>
    <row r="1045" spans="1:1" x14ac:dyDescent="0.2">
      <c r="A1045" s="113"/>
    </row>
    <row r="1046" spans="1:1" x14ac:dyDescent="0.2">
      <c r="A1046" s="113"/>
    </row>
    <row r="1047" spans="1:1" x14ac:dyDescent="0.2">
      <c r="A1047" s="113"/>
    </row>
    <row r="1048" spans="1:1" x14ac:dyDescent="0.2">
      <c r="A1048" s="113"/>
    </row>
    <row r="1049" spans="1:1" x14ac:dyDescent="0.2">
      <c r="A1049" s="113"/>
    </row>
    <row r="1050" spans="1:1" x14ac:dyDescent="0.2">
      <c r="A1050" s="113"/>
    </row>
    <row r="1051" spans="1:1" x14ac:dyDescent="0.2">
      <c r="A1051" s="113"/>
    </row>
    <row r="1052" spans="1:1" x14ac:dyDescent="0.2">
      <c r="A1052" s="113"/>
    </row>
    <row r="1053" spans="1:1" x14ac:dyDescent="0.2">
      <c r="A1053" s="113"/>
    </row>
    <row r="1054" spans="1:1" x14ac:dyDescent="0.2">
      <c r="A1054" s="113"/>
    </row>
    <row r="1055" spans="1:1" x14ac:dyDescent="0.2">
      <c r="A1055" s="113"/>
    </row>
    <row r="1056" spans="1:1" x14ac:dyDescent="0.2">
      <c r="A1056" s="113"/>
    </row>
    <row r="1057" spans="1:1" x14ac:dyDescent="0.2">
      <c r="A1057" s="113"/>
    </row>
    <row r="1058" spans="1:1" x14ac:dyDescent="0.2">
      <c r="A1058" s="113"/>
    </row>
    <row r="1059" spans="1:1" x14ac:dyDescent="0.2">
      <c r="A1059" s="113"/>
    </row>
    <row r="1060" spans="1:1" x14ac:dyDescent="0.2">
      <c r="A1060" s="113"/>
    </row>
    <row r="1061" spans="1:1" x14ac:dyDescent="0.2">
      <c r="A1061" s="113"/>
    </row>
    <row r="1062" spans="1:1" x14ac:dyDescent="0.2">
      <c r="A1062" s="113"/>
    </row>
    <row r="1063" spans="1:1" x14ac:dyDescent="0.2">
      <c r="A1063" s="113"/>
    </row>
    <row r="1064" spans="1:1" x14ac:dyDescent="0.2">
      <c r="A1064" s="113"/>
    </row>
    <row r="1065" spans="1:1" x14ac:dyDescent="0.2">
      <c r="A1065" s="113"/>
    </row>
    <row r="1066" spans="1:1" x14ac:dyDescent="0.2">
      <c r="A1066" s="113"/>
    </row>
    <row r="1067" spans="1:1" x14ac:dyDescent="0.2">
      <c r="A1067" s="113"/>
    </row>
    <row r="1068" spans="1:1" x14ac:dyDescent="0.2">
      <c r="A1068" s="113"/>
    </row>
    <row r="1069" spans="1:1" x14ac:dyDescent="0.2">
      <c r="A1069" s="113"/>
    </row>
    <row r="1070" spans="1:1" x14ac:dyDescent="0.2">
      <c r="A1070" s="113"/>
    </row>
    <row r="1071" spans="1:1" x14ac:dyDescent="0.2">
      <c r="A1071" s="113"/>
    </row>
    <row r="1072" spans="1:1" x14ac:dyDescent="0.2">
      <c r="A1072" s="113"/>
    </row>
    <row r="1073" spans="1:1" x14ac:dyDescent="0.2">
      <c r="A1073" s="113"/>
    </row>
    <row r="1074" spans="1:1" x14ac:dyDescent="0.2">
      <c r="A1074" s="113"/>
    </row>
    <row r="1075" spans="1:1" x14ac:dyDescent="0.2">
      <c r="A1075" s="113"/>
    </row>
    <row r="1076" spans="1:1" x14ac:dyDescent="0.2">
      <c r="A1076" s="113"/>
    </row>
    <row r="1077" spans="1:1" x14ac:dyDescent="0.2">
      <c r="A1077" s="113"/>
    </row>
    <row r="1078" spans="1:1" x14ac:dyDescent="0.2">
      <c r="A1078" s="113"/>
    </row>
    <row r="1079" spans="1:1" x14ac:dyDescent="0.2">
      <c r="A1079" s="113"/>
    </row>
    <row r="1080" spans="1:1" x14ac:dyDescent="0.2">
      <c r="A1080" s="113"/>
    </row>
    <row r="1081" spans="1:1" x14ac:dyDescent="0.2">
      <c r="A1081" s="113"/>
    </row>
    <row r="1082" spans="1:1" x14ac:dyDescent="0.2">
      <c r="A1082" s="113"/>
    </row>
    <row r="1083" spans="1:1" x14ac:dyDescent="0.2">
      <c r="A1083" s="113"/>
    </row>
    <row r="1084" spans="1:1" x14ac:dyDescent="0.2">
      <c r="A1084" s="113"/>
    </row>
    <row r="1085" spans="1:1" x14ac:dyDescent="0.2">
      <c r="A1085" s="113"/>
    </row>
    <row r="1086" spans="1:1" x14ac:dyDescent="0.2">
      <c r="A1086" s="113"/>
    </row>
    <row r="1087" spans="1:1" x14ac:dyDescent="0.2">
      <c r="A1087" s="113"/>
    </row>
    <row r="1088" spans="1:1" x14ac:dyDescent="0.2">
      <c r="A1088" s="113"/>
    </row>
    <row r="1089" spans="1:1" x14ac:dyDescent="0.2">
      <c r="A1089" s="113"/>
    </row>
    <row r="1090" spans="1:1" x14ac:dyDescent="0.2">
      <c r="A1090" s="113"/>
    </row>
    <row r="1091" spans="1:1" x14ac:dyDescent="0.2">
      <c r="A1091" s="113"/>
    </row>
    <row r="1092" spans="1:1" x14ac:dyDescent="0.2">
      <c r="A1092" s="113"/>
    </row>
    <row r="1093" spans="1:1" x14ac:dyDescent="0.2">
      <c r="A1093" s="113"/>
    </row>
    <row r="1094" spans="1:1" x14ac:dyDescent="0.2">
      <c r="A1094" s="113"/>
    </row>
    <row r="1095" spans="1:1" x14ac:dyDescent="0.2">
      <c r="A1095" s="113"/>
    </row>
    <row r="1096" spans="1:1" x14ac:dyDescent="0.2">
      <c r="A1096" s="113"/>
    </row>
    <row r="1097" spans="1:1" x14ac:dyDescent="0.2">
      <c r="A1097" s="113"/>
    </row>
    <row r="1098" spans="1:1" x14ac:dyDescent="0.2">
      <c r="A1098" s="113"/>
    </row>
    <row r="1099" spans="1:1" x14ac:dyDescent="0.2">
      <c r="A1099" s="113"/>
    </row>
    <row r="1100" spans="1:1" x14ac:dyDescent="0.2">
      <c r="A1100" s="113"/>
    </row>
    <row r="1101" spans="1:1" x14ac:dyDescent="0.2">
      <c r="A1101" s="113"/>
    </row>
    <row r="1102" spans="1:1" x14ac:dyDescent="0.2">
      <c r="A1102" s="113"/>
    </row>
    <row r="1103" spans="1:1" x14ac:dyDescent="0.2">
      <c r="A1103" s="113"/>
    </row>
    <row r="1104" spans="1:1" x14ac:dyDescent="0.2">
      <c r="A1104" s="113"/>
    </row>
    <row r="1105" spans="1:1" x14ac:dyDescent="0.2">
      <c r="A1105" s="113"/>
    </row>
    <row r="1106" spans="1:1" x14ac:dyDescent="0.2">
      <c r="A1106" s="113"/>
    </row>
    <row r="1107" spans="1:1" x14ac:dyDescent="0.2">
      <c r="A1107" s="113"/>
    </row>
    <row r="1108" spans="1:1" x14ac:dyDescent="0.2">
      <c r="A1108" s="113"/>
    </row>
    <row r="1109" spans="1:1" x14ac:dyDescent="0.2">
      <c r="A1109" s="113"/>
    </row>
    <row r="1110" spans="1:1" x14ac:dyDescent="0.2">
      <c r="A1110" s="113"/>
    </row>
    <row r="1111" spans="1:1" x14ac:dyDescent="0.2">
      <c r="A1111" s="113"/>
    </row>
    <row r="1112" spans="1:1" x14ac:dyDescent="0.2">
      <c r="A1112" s="113"/>
    </row>
    <row r="1113" spans="1:1" x14ac:dyDescent="0.2">
      <c r="A1113" s="113"/>
    </row>
    <row r="1114" spans="1:1" x14ac:dyDescent="0.2">
      <c r="A1114" s="113"/>
    </row>
    <row r="1115" spans="1:1" x14ac:dyDescent="0.2">
      <c r="A1115" s="113"/>
    </row>
    <row r="1116" spans="1:1" x14ac:dyDescent="0.2">
      <c r="A1116" s="113"/>
    </row>
    <row r="1117" spans="1:1" x14ac:dyDescent="0.2">
      <c r="A1117" s="113"/>
    </row>
    <row r="1118" spans="1:1" x14ac:dyDescent="0.2">
      <c r="A1118" s="113"/>
    </row>
    <row r="1119" spans="1:1" x14ac:dyDescent="0.2">
      <c r="A1119" s="113"/>
    </row>
    <row r="1120" spans="1:1" x14ac:dyDescent="0.2">
      <c r="A1120" s="113"/>
    </row>
    <row r="1121" spans="1:1" x14ac:dyDescent="0.2">
      <c r="A1121" s="113"/>
    </row>
    <row r="1122" spans="1:1" x14ac:dyDescent="0.2">
      <c r="A1122" s="113"/>
    </row>
    <row r="1123" spans="1:1" x14ac:dyDescent="0.2">
      <c r="A1123" s="113"/>
    </row>
    <row r="1124" spans="1:1" x14ac:dyDescent="0.2">
      <c r="A1124" s="113"/>
    </row>
    <row r="1125" spans="1:1" x14ac:dyDescent="0.2">
      <c r="A1125" s="113"/>
    </row>
    <row r="1126" spans="1:1" x14ac:dyDescent="0.2">
      <c r="A1126" s="113"/>
    </row>
    <row r="1127" spans="1:1" x14ac:dyDescent="0.2">
      <c r="A1127" s="113"/>
    </row>
    <row r="1128" spans="1:1" x14ac:dyDescent="0.2">
      <c r="A1128" s="113"/>
    </row>
    <row r="1129" spans="1:1" x14ac:dyDescent="0.2">
      <c r="A1129" s="113"/>
    </row>
    <row r="1130" spans="1:1" x14ac:dyDescent="0.2">
      <c r="A1130" s="113"/>
    </row>
    <row r="1131" spans="1:1" x14ac:dyDescent="0.2">
      <c r="A1131" s="113"/>
    </row>
    <row r="1132" spans="1:1" x14ac:dyDescent="0.2">
      <c r="A1132" s="113"/>
    </row>
    <row r="1133" spans="1:1" x14ac:dyDescent="0.2">
      <c r="A1133" s="113"/>
    </row>
    <row r="1134" spans="1:1" x14ac:dyDescent="0.2">
      <c r="A1134" s="113"/>
    </row>
    <row r="1135" spans="1:1" x14ac:dyDescent="0.2">
      <c r="A1135" s="113"/>
    </row>
    <row r="1136" spans="1:1" x14ac:dyDescent="0.2">
      <c r="A1136" s="113"/>
    </row>
    <row r="1137" spans="1:1" x14ac:dyDescent="0.2">
      <c r="A1137" s="113"/>
    </row>
    <row r="1138" spans="1:1" x14ac:dyDescent="0.2">
      <c r="A1138" s="113"/>
    </row>
    <row r="1139" spans="1:1" x14ac:dyDescent="0.2">
      <c r="A1139" s="113"/>
    </row>
    <row r="1140" spans="1:1" x14ac:dyDescent="0.2">
      <c r="A1140" s="113"/>
    </row>
    <row r="1141" spans="1:1" x14ac:dyDescent="0.2">
      <c r="A1141" s="113"/>
    </row>
    <row r="1142" spans="1:1" x14ac:dyDescent="0.2">
      <c r="A1142" s="113"/>
    </row>
    <row r="1143" spans="1:1" x14ac:dyDescent="0.2">
      <c r="A1143" s="113"/>
    </row>
    <row r="1144" spans="1:1" x14ac:dyDescent="0.2">
      <c r="A1144" s="113"/>
    </row>
    <row r="1145" spans="1:1" x14ac:dyDescent="0.2">
      <c r="A1145" s="113"/>
    </row>
    <row r="1146" spans="1:1" x14ac:dyDescent="0.2">
      <c r="A1146" s="113"/>
    </row>
    <row r="1147" spans="1:1" x14ac:dyDescent="0.2">
      <c r="A1147" s="113"/>
    </row>
    <row r="1148" spans="1:1" x14ac:dyDescent="0.2">
      <c r="A1148" s="113"/>
    </row>
    <row r="1149" spans="1:1" x14ac:dyDescent="0.2">
      <c r="A1149" s="113"/>
    </row>
    <row r="1150" spans="1:1" x14ac:dyDescent="0.2">
      <c r="A1150" s="113"/>
    </row>
    <row r="1151" spans="1:1" x14ac:dyDescent="0.2">
      <c r="A1151" s="113"/>
    </row>
    <row r="1152" spans="1:1" x14ac:dyDescent="0.2">
      <c r="A1152" s="113"/>
    </row>
    <row r="1153" spans="1:1" x14ac:dyDescent="0.2">
      <c r="A1153" s="113"/>
    </row>
    <row r="1154" spans="1:1" x14ac:dyDescent="0.2">
      <c r="A1154" s="113"/>
    </row>
    <row r="1155" spans="1:1" x14ac:dyDescent="0.2">
      <c r="A1155" s="113"/>
    </row>
    <row r="1156" spans="1:1" x14ac:dyDescent="0.2">
      <c r="A1156" s="113"/>
    </row>
    <row r="1157" spans="1:1" x14ac:dyDescent="0.2">
      <c r="A1157" s="113"/>
    </row>
    <row r="1158" spans="1:1" x14ac:dyDescent="0.2">
      <c r="A1158" s="113"/>
    </row>
    <row r="1159" spans="1:1" x14ac:dyDescent="0.2">
      <c r="A1159" s="113"/>
    </row>
    <row r="1160" spans="1:1" x14ac:dyDescent="0.2">
      <c r="A1160" s="113"/>
    </row>
    <row r="1161" spans="1:1" x14ac:dyDescent="0.2">
      <c r="A1161" s="113"/>
    </row>
    <row r="1162" spans="1:1" x14ac:dyDescent="0.2">
      <c r="A1162" s="113"/>
    </row>
    <row r="1163" spans="1:1" x14ac:dyDescent="0.2">
      <c r="A1163" s="113"/>
    </row>
    <row r="1164" spans="1:1" x14ac:dyDescent="0.2">
      <c r="A1164" s="113"/>
    </row>
    <row r="1165" spans="1:1" x14ac:dyDescent="0.2">
      <c r="A1165" s="113"/>
    </row>
    <row r="1166" spans="1:1" x14ac:dyDescent="0.2">
      <c r="A1166" s="113"/>
    </row>
    <row r="1167" spans="1:1" x14ac:dyDescent="0.2">
      <c r="A1167" s="113"/>
    </row>
    <row r="1168" spans="1:1" x14ac:dyDescent="0.2">
      <c r="A1168" s="113"/>
    </row>
    <row r="1169" spans="1:1" x14ac:dyDescent="0.2">
      <c r="A1169" s="113"/>
    </row>
    <row r="1170" spans="1:1" x14ac:dyDescent="0.2">
      <c r="A1170" s="113"/>
    </row>
    <row r="1171" spans="1:1" x14ac:dyDescent="0.2">
      <c r="A1171" s="113"/>
    </row>
    <row r="1172" spans="1:1" x14ac:dyDescent="0.2">
      <c r="A1172" s="113"/>
    </row>
    <row r="1173" spans="1:1" x14ac:dyDescent="0.2">
      <c r="A1173" s="113"/>
    </row>
    <row r="1174" spans="1:1" x14ac:dyDescent="0.2">
      <c r="A1174" s="113"/>
    </row>
    <row r="1175" spans="1:1" x14ac:dyDescent="0.2">
      <c r="A1175" s="113"/>
    </row>
    <row r="1176" spans="1:1" x14ac:dyDescent="0.2">
      <c r="A1176" s="113"/>
    </row>
    <row r="1177" spans="1:1" x14ac:dyDescent="0.2">
      <c r="A1177" s="113"/>
    </row>
    <row r="1178" spans="1:1" x14ac:dyDescent="0.2">
      <c r="A1178" s="113"/>
    </row>
    <row r="1179" spans="1:1" x14ac:dyDescent="0.2">
      <c r="A1179" s="113"/>
    </row>
    <row r="1180" spans="1:1" x14ac:dyDescent="0.2">
      <c r="A1180" s="113"/>
    </row>
    <row r="1181" spans="1:1" x14ac:dyDescent="0.2">
      <c r="A1181" s="113"/>
    </row>
    <row r="1182" spans="1:1" x14ac:dyDescent="0.2">
      <c r="A1182" s="113"/>
    </row>
    <row r="1189" spans="1:1" x14ac:dyDescent="0.2">
      <c r="A1189" s="113"/>
    </row>
    <row r="1190" spans="1:1" x14ac:dyDescent="0.2">
      <c r="A1190" s="113"/>
    </row>
    <row r="1192" spans="1:1" x14ac:dyDescent="0.2">
      <c r="A1192" s="113"/>
    </row>
    <row r="1193" spans="1:1" x14ac:dyDescent="0.2">
      <c r="A1193" s="113"/>
    </row>
    <row r="1194" spans="1:1" x14ac:dyDescent="0.2">
      <c r="A1194" s="113"/>
    </row>
    <row r="1195" spans="1:1" x14ac:dyDescent="0.2">
      <c r="A1195" s="113"/>
    </row>
    <row r="1196" spans="1:1" x14ac:dyDescent="0.2">
      <c r="A1196" s="113"/>
    </row>
    <row r="1197" spans="1:1" x14ac:dyDescent="0.2">
      <c r="A1197" s="113"/>
    </row>
    <row r="1198" spans="1:1" x14ac:dyDescent="0.2">
      <c r="A1198" s="113"/>
    </row>
    <row r="1201" spans="1:1" x14ac:dyDescent="0.2">
      <c r="A1201" s="113"/>
    </row>
    <row r="1202" spans="1:1" x14ac:dyDescent="0.2">
      <c r="A1202" s="113"/>
    </row>
    <row r="1203" spans="1:1" x14ac:dyDescent="0.2">
      <c r="A1203" s="113"/>
    </row>
    <row r="1204" spans="1:1" x14ac:dyDescent="0.2">
      <c r="A1204" s="113"/>
    </row>
    <row r="1205" spans="1:1" x14ac:dyDescent="0.2">
      <c r="A1205" s="113"/>
    </row>
    <row r="1206" spans="1:1" x14ac:dyDescent="0.2">
      <c r="A1206" s="113"/>
    </row>
    <row r="1207" spans="1:1" x14ac:dyDescent="0.2">
      <c r="A1207" s="113"/>
    </row>
    <row r="1208" spans="1:1" x14ac:dyDescent="0.2">
      <c r="A1208" s="113"/>
    </row>
    <row r="1209" spans="1:1" x14ac:dyDescent="0.2">
      <c r="A1209" s="113"/>
    </row>
    <row r="1210" spans="1:1" x14ac:dyDescent="0.2">
      <c r="A1210" s="113"/>
    </row>
    <row r="1211" spans="1:1" x14ac:dyDescent="0.2">
      <c r="A1211" s="113"/>
    </row>
    <row r="1212" spans="1:1" x14ac:dyDescent="0.2">
      <c r="A1212" s="113"/>
    </row>
    <row r="1213" spans="1:1" x14ac:dyDescent="0.2">
      <c r="A1213" s="113"/>
    </row>
    <row r="1214" spans="1:1" x14ac:dyDescent="0.2">
      <c r="A1214" s="113"/>
    </row>
    <row r="1215" spans="1:1" x14ac:dyDescent="0.2">
      <c r="A1215" s="113"/>
    </row>
    <row r="1216" spans="1:1" x14ac:dyDescent="0.2">
      <c r="A1216" s="113"/>
    </row>
    <row r="1217" spans="1:1" x14ac:dyDescent="0.2">
      <c r="A1217" s="113"/>
    </row>
    <row r="1218" spans="1:1" x14ac:dyDescent="0.2">
      <c r="A1218" s="113"/>
    </row>
    <row r="1219" spans="1:1" x14ac:dyDescent="0.2">
      <c r="A1219" s="113"/>
    </row>
    <row r="1220" spans="1:1" x14ac:dyDescent="0.2">
      <c r="A1220" s="113"/>
    </row>
    <row r="1221" spans="1:1" x14ac:dyDescent="0.2">
      <c r="A1221" s="113"/>
    </row>
    <row r="1222" spans="1:1" x14ac:dyDescent="0.2">
      <c r="A1222" s="113"/>
    </row>
    <row r="1223" spans="1:1" x14ac:dyDescent="0.2">
      <c r="A1223" s="113"/>
    </row>
    <row r="1224" spans="1:1" x14ac:dyDescent="0.2">
      <c r="A1224" s="113"/>
    </row>
    <row r="1225" spans="1:1" x14ac:dyDescent="0.2">
      <c r="A1225" s="113"/>
    </row>
    <row r="1226" spans="1:1" x14ac:dyDescent="0.2">
      <c r="A1226" s="113"/>
    </row>
    <row r="1227" spans="1:1" x14ac:dyDescent="0.2">
      <c r="A1227" s="113"/>
    </row>
    <row r="1228" spans="1:1" x14ac:dyDescent="0.2">
      <c r="A1228" s="113"/>
    </row>
    <row r="1229" spans="1:1" x14ac:dyDescent="0.2">
      <c r="A1229" s="113"/>
    </row>
    <row r="1230" spans="1:1" x14ac:dyDescent="0.2">
      <c r="A1230" s="113"/>
    </row>
    <row r="1231" spans="1:1" x14ac:dyDescent="0.2">
      <c r="A1231" s="113"/>
    </row>
    <row r="1232" spans="1:1" x14ac:dyDescent="0.2">
      <c r="A1232" s="113"/>
    </row>
    <row r="1233" spans="1:1" x14ac:dyDescent="0.2">
      <c r="A1233" s="113"/>
    </row>
    <row r="1234" spans="1:1" x14ac:dyDescent="0.2">
      <c r="A1234" s="113"/>
    </row>
    <row r="1235" spans="1:1" x14ac:dyDescent="0.2">
      <c r="A1235" s="113"/>
    </row>
    <row r="1236" spans="1:1" x14ac:dyDescent="0.2">
      <c r="A1236" s="113"/>
    </row>
    <row r="1237" spans="1:1" x14ac:dyDescent="0.2">
      <c r="A1237" s="113"/>
    </row>
    <row r="1238" spans="1:1" x14ac:dyDescent="0.2">
      <c r="A1238" s="113"/>
    </row>
    <row r="1239" spans="1:1" x14ac:dyDescent="0.2">
      <c r="A1239" s="113"/>
    </row>
    <row r="1240" spans="1:1" x14ac:dyDescent="0.2">
      <c r="A1240" s="113"/>
    </row>
    <row r="1241" spans="1:1" x14ac:dyDescent="0.2">
      <c r="A1241" s="113"/>
    </row>
    <row r="1242" spans="1:1" x14ac:dyDescent="0.2">
      <c r="A1242" s="113"/>
    </row>
    <row r="1243" spans="1:1" x14ac:dyDescent="0.2">
      <c r="A1243" s="113"/>
    </row>
    <row r="1244" spans="1:1" x14ac:dyDescent="0.2">
      <c r="A1244" s="113"/>
    </row>
    <row r="1245" spans="1:1" x14ac:dyDescent="0.2">
      <c r="A1245" s="113"/>
    </row>
    <row r="1246" spans="1:1" x14ac:dyDescent="0.2">
      <c r="A1246" s="113"/>
    </row>
    <row r="1247" spans="1:1" x14ac:dyDescent="0.2">
      <c r="A1247" s="113"/>
    </row>
    <row r="1253" spans="1:1" x14ac:dyDescent="0.2">
      <c r="A1253" s="113"/>
    </row>
    <row r="1254" spans="1:1" x14ac:dyDescent="0.2">
      <c r="A1254" s="113"/>
    </row>
    <row r="1259" spans="1:1" x14ac:dyDescent="0.2">
      <c r="A1259" s="113"/>
    </row>
    <row r="1260" spans="1:1" x14ac:dyDescent="0.2">
      <c r="A1260" s="113"/>
    </row>
    <row r="1269" spans="1:1" x14ac:dyDescent="0.2">
      <c r="A1269" s="113"/>
    </row>
    <row r="1270" spans="1:1" x14ac:dyDescent="0.2">
      <c r="A1270" s="113"/>
    </row>
    <row r="1275" spans="1:1" x14ac:dyDescent="0.2">
      <c r="A1275" s="113"/>
    </row>
    <row r="1276" spans="1:1" x14ac:dyDescent="0.2">
      <c r="A1276" s="113"/>
    </row>
    <row r="1048285" spans="5:5" x14ac:dyDescent="0.2">
      <c r="E1048285" s="107"/>
    </row>
    <row r="1048352" spans="1:1" x14ac:dyDescent="0.2">
      <c r="A1048352" s="113"/>
    </row>
    <row r="1048387" spans="1:1" x14ac:dyDescent="0.2">
      <c r="A1048387" s="113"/>
    </row>
    <row r="1048402" spans="1:1" x14ac:dyDescent="0.2">
      <c r="A1048402" s="113"/>
    </row>
    <row r="1048425" spans="1:1" x14ac:dyDescent="0.2">
      <c r="A1048425" s="113"/>
    </row>
    <row r="1048442" spans="1:1" x14ac:dyDescent="0.2">
      <c r="A1048442" s="113"/>
    </row>
    <row r="1048451" spans="1:1" x14ac:dyDescent="0.2">
      <c r="A1048451" s="113"/>
    </row>
    <row r="1048463" spans="1:1" x14ac:dyDescent="0.2">
      <c r="A1048463" s="113"/>
    </row>
    <row r="1048470" spans="1:1" x14ac:dyDescent="0.2">
      <c r="A1048470" s="113"/>
    </row>
    <row r="1048493" spans="1:1" x14ac:dyDescent="0.2">
      <c r="A1048493" s="113"/>
    </row>
    <row r="1048534" spans="1:1" x14ac:dyDescent="0.2">
      <c r="A1048534" s="113"/>
    </row>
    <row r="1048546" spans="1:1" x14ac:dyDescent="0.2">
      <c r="A1048546" s="113"/>
    </row>
    <row r="1048550" spans="1:1" x14ac:dyDescent="0.2">
      <c r="A1048550" s="113"/>
    </row>
    <row r="1048553" spans="1:1" x14ac:dyDescent="0.2">
      <c r="A1048553" s="113"/>
    </row>
    <row r="1048556" spans="1:1" x14ac:dyDescent="0.2">
      <c r="A1048556" s="113"/>
    </row>
    <row r="1048562" spans="1:1" x14ac:dyDescent="0.2">
      <c r="A1048562" s="113"/>
    </row>
    <row r="1048566" spans="1:1" x14ac:dyDescent="0.2">
      <c r="A1048566" s="113"/>
    </row>
    <row r="1048569" spans="1:1" x14ac:dyDescent="0.2">
      <c r="A1048569" s="113"/>
    </row>
    <row r="1048570" spans="1:1" x14ac:dyDescent="0.2">
      <c r="A1048570" s="113"/>
    </row>
  </sheetData>
  <sheetProtection algorithmName="SHA-512" hashValue="5SxW2JzwzU2VMSuOJejhYNyfZ/aZohTPPSV8ZWrOfapyUhIgI3XzHWZTwLzUlaYZQyQHL0B5lDiokrgqf/RlWQ==" saltValue="BLFmxEfoqOj/25GhReCdxQ==" spinCount="100000" sheet="1" objects="1" scenarios="1"/>
  <mergeCells count="3">
    <mergeCell ref="D9:G9"/>
    <mergeCell ref="A2:C2"/>
    <mergeCell ref="D1:H1"/>
  </mergeCells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9:B9" unlockedFormula="1"/>
  </ignoredError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dimension ref="A1:J1048287"/>
  <sheetViews>
    <sheetView view="pageBreakPreview" zoomScale="130" zoomScaleNormal="100" zoomScaleSheetLayoutView="130" workbookViewId="0">
      <selection activeCell="H18" sqref="H18"/>
    </sheetView>
  </sheetViews>
  <sheetFormatPr defaultRowHeight="12.75" x14ac:dyDescent="0.2"/>
  <cols>
    <col min="1" max="1" width="9.85546875" style="113" customWidth="1"/>
    <col min="2" max="2" width="8.7109375" style="113" customWidth="1"/>
    <col min="3" max="3" width="6.42578125" style="113" customWidth="1"/>
    <col min="4" max="4" width="42.7109375" style="113" customWidth="1"/>
    <col min="5" max="5" width="10.28515625" style="113" customWidth="1"/>
    <col min="6" max="6" width="18.140625" style="113" customWidth="1"/>
    <col min="7" max="8" width="20.7109375" style="113" customWidth="1"/>
    <col min="9" max="9" width="9.28515625" style="113"/>
    <col min="10" max="10" width="28.28515625" style="115" customWidth="1"/>
    <col min="11" max="256" width="9.28515625" style="113"/>
    <col min="257" max="257" width="9.28515625" style="113" customWidth="1"/>
    <col min="258" max="258" width="6.7109375" style="113" customWidth="1"/>
    <col min="259" max="259" width="40.7109375" style="113" customWidth="1"/>
    <col min="260" max="263" width="9.28515625" style="113" customWidth="1"/>
    <col min="264" max="512" width="9.28515625" style="113"/>
    <col min="513" max="513" width="9.28515625" style="113" customWidth="1"/>
    <col min="514" max="514" width="6.7109375" style="113" customWidth="1"/>
    <col min="515" max="515" width="40.7109375" style="113" customWidth="1"/>
    <col min="516" max="519" width="9.28515625" style="113" customWidth="1"/>
    <col min="520" max="768" width="9.28515625" style="113"/>
    <col min="769" max="769" width="9.28515625" style="113" customWidth="1"/>
    <col min="770" max="770" width="6.7109375" style="113" customWidth="1"/>
    <col min="771" max="771" width="40.7109375" style="113" customWidth="1"/>
    <col min="772" max="775" width="9.28515625" style="113" customWidth="1"/>
    <col min="776" max="1024" width="9.28515625" style="113"/>
    <col min="1025" max="1025" width="9.28515625" style="113" customWidth="1"/>
    <col min="1026" max="1026" width="6.7109375" style="113" customWidth="1"/>
    <col min="1027" max="1027" width="40.7109375" style="113" customWidth="1"/>
    <col min="1028" max="1031" width="9.28515625" style="113" customWidth="1"/>
    <col min="1032" max="1280" width="9.28515625" style="113"/>
    <col min="1281" max="1281" width="9.28515625" style="113" customWidth="1"/>
    <col min="1282" max="1282" width="6.7109375" style="113" customWidth="1"/>
    <col min="1283" max="1283" width="40.7109375" style="113" customWidth="1"/>
    <col min="1284" max="1287" width="9.28515625" style="113" customWidth="1"/>
    <col min="1288" max="1536" width="9.28515625" style="113"/>
    <col min="1537" max="1537" width="9.28515625" style="113" customWidth="1"/>
    <col min="1538" max="1538" width="6.7109375" style="113" customWidth="1"/>
    <col min="1539" max="1539" width="40.7109375" style="113" customWidth="1"/>
    <col min="1540" max="1543" width="9.28515625" style="113" customWidth="1"/>
    <col min="1544" max="1792" width="9.28515625" style="113"/>
    <col min="1793" max="1793" width="9.28515625" style="113" customWidth="1"/>
    <col min="1794" max="1794" width="6.7109375" style="113" customWidth="1"/>
    <col min="1795" max="1795" width="40.7109375" style="113" customWidth="1"/>
    <col min="1796" max="1799" width="9.28515625" style="113" customWidth="1"/>
    <col min="1800" max="2048" width="9.28515625" style="113"/>
    <col min="2049" max="2049" width="9.28515625" style="113" customWidth="1"/>
    <col min="2050" max="2050" width="6.7109375" style="113" customWidth="1"/>
    <col min="2051" max="2051" width="40.7109375" style="113" customWidth="1"/>
    <col min="2052" max="2055" width="9.28515625" style="113" customWidth="1"/>
    <col min="2056" max="2304" width="9.28515625" style="113"/>
    <col min="2305" max="2305" width="9.28515625" style="113" customWidth="1"/>
    <col min="2306" max="2306" width="6.7109375" style="113" customWidth="1"/>
    <col min="2307" max="2307" width="40.7109375" style="113" customWidth="1"/>
    <col min="2308" max="2311" width="9.28515625" style="113" customWidth="1"/>
    <col min="2312" max="2560" width="9.28515625" style="113"/>
    <col min="2561" max="2561" width="9.28515625" style="113" customWidth="1"/>
    <col min="2562" max="2562" width="6.7109375" style="113" customWidth="1"/>
    <col min="2563" max="2563" width="40.7109375" style="113" customWidth="1"/>
    <col min="2564" max="2567" width="9.28515625" style="113" customWidth="1"/>
    <col min="2568" max="2816" width="9.28515625" style="113"/>
    <col min="2817" max="2817" width="9.28515625" style="113" customWidth="1"/>
    <col min="2818" max="2818" width="6.7109375" style="113" customWidth="1"/>
    <col min="2819" max="2819" width="40.7109375" style="113" customWidth="1"/>
    <col min="2820" max="2823" width="9.28515625" style="113" customWidth="1"/>
    <col min="2824" max="3072" width="9.28515625" style="113"/>
    <col min="3073" max="3073" width="9.28515625" style="113" customWidth="1"/>
    <col min="3074" max="3074" width="6.7109375" style="113" customWidth="1"/>
    <col min="3075" max="3075" width="40.7109375" style="113" customWidth="1"/>
    <col min="3076" max="3079" width="9.28515625" style="113" customWidth="1"/>
    <col min="3080" max="3328" width="9.28515625" style="113"/>
    <col min="3329" max="3329" width="9.28515625" style="113" customWidth="1"/>
    <col min="3330" max="3330" width="6.7109375" style="113" customWidth="1"/>
    <col min="3331" max="3331" width="40.7109375" style="113" customWidth="1"/>
    <col min="3332" max="3335" width="9.28515625" style="113" customWidth="1"/>
    <col min="3336" max="3584" width="9.28515625" style="113"/>
    <col min="3585" max="3585" width="9.28515625" style="113" customWidth="1"/>
    <col min="3586" max="3586" width="6.7109375" style="113" customWidth="1"/>
    <col min="3587" max="3587" width="40.7109375" style="113" customWidth="1"/>
    <col min="3588" max="3591" width="9.28515625" style="113" customWidth="1"/>
    <col min="3592" max="3840" width="9.28515625" style="113"/>
    <col min="3841" max="3841" width="9.28515625" style="113" customWidth="1"/>
    <col min="3842" max="3842" width="6.7109375" style="113" customWidth="1"/>
    <col min="3843" max="3843" width="40.7109375" style="113" customWidth="1"/>
    <col min="3844" max="3847" width="9.28515625" style="113" customWidth="1"/>
    <col min="3848" max="4096" width="9.28515625" style="113"/>
    <col min="4097" max="4097" width="9.28515625" style="113" customWidth="1"/>
    <col min="4098" max="4098" width="6.7109375" style="113" customWidth="1"/>
    <col min="4099" max="4099" width="40.7109375" style="113" customWidth="1"/>
    <col min="4100" max="4103" width="9.28515625" style="113" customWidth="1"/>
    <col min="4104" max="4352" width="9.28515625" style="113"/>
    <col min="4353" max="4353" width="9.28515625" style="113" customWidth="1"/>
    <col min="4354" max="4354" width="6.7109375" style="113" customWidth="1"/>
    <col min="4355" max="4355" width="40.7109375" style="113" customWidth="1"/>
    <col min="4356" max="4359" width="9.28515625" style="113" customWidth="1"/>
    <col min="4360" max="4608" width="9.28515625" style="113"/>
    <col min="4609" max="4609" width="9.28515625" style="113" customWidth="1"/>
    <col min="4610" max="4610" width="6.7109375" style="113" customWidth="1"/>
    <col min="4611" max="4611" width="40.7109375" style="113" customWidth="1"/>
    <col min="4612" max="4615" width="9.28515625" style="113" customWidth="1"/>
    <col min="4616" max="4864" width="9.28515625" style="113"/>
    <col min="4865" max="4865" width="9.28515625" style="113" customWidth="1"/>
    <col min="4866" max="4866" width="6.7109375" style="113" customWidth="1"/>
    <col min="4867" max="4867" width="40.7109375" style="113" customWidth="1"/>
    <col min="4868" max="4871" width="9.28515625" style="113" customWidth="1"/>
    <col min="4872" max="5120" width="9.28515625" style="113"/>
    <col min="5121" max="5121" width="9.28515625" style="113" customWidth="1"/>
    <col min="5122" max="5122" width="6.7109375" style="113" customWidth="1"/>
    <col min="5123" max="5123" width="40.7109375" style="113" customWidth="1"/>
    <col min="5124" max="5127" width="9.28515625" style="113" customWidth="1"/>
    <col min="5128" max="5376" width="9.28515625" style="113"/>
    <col min="5377" max="5377" width="9.28515625" style="113" customWidth="1"/>
    <col min="5378" max="5378" width="6.7109375" style="113" customWidth="1"/>
    <col min="5379" max="5379" width="40.7109375" style="113" customWidth="1"/>
    <col min="5380" max="5383" width="9.28515625" style="113" customWidth="1"/>
    <col min="5384" max="5632" width="9.28515625" style="113"/>
    <col min="5633" max="5633" width="9.28515625" style="113" customWidth="1"/>
    <col min="5634" max="5634" width="6.7109375" style="113" customWidth="1"/>
    <col min="5635" max="5635" width="40.7109375" style="113" customWidth="1"/>
    <col min="5636" max="5639" width="9.28515625" style="113" customWidth="1"/>
    <col min="5640" max="5888" width="9.28515625" style="113"/>
    <col min="5889" max="5889" width="9.28515625" style="113" customWidth="1"/>
    <col min="5890" max="5890" width="6.7109375" style="113" customWidth="1"/>
    <col min="5891" max="5891" width="40.7109375" style="113" customWidth="1"/>
    <col min="5892" max="5895" width="9.28515625" style="113" customWidth="1"/>
    <col min="5896" max="6144" width="9.28515625" style="113"/>
    <col min="6145" max="6145" width="9.28515625" style="113" customWidth="1"/>
    <col min="6146" max="6146" width="6.7109375" style="113" customWidth="1"/>
    <col min="6147" max="6147" width="40.7109375" style="113" customWidth="1"/>
    <col min="6148" max="6151" width="9.28515625" style="113" customWidth="1"/>
    <col min="6152" max="6400" width="9.28515625" style="113"/>
    <col min="6401" max="6401" width="9.28515625" style="113" customWidth="1"/>
    <col min="6402" max="6402" width="6.7109375" style="113" customWidth="1"/>
    <col min="6403" max="6403" width="40.7109375" style="113" customWidth="1"/>
    <col min="6404" max="6407" width="9.28515625" style="113" customWidth="1"/>
    <col min="6408" max="6656" width="9.28515625" style="113"/>
    <col min="6657" max="6657" width="9.28515625" style="113" customWidth="1"/>
    <col min="6658" max="6658" width="6.7109375" style="113" customWidth="1"/>
    <col min="6659" max="6659" width="40.7109375" style="113" customWidth="1"/>
    <col min="6660" max="6663" width="9.28515625" style="113" customWidth="1"/>
    <col min="6664" max="6912" width="9.28515625" style="113"/>
    <col min="6913" max="6913" width="9.28515625" style="113" customWidth="1"/>
    <col min="6914" max="6914" width="6.7109375" style="113" customWidth="1"/>
    <col min="6915" max="6915" width="40.7109375" style="113" customWidth="1"/>
    <col min="6916" max="6919" width="9.28515625" style="113" customWidth="1"/>
    <col min="6920" max="7168" width="9.28515625" style="113"/>
    <col min="7169" max="7169" width="9.28515625" style="113" customWidth="1"/>
    <col min="7170" max="7170" width="6.7109375" style="113" customWidth="1"/>
    <col min="7171" max="7171" width="40.7109375" style="113" customWidth="1"/>
    <col min="7172" max="7175" width="9.28515625" style="113" customWidth="1"/>
    <col min="7176" max="7424" width="9.28515625" style="113"/>
    <col min="7425" max="7425" width="9.28515625" style="113" customWidth="1"/>
    <col min="7426" max="7426" width="6.7109375" style="113" customWidth="1"/>
    <col min="7427" max="7427" width="40.7109375" style="113" customWidth="1"/>
    <col min="7428" max="7431" width="9.28515625" style="113" customWidth="1"/>
    <col min="7432" max="7680" width="9.28515625" style="113"/>
    <col min="7681" max="7681" width="9.28515625" style="113" customWidth="1"/>
    <col min="7682" max="7682" width="6.7109375" style="113" customWidth="1"/>
    <col min="7683" max="7683" width="40.7109375" style="113" customWidth="1"/>
    <col min="7684" max="7687" width="9.28515625" style="113" customWidth="1"/>
    <col min="7688" max="7936" width="9.28515625" style="113"/>
    <col min="7937" max="7937" width="9.28515625" style="113" customWidth="1"/>
    <col min="7938" max="7938" width="6.7109375" style="113" customWidth="1"/>
    <col min="7939" max="7939" width="40.7109375" style="113" customWidth="1"/>
    <col min="7940" max="7943" width="9.28515625" style="113" customWidth="1"/>
    <col min="7944" max="8192" width="9.28515625" style="113"/>
    <col min="8193" max="8193" width="9.28515625" style="113" customWidth="1"/>
    <col min="8194" max="8194" width="6.7109375" style="113" customWidth="1"/>
    <col min="8195" max="8195" width="40.7109375" style="113" customWidth="1"/>
    <col min="8196" max="8199" width="9.28515625" style="113" customWidth="1"/>
    <col min="8200" max="8448" width="9.28515625" style="113"/>
    <col min="8449" max="8449" width="9.28515625" style="113" customWidth="1"/>
    <col min="8450" max="8450" width="6.7109375" style="113" customWidth="1"/>
    <col min="8451" max="8451" width="40.7109375" style="113" customWidth="1"/>
    <col min="8452" max="8455" width="9.28515625" style="113" customWidth="1"/>
    <col min="8456" max="8704" width="9.28515625" style="113"/>
    <col min="8705" max="8705" width="9.28515625" style="113" customWidth="1"/>
    <col min="8706" max="8706" width="6.7109375" style="113" customWidth="1"/>
    <col min="8707" max="8707" width="40.7109375" style="113" customWidth="1"/>
    <col min="8708" max="8711" width="9.28515625" style="113" customWidth="1"/>
    <col min="8712" max="8960" width="9.28515625" style="113"/>
    <col min="8961" max="8961" width="9.28515625" style="113" customWidth="1"/>
    <col min="8962" max="8962" width="6.7109375" style="113" customWidth="1"/>
    <col min="8963" max="8963" width="40.7109375" style="113" customWidth="1"/>
    <col min="8964" max="8967" width="9.28515625" style="113" customWidth="1"/>
    <col min="8968" max="9216" width="9.28515625" style="113"/>
    <col min="9217" max="9217" width="9.28515625" style="113" customWidth="1"/>
    <col min="9218" max="9218" width="6.7109375" style="113" customWidth="1"/>
    <col min="9219" max="9219" width="40.7109375" style="113" customWidth="1"/>
    <col min="9220" max="9223" width="9.28515625" style="113" customWidth="1"/>
    <col min="9224" max="9472" width="9.28515625" style="113"/>
    <col min="9473" max="9473" width="9.28515625" style="113" customWidth="1"/>
    <col min="9474" max="9474" width="6.7109375" style="113" customWidth="1"/>
    <col min="9475" max="9475" width="40.7109375" style="113" customWidth="1"/>
    <col min="9476" max="9479" width="9.28515625" style="113" customWidth="1"/>
    <col min="9480" max="9728" width="9.28515625" style="113"/>
    <col min="9729" max="9729" width="9.28515625" style="113" customWidth="1"/>
    <col min="9730" max="9730" width="6.7109375" style="113" customWidth="1"/>
    <col min="9731" max="9731" width="40.7109375" style="113" customWidth="1"/>
    <col min="9732" max="9735" width="9.28515625" style="113" customWidth="1"/>
    <col min="9736" max="9984" width="9.28515625" style="113"/>
    <col min="9985" max="9985" width="9.28515625" style="113" customWidth="1"/>
    <col min="9986" max="9986" width="6.7109375" style="113" customWidth="1"/>
    <col min="9987" max="9987" width="40.7109375" style="113" customWidth="1"/>
    <col min="9988" max="9991" width="9.28515625" style="113" customWidth="1"/>
    <col min="9992" max="10240" width="9.28515625" style="113"/>
    <col min="10241" max="10241" width="9.28515625" style="113" customWidth="1"/>
    <col min="10242" max="10242" width="6.7109375" style="113" customWidth="1"/>
    <col min="10243" max="10243" width="40.7109375" style="113" customWidth="1"/>
    <col min="10244" max="10247" width="9.28515625" style="113" customWidth="1"/>
    <col min="10248" max="10496" width="9.28515625" style="113"/>
    <col min="10497" max="10497" width="9.28515625" style="113" customWidth="1"/>
    <col min="10498" max="10498" width="6.7109375" style="113" customWidth="1"/>
    <col min="10499" max="10499" width="40.7109375" style="113" customWidth="1"/>
    <col min="10500" max="10503" width="9.28515625" style="113" customWidth="1"/>
    <col min="10504" max="10752" width="9.28515625" style="113"/>
    <col min="10753" max="10753" width="9.28515625" style="113" customWidth="1"/>
    <col min="10754" max="10754" width="6.7109375" style="113" customWidth="1"/>
    <col min="10755" max="10755" width="40.7109375" style="113" customWidth="1"/>
    <col min="10756" max="10759" width="9.28515625" style="113" customWidth="1"/>
    <col min="10760" max="11008" width="9.28515625" style="113"/>
    <col min="11009" max="11009" width="9.28515625" style="113" customWidth="1"/>
    <col min="11010" max="11010" width="6.7109375" style="113" customWidth="1"/>
    <col min="11011" max="11011" width="40.7109375" style="113" customWidth="1"/>
    <col min="11012" max="11015" width="9.28515625" style="113" customWidth="1"/>
    <col min="11016" max="11264" width="9.28515625" style="113"/>
    <col min="11265" max="11265" width="9.28515625" style="113" customWidth="1"/>
    <col min="11266" max="11266" width="6.7109375" style="113" customWidth="1"/>
    <col min="11267" max="11267" width="40.7109375" style="113" customWidth="1"/>
    <col min="11268" max="11271" width="9.28515625" style="113" customWidth="1"/>
    <col min="11272" max="11520" width="9.28515625" style="113"/>
    <col min="11521" max="11521" width="9.28515625" style="113" customWidth="1"/>
    <col min="11522" max="11522" width="6.7109375" style="113" customWidth="1"/>
    <col min="11523" max="11523" width="40.7109375" style="113" customWidth="1"/>
    <col min="11524" max="11527" width="9.28515625" style="113" customWidth="1"/>
    <col min="11528" max="11776" width="9.28515625" style="113"/>
    <col min="11777" max="11777" width="9.28515625" style="113" customWidth="1"/>
    <col min="11778" max="11778" width="6.7109375" style="113" customWidth="1"/>
    <col min="11779" max="11779" width="40.7109375" style="113" customWidth="1"/>
    <col min="11780" max="11783" width="9.28515625" style="113" customWidth="1"/>
    <col min="11784" max="12032" width="9.28515625" style="113"/>
    <col min="12033" max="12033" width="9.28515625" style="113" customWidth="1"/>
    <col min="12034" max="12034" width="6.7109375" style="113" customWidth="1"/>
    <col min="12035" max="12035" width="40.7109375" style="113" customWidth="1"/>
    <col min="12036" max="12039" width="9.28515625" style="113" customWidth="1"/>
    <col min="12040" max="12288" width="9.28515625" style="113"/>
    <col min="12289" max="12289" width="9.28515625" style="113" customWidth="1"/>
    <col min="12290" max="12290" width="6.7109375" style="113" customWidth="1"/>
    <col min="12291" max="12291" width="40.7109375" style="113" customWidth="1"/>
    <col min="12292" max="12295" width="9.28515625" style="113" customWidth="1"/>
    <col min="12296" max="12544" width="9.28515625" style="113"/>
    <col min="12545" max="12545" width="9.28515625" style="113" customWidth="1"/>
    <col min="12546" max="12546" width="6.7109375" style="113" customWidth="1"/>
    <col min="12547" max="12547" width="40.7109375" style="113" customWidth="1"/>
    <col min="12548" max="12551" width="9.28515625" style="113" customWidth="1"/>
    <col min="12552" max="12800" width="9.28515625" style="113"/>
    <col min="12801" max="12801" width="9.28515625" style="113" customWidth="1"/>
    <col min="12802" max="12802" width="6.7109375" style="113" customWidth="1"/>
    <col min="12803" max="12803" width="40.7109375" style="113" customWidth="1"/>
    <col min="12804" max="12807" width="9.28515625" style="113" customWidth="1"/>
    <col min="12808" max="13056" width="9.28515625" style="113"/>
    <col min="13057" max="13057" width="9.28515625" style="113" customWidth="1"/>
    <col min="13058" max="13058" width="6.7109375" style="113" customWidth="1"/>
    <col min="13059" max="13059" width="40.7109375" style="113" customWidth="1"/>
    <col min="13060" max="13063" width="9.28515625" style="113" customWidth="1"/>
    <col min="13064" max="13312" width="9.28515625" style="113"/>
    <col min="13313" max="13313" width="9.28515625" style="113" customWidth="1"/>
    <col min="13314" max="13314" width="6.7109375" style="113" customWidth="1"/>
    <col min="13315" max="13315" width="40.7109375" style="113" customWidth="1"/>
    <col min="13316" max="13319" width="9.28515625" style="113" customWidth="1"/>
    <col min="13320" max="13568" width="9.28515625" style="113"/>
    <col min="13569" max="13569" width="9.28515625" style="113" customWidth="1"/>
    <col min="13570" max="13570" width="6.7109375" style="113" customWidth="1"/>
    <col min="13571" max="13571" width="40.7109375" style="113" customWidth="1"/>
    <col min="13572" max="13575" width="9.28515625" style="113" customWidth="1"/>
    <col min="13576" max="13824" width="9.28515625" style="113"/>
    <col min="13825" max="13825" width="9.28515625" style="113" customWidth="1"/>
    <col min="13826" max="13826" width="6.7109375" style="113" customWidth="1"/>
    <col min="13827" max="13827" width="40.7109375" style="113" customWidth="1"/>
    <col min="13828" max="13831" width="9.28515625" style="113" customWidth="1"/>
    <col min="13832" max="14080" width="9.28515625" style="113"/>
    <col min="14081" max="14081" width="9.28515625" style="113" customWidth="1"/>
    <col min="14082" max="14082" width="6.7109375" style="113" customWidth="1"/>
    <col min="14083" max="14083" width="40.7109375" style="113" customWidth="1"/>
    <col min="14084" max="14087" width="9.28515625" style="113" customWidth="1"/>
    <col min="14088" max="14336" width="9.28515625" style="113"/>
    <col min="14337" max="14337" width="9.28515625" style="113" customWidth="1"/>
    <col min="14338" max="14338" width="6.7109375" style="113" customWidth="1"/>
    <col min="14339" max="14339" width="40.7109375" style="113" customWidth="1"/>
    <col min="14340" max="14343" width="9.28515625" style="113" customWidth="1"/>
    <col min="14344" max="14592" width="9.28515625" style="113"/>
    <col min="14593" max="14593" width="9.28515625" style="113" customWidth="1"/>
    <col min="14594" max="14594" width="6.7109375" style="113" customWidth="1"/>
    <col min="14595" max="14595" width="40.7109375" style="113" customWidth="1"/>
    <col min="14596" max="14599" width="9.28515625" style="113" customWidth="1"/>
    <col min="14600" max="14848" width="9.28515625" style="113"/>
    <col min="14849" max="14849" width="9.28515625" style="113" customWidth="1"/>
    <col min="14850" max="14850" width="6.7109375" style="113" customWidth="1"/>
    <col min="14851" max="14851" width="40.7109375" style="113" customWidth="1"/>
    <col min="14852" max="14855" width="9.28515625" style="113" customWidth="1"/>
    <col min="14856" max="15104" width="9.28515625" style="113"/>
    <col min="15105" max="15105" width="9.28515625" style="113" customWidth="1"/>
    <col min="15106" max="15106" width="6.7109375" style="113" customWidth="1"/>
    <col min="15107" max="15107" width="40.7109375" style="113" customWidth="1"/>
    <col min="15108" max="15111" width="9.28515625" style="113" customWidth="1"/>
    <col min="15112" max="15360" width="9.28515625" style="113"/>
    <col min="15361" max="15361" width="9.28515625" style="113" customWidth="1"/>
    <col min="15362" max="15362" width="6.7109375" style="113" customWidth="1"/>
    <col min="15363" max="15363" width="40.7109375" style="113" customWidth="1"/>
    <col min="15364" max="15367" width="9.28515625" style="113" customWidth="1"/>
    <col min="15368" max="15616" width="9.28515625" style="113"/>
    <col min="15617" max="15617" width="9.28515625" style="113" customWidth="1"/>
    <col min="15618" max="15618" width="6.7109375" style="113" customWidth="1"/>
    <col min="15619" max="15619" width="40.7109375" style="113" customWidth="1"/>
    <col min="15620" max="15623" width="9.28515625" style="113" customWidth="1"/>
    <col min="15624" max="15872" width="9.28515625" style="113"/>
    <col min="15873" max="15873" width="9.28515625" style="113" customWidth="1"/>
    <col min="15874" max="15874" width="6.7109375" style="113" customWidth="1"/>
    <col min="15875" max="15875" width="40.7109375" style="113" customWidth="1"/>
    <col min="15876" max="15879" width="9.28515625" style="113" customWidth="1"/>
    <col min="15880" max="16128" width="9.28515625" style="113"/>
    <col min="16129" max="16129" width="9.28515625" style="113" customWidth="1"/>
    <col min="16130" max="16130" width="6.7109375" style="113" customWidth="1"/>
    <col min="16131" max="16131" width="40.7109375" style="113" customWidth="1"/>
    <col min="16132" max="16135" width="9.28515625" style="113" customWidth="1"/>
    <col min="16136" max="16383" width="9.28515625" style="113"/>
    <col min="16384" max="16384" width="9.28515625" style="113" customWidth="1"/>
  </cols>
  <sheetData>
    <row r="1" spans="1:10" ht="12.75" customHeight="1" x14ac:dyDescent="0.2">
      <c r="A1" s="516" t="s">
        <v>229</v>
      </c>
      <c r="B1" s="424" t="s">
        <v>1351</v>
      </c>
      <c r="C1" s="586"/>
      <c r="D1" s="787" t="s">
        <v>1352</v>
      </c>
      <c r="E1" s="787"/>
      <c r="F1" s="787"/>
      <c r="G1" s="787"/>
      <c r="H1" s="788"/>
    </row>
    <row r="2" spans="1:10" ht="24.75" customHeight="1" x14ac:dyDescent="0.2">
      <c r="A2" s="789" t="s">
        <v>2</v>
      </c>
      <c r="B2" s="790"/>
      <c r="C2" s="791"/>
      <c r="D2" s="420" t="s">
        <v>3</v>
      </c>
      <c r="E2" s="420" t="s">
        <v>4</v>
      </c>
      <c r="F2" s="420" t="s">
        <v>5</v>
      </c>
      <c r="G2" s="420" t="s">
        <v>6</v>
      </c>
      <c r="H2" s="420" t="s">
        <v>7</v>
      </c>
    </row>
    <row r="3" spans="1:10" x14ac:dyDescent="0.2">
      <c r="A3" s="425" t="s">
        <v>1353</v>
      </c>
      <c r="B3" s="426"/>
      <c r="C3" s="561"/>
      <c r="D3" s="580" t="s">
        <v>1354</v>
      </c>
      <c r="E3" s="309"/>
      <c r="F3" s="309"/>
      <c r="G3" s="309"/>
      <c r="H3" s="54"/>
    </row>
    <row r="4" spans="1:10" ht="12.75" customHeight="1" x14ac:dyDescent="0.2">
      <c r="A4" s="428"/>
      <c r="B4" s="429" t="s">
        <v>1355</v>
      </c>
      <c r="C4" s="328"/>
      <c r="D4" s="581" t="s">
        <v>1356</v>
      </c>
      <c r="E4" s="294"/>
      <c r="F4" s="294"/>
      <c r="G4" s="294"/>
      <c r="H4" s="50"/>
    </row>
    <row r="5" spans="1:10" ht="25.5" x14ac:dyDescent="0.2">
      <c r="A5" s="428"/>
      <c r="B5" s="429"/>
      <c r="C5" s="557" t="s">
        <v>10</v>
      </c>
      <c r="D5" s="313" t="s">
        <v>1357</v>
      </c>
      <c r="E5" s="293" t="s">
        <v>95</v>
      </c>
      <c r="F5" s="293" t="s">
        <v>96</v>
      </c>
      <c r="G5" s="293" t="s">
        <v>97</v>
      </c>
      <c r="H5" s="354">
        <v>1000000</v>
      </c>
    </row>
    <row r="6" spans="1:10" ht="25.5" x14ac:dyDescent="0.2">
      <c r="A6" s="428"/>
      <c r="B6" s="429"/>
      <c r="C6" s="557" t="s">
        <v>23</v>
      </c>
      <c r="D6" s="313" t="s">
        <v>1358</v>
      </c>
      <c r="E6" s="293" t="s">
        <v>63</v>
      </c>
      <c r="F6" s="381">
        <f>H5</f>
        <v>1000000</v>
      </c>
      <c r="G6" s="582"/>
      <c r="H6" s="83" t="str">
        <f>IF(G6=0," ",F6*G6)</f>
        <v xml:space="preserve"> </v>
      </c>
    </row>
    <row r="7" spans="1:10" ht="25.5" x14ac:dyDescent="0.2">
      <c r="A7" s="583" t="s">
        <v>1359</v>
      </c>
      <c r="B7" s="559"/>
      <c r="C7" s="560"/>
      <c r="D7" s="316" t="s">
        <v>1360</v>
      </c>
      <c r="E7" s="300" t="s">
        <v>121</v>
      </c>
      <c r="F7" s="300">
        <v>16</v>
      </c>
      <c r="G7" s="584"/>
      <c r="H7" s="542" t="str">
        <f>IF(G7=0," ",F7*G7)</f>
        <v xml:space="preserve"> </v>
      </c>
      <c r="I7" s="96" t="s">
        <v>1425</v>
      </c>
    </row>
    <row r="8" spans="1:10" ht="12" customHeight="1" x14ac:dyDescent="0.2">
      <c r="A8" s="425" t="s">
        <v>1361</v>
      </c>
      <c r="B8" s="426"/>
      <c r="C8" s="561"/>
      <c r="D8" s="308" t="s">
        <v>1362</v>
      </c>
      <c r="E8" s="585"/>
      <c r="F8" s="309"/>
      <c r="G8" s="309"/>
      <c r="H8" s="54"/>
    </row>
    <row r="9" spans="1:10" ht="25.5" x14ac:dyDescent="0.2">
      <c r="A9" s="428"/>
      <c r="B9" s="431" t="s">
        <v>1363</v>
      </c>
      <c r="C9" s="562"/>
      <c r="D9" s="313" t="s">
        <v>1364</v>
      </c>
      <c r="E9" s="293" t="s">
        <v>95</v>
      </c>
      <c r="F9" s="293" t="s">
        <v>96</v>
      </c>
      <c r="G9" s="293" t="s">
        <v>97</v>
      </c>
      <c r="H9" s="354">
        <v>15000000</v>
      </c>
    </row>
    <row r="10" spans="1:10" s="96" customFormat="1" ht="25.5" x14ac:dyDescent="0.2">
      <c r="A10" s="428"/>
      <c r="B10" s="587" t="s">
        <v>1365</v>
      </c>
      <c r="C10" s="588"/>
      <c r="D10" s="589" t="s">
        <v>1366</v>
      </c>
      <c r="E10" s="332" t="s">
        <v>63</v>
      </c>
      <c r="F10" s="590">
        <f>H9</f>
        <v>15000000</v>
      </c>
      <c r="G10" s="591"/>
      <c r="H10" s="92" t="str">
        <f>IF(G10=0," ",F10*G10)</f>
        <v xml:space="preserve"> </v>
      </c>
      <c r="J10" s="115"/>
    </row>
    <row r="11" spans="1:10" x14ac:dyDescent="0.2">
      <c r="A11" s="304" t="str">
        <f>A1</f>
        <v>SECTION</v>
      </c>
      <c r="B11" s="305" t="str">
        <f>B1</f>
        <v>C20.1</v>
      </c>
      <c r="C11" s="413"/>
      <c r="D11" s="747" t="s">
        <v>108</v>
      </c>
      <c r="E11" s="748"/>
      <c r="F11" s="800"/>
      <c r="G11" s="749"/>
      <c r="H11" s="44">
        <f>SUM(H3:H10)</f>
        <v>16000000</v>
      </c>
    </row>
    <row r="12" spans="1:10" x14ac:dyDescent="0.2">
      <c r="E12" s="114"/>
    </row>
    <row r="1048287" spans="5:5" x14ac:dyDescent="0.2">
      <c r="E1048287" s="107"/>
    </row>
  </sheetData>
  <sheetProtection algorithmName="SHA-512" hashValue="T4oqkZgYUNhTdhIFKv/GXJnqu0vWxPA6pK3QqAlMZb11HbvB5EnRP2NcWdoarqK8J753o4SM7maA19fd59Iueg==" saltValue="UmaK2SrbFRlcV2bZ1Aiopg==" spinCount="100000" sheet="1" objects="1" scenarios="1"/>
  <mergeCells count="3">
    <mergeCell ref="D1:H1"/>
    <mergeCell ref="A2:C2"/>
    <mergeCell ref="D11:G11"/>
  </mergeCells>
  <dataValidations count="1">
    <dataValidation type="whole" operator="lessThanOrEqual" allowBlank="1" showInputMessage="1" showErrorMessage="1" errorTitle="Value" error="Please enter a negative value." sqref="G7" xr:uid="{836F9E92-1A47-4922-A31B-0FFC50706E02}">
      <formula1>0</formula1>
    </dataValidation>
  </dataValidations>
  <pageMargins left="0.74803149606299213" right="0.74803149606299213" top="0.98425196850393704" bottom="0.98425196850393704" header="0.51181102362204722" footer="0.51181102362204722"/>
  <pageSetup paperSize="9" scale="62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  <ignoredErrors>
    <ignoredError sqref="A11:B11" unlockedFormula="1"/>
  </ignoredError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sheetPr codeName="Sheet97">
    <tabColor theme="5"/>
  </sheetPr>
  <dimension ref="A1:K64"/>
  <sheetViews>
    <sheetView view="pageBreakPreview" zoomScaleNormal="100" zoomScaleSheetLayoutView="100" workbookViewId="0">
      <selection activeCell="D54" sqref="D54"/>
    </sheetView>
  </sheetViews>
  <sheetFormatPr defaultRowHeight="12.75" x14ac:dyDescent="0.2"/>
  <cols>
    <col min="2" max="2" width="72.42578125" customWidth="1"/>
    <col min="3" max="3" width="21.5703125" customWidth="1"/>
    <col min="4" max="4" width="20.7109375" style="56" customWidth="1"/>
  </cols>
  <sheetData>
    <row r="1" spans="1:4" x14ac:dyDescent="0.2">
      <c r="A1" s="803" t="s">
        <v>1367</v>
      </c>
      <c r="B1" s="804"/>
      <c r="C1" s="58"/>
      <c r="D1" s="59">
        <f>SUM(C2:C7)</f>
        <v>3840000</v>
      </c>
    </row>
    <row r="2" spans="1:4" x14ac:dyDescent="0.2">
      <c r="A2" s="61" t="s">
        <v>115</v>
      </c>
      <c r="B2" s="62" t="s">
        <v>116</v>
      </c>
      <c r="C2" s="63">
        <f>'C1.2'!H71</f>
        <v>900000</v>
      </c>
    </row>
    <row r="3" spans="1:4" x14ac:dyDescent="0.2">
      <c r="A3" s="64" t="s">
        <v>230</v>
      </c>
      <c r="B3" s="65" t="s">
        <v>231</v>
      </c>
      <c r="C3" s="66">
        <f>'C1.3'!H16</f>
        <v>1500000</v>
      </c>
    </row>
    <row r="4" spans="1:4" x14ac:dyDescent="0.2">
      <c r="A4" s="64" t="s">
        <v>272</v>
      </c>
      <c r="B4" s="65" t="s">
        <v>273</v>
      </c>
      <c r="C4" s="66">
        <f>'C1.4'!H108</f>
        <v>1240000</v>
      </c>
    </row>
    <row r="5" spans="1:4" x14ac:dyDescent="0.2">
      <c r="A5" s="64" t="s">
        <v>457</v>
      </c>
      <c r="B5" s="65" t="s">
        <v>458</v>
      </c>
      <c r="C5" s="66">
        <f>'C1.5'!H55</f>
        <v>100000</v>
      </c>
    </row>
    <row r="6" spans="1:4" x14ac:dyDescent="0.2">
      <c r="A6" s="64" t="s">
        <v>528</v>
      </c>
      <c r="B6" s="65" t="s">
        <v>529</v>
      </c>
      <c r="C6" s="66">
        <f>'C1.6'!H20</f>
        <v>100000</v>
      </c>
    </row>
    <row r="7" spans="1:4" x14ac:dyDescent="0.2">
      <c r="A7" s="64" t="s">
        <v>563</v>
      </c>
      <c r="B7" s="65" t="s">
        <v>564</v>
      </c>
      <c r="C7" s="66">
        <f>'C1.7'!H13</f>
        <v>0</v>
      </c>
      <c r="D7" s="69"/>
    </row>
    <row r="8" spans="1:4" x14ac:dyDescent="0.2">
      <c r="A8" s="7"/>
      <c r="B8" s="5"/>
      <c r="C8" s="6"/>
      <c r="D8" s="70"/>
    </row>
    <row r="9" spans="1:4" x14ac:dyDescent="0.2">
      <c r="A9" s="801" t="s">
        <v>1368</v>
      </c>
      <c r="B9" s="802"/>
      <c r="C9" s="60"/>
      <c r="D9" s="59">
        <f>SUM(C10:C10)</f>
        <v>3525000</v>
      </c>
    </row>
    <row r="10" spans="1:4" x14ac:dyDescent="0.2">
      <c r="A10" s="61" t="s">
        <v>583</v>
      </c>
      <c r="B10" s="62" t="s">
        <v>584</v>
      </c>
      <c r="C10" s="63">
        <f>'C2.1'!H63</f>
        <v>3525000</v>
      </c>
    </row>
    <row r="11" spans="1:4" x14ac:dyDescent="0.2">
      <c r="A11" s="7"/>
      <c r="B11" s="5"/>
      <c r="C11" s="6"/>
      <c r="D11" s="70"/>
    </row>
    <row r="12" spans="1:4" x14ac:dyDescent="0.2">
      <c r="A12" s="801" t="s">
        <v>1369</v>
      </c>
      <c r="B12" s="802"/>
      <c r="C12" s="60"/>
      <c r="D12" s="59">
        <f>SUM(C13:C15)</f>
        <v>0</v>
      </c>
    </row>
    <row r="13" spans="1:4" x14ac:dyDescent="0.2">
      <c r="A13" s="61" t="s">
        <v>666</v>
      </c>
      <c r="B13" s="62" t="s">
        <v>667</v>
      </c>
      <c r="C13" s="63">
        <f>'C3.1'!H11</f>
        <v>0</v>
      </c>
    </row>
    <row r="14" spans="1:4" x14ac:dyDescent="0.2">
      <c r="A14" s="64" t="s">
        <v>683</v>
      </c>
      <c r="B14" s="65" t="s">
        <v>684</v>
      </c>
      <c r="C14" s="66">
        <f>'C3.2'!H61</f>
        <v>0</v>
      </c>
    </row>
    <row r="15" spans="1:4" ht="38.25" x14ac:dyDescent="0.2">
      <c r="A15" s="64" t="s">
        <v>767</v>
      </c>
      <c r="B15" s="65" t="s">
        <v>768</v>
      </c>
      <c r="C15" s="66">
        <f>'C3.3'!H20</f>
        <v>0</v>
      </c>
      <c r="D15" s="69"/>
    </row>
    <row r="16" spans="1:4" x14ac:dyDescent="0.2">
      <c r="A16" s="7"/>
      <c r="B16" s="5"/>
      <c r="C16" s="6"/>
      <c r="D16" s="70"/>
    </row>
    <row r="17" spans="1:4" x14ac:dyDescent="0.2">
      <c r="A17" s="801" t="s">
        <v>1370</v>
      </c>
      <c r="B17" s="802"/>
      <c r="C17" s="60"/>
      <c r="D17" s="59">
        <f>SUM(C18:C20)</f>
        <v>150000</v>
      </c>
    </row>
    <row r="18" spans="1:4" x14ac:dyDescent="0.2">
      <c r="A18" s="64" t="s">
        <v>796</v>
      </c>
      <c r="B18" s="65" t="s">
        <v>797</v>
      </c>
      <c r="C18" s="66">
        <f>'C4.2'!H9</f>
        <v>0</v>
      </c>
    </row>
    <row r="19" spans="1:4" x14ac:dyDescent="0.2">
      <c r="A19" s="64" t="s">
        <v>808</v>
      </c>
      <c r="B19" s="65" t="s">
        <v>809</v>
      </c>
      <c r="C19" s="66">
        <f>'C4.3'!H23</f>
        <v>0</v>
      </c>
    </row>
    <row r="20" spans="1:4" x14ac:dyDescent="0.2">
      <c r="A20" s="64" t="s">
        <v>838</v>
      </c>
      <c r="B20" s="65" t="s">
        <v>839</v>
      </c>
      <c r="C20" s="66">
        <f>'C4.4'!H21</f>
        <v>150000</v>
      </c>
    </row>
    <row r="21" spans="1:4" x14ac:dyDescent="0.2">
      <c r="A21" s="7"/>
      <c r="B21" s="5"/>
      <c r="C21" s="6"/>
      <c r="D21" s="70"/>
    </row>
    <row r="22" spans="1:4" x14ac:dyDescent="0.2">
      <c r="A22" s="801" t="s">
        <v>1371</v>
      </c>
      <c r="B22" s="802"/>
      <c r="C22" s="60"/>
      <c r="D22" s="59">
        <f>SUM(C23:C26)</f>
        <v>0</v>
      </c>
    </row>
    <row r="23" spans="1:4" x14ac:dyDescent="0.2">
      <c r="A23" s="61" t="s">
        <v>867</v>
      </c>
      <c r="B23" s="62" t="s">
        <v>868</v>
      </c>
      <c r="C23" s="63">
        <f>'C5.1'!H9</f>
        <v>0</v>
      </c>
    </row>
    <row r="24" spans="1:4" x14ac:dyDescent="0.2">
      <c r="A24" s="64" t="s">
        <v>879</v>
      </c>
      <c r="B24" s="65" t="s">
        <v>880</v>
      </c>
      <c r="C24" s="66">
        <f>'C5.2'!H13</f>
        <v>0</v>
      </c>
    </row>
    <row r="25" spans="1:4" x14ac:dyDescent="0.2">
      <c r="A25" s="64" t="s">
        <v>893</v>
      </c>
      <c r="B25" s="65" t="s">
        <v>894</v>
      </c>
      <c r="C25" s="66">
        <f>'C5.3'!H19</f>
        <v>0</v>
      </c>
    </row>
    <row r="26" spans="1:4" x14ac:dyDescent="0.2">
      <c r="A26" s="64" t="s">
        <v>912</v>
      </c>
      <c r="B26" s="65" t="s">
        <v>913</v>
      </c>
      <c r="C26" s="66">
        <f>'C5.4'!H23</f>
        <v>0</v>
      </c>
    </row>
    <row r="27" spans="1:4" x14ac:dyDescent="0.2">
      <c r="A27" s="7"/>
      <c r="B27" s="5"/>
      <c r="C27" s="6"/>
      <c r="D27" s="70"/>
    </row>
    <row r="28" spans="1:4" x14ac:dyDescent="0.2">
      <c r="A28" s="801" t="s">
        <v>1372</v>
      </c>
      <c r="B28" s="802"/>
      <c r="C28" s="60"/>
      <c r="D28" s="59">
        <f>SUM(C29:C30)</f>
        <v>60000</v>
      </c>
    </row>
    <row r="29" spans="1:4" x14ac:dyDescent="0.2">
      <c r="A29" s="61" t="s">
        <v>952</v>
      </c>
      <c r="B29" s="62" t="s">
        <v>953</v>
      </c>
      <c r="C29" s="63">
        <f>'C6.1'!H26</f>
        <v>0</v>
      </c>
    </row>
    <row r="30" spans="1:4" x14ac:dyDescent="0.2">
      <c r="A30" s="64" t="s">
        <v>992</v>
      </c>
      <c r="B30" s="65" t="s">
        <v>993</v>
      </c>
      <c r="C30" s="66">
        <f>'C6.2'!H9</f>
        <v>60000</v>
      </c>
      <c r="D30" s="68"/>
    </row>
    <row r="31" spans="1:4" x14ac:dyDescent="0.2">
      <c r="A31" s="7"/>
      <c r="B31" s="5"/>
      <c r="C31" s="6"/>
      <c r="D31" s="70"/>
    </row>
    <row r="32" spans="1:4" x14ac:dyDescent="0.2">
      <c r="A32" s="801" t="s">
        <v>1373</v>
      </c>
      <c r="B32" s="802"/>
      <c r="C32" s="60"/>
      <c r="D32" s="59">
        <f>SUM(C33:C35)</f>
        <v>0</v>
      </c>
    </row>
    <row r="33" spans="1:4" x14ac:dyDescent="0.2">
      <c r="A33" s="61" t="s">
        <v>1006</v>
      </c>
      <c r="B33" s="62" t="s">
        <v>1007</v>
      </c>
      <c r="C33" s="63">
        <f>'C8.1'!H9</f>
        <v>0</v>
      </c>
    </row>
    <row r="34" spans="1:4" x14ac:dyDescent="0.2">
      <c r="A34" s="64" t="s">
        <v>1020</v>
      </c>
      <c r="B34" s="65" t="s">
        <v>1021</v>
      </c>
      <c r="C34" s="66">
        <f>'C8.5'!H8</f>
        <v>0</v>
      </c>
    </row>
    <row r="35" spans="1:4" x14ac:dyDescent="0.2">
      <c r="A35" s="64" t="s">
        <v>1030</v>
      </c>
      <c r="B35" s="65" t="s">
        <v>1031</v>
      </c>
      <c r="C35" s="66">
        <f>'C8.8'!H31</f>
        <v>0</v>
      </c>
    </row>
    <row r="36" spans="1:4" x14ac:dyDescent="0.2">
      <c r="A36" s="7"/>
      <c r="B36" s="5"/>
      <c r="C36" s="6"/>
      <c r="D36" s="70"/>
    </row>
    <row r="37" spans="1:4" x14ac:dyDescent="0.2">
      <c r="A37" s="801" t="s">
        <v>1064</v>
      </c>
      <c r="B37" s="802"/>
      <c r="C37" s="60"/>
      <c r="D37" s="59">
        <f>SUM(C38)</f>
        <v>0</v>
      </c>
    </row>
    <row r="38" spans="1:4" x14ac:dyDescent="0.2">
      <c r="A38" s="61" t="s">
        <v>1063</v>
      </c>
      <c r="B38" s="62" t="s">
        <v>1064</v>
      </c>
      <c r="C38" s="63">
        <f>'C9.1'!H43</f>
        <v>0</v>
      </c>
      <c r="D38" s="68"/>
    </row>
    <row r="39" spans="1:4" x14ac:dyDescent="0.2">
      <c r="A39" s="7"/>
      <c r="B39" s="5"/>
      <c r="C39" s="6"/>
      <c r="D39" s="70"/>
    </row>
    <row r="40" spans="1:4" x14ac:dyDescent="0.2">
      <c r="A40" s="801" t="s">
        <v>1374</v>
      </c>
      <c r="B40" s="802"/>
      <c r="C40" s="60"/>
      <c r="D40" s="59">
        <f>SUM(C41:C48)</f>
        <v>50000</v>
      </c>
    </row>
    <row r="41" spans="1:4" ht="25.5" x14ac:dyDescent="0.2">
      <c r="A41" s="61" t="s">
        <v>1113</v>
      </c>
      <c r="B41" s="62" t="s">
        <v>1114</v>
      </c>
      <c r="C41" s="63">
        <f>'C11.1'!H15</f>
        <v>50000</v>
      </c>
    </row>
    <row r="42" spans="1:4" x14ac:dyDescent="0.2">
      <c r="A42" s="64" t="s">
        <v>1135</v>
      </c>
      <c r="B42" s="65" t="s">
        <v>1136</v>
      </c>
      <c r="C42" s="66">
        <f>'C11.2'!H12</f>
        <v>0</v>
      </c>
    </row>
    <row r="43" spans="1:4" x14ac:dyDescent="0.2">
      <c r="A43" s="64" t="s">
        <v>1153</v>
      </c>
      <c r="B43" s="65" t="s">
        <v>1154</v>
      </c>
      <c r="C43" s="66">
        <f>'C11.3'!H4</f>
        <v>0</v>
      </c>
    </row>
    <row r="44" spans="1:4" x14ac:dyDescent="0.2">
      <c r="A44" s="64" t="s">
        <v>1157</v>
      </c>
      <c r="B44" s="65" t="s">
        <v>1158</v>
      </c>
      <c r="C44" s="66">
        <f>'C11.4'!H34</f>
        <v>0</v>
      </c>
    </row>
    <row r="45" spans="1:4" x14ac:dyDescent="0.2">
      <c r="A45" s="64" t="s">
        <v>1216</v>
      </c>
      <c r="B45" s="65" t="s">
        <v>1217</v>
      </c>
      <c r="C45" s="66">
        <f>'C11.5'!H21</f>
        <v>0</v>
      </c>
    </row>
    <row r="46" spans="1:4" x14ac:dyDescent="0.2">
      <c r="A46" s="64" t="s">
        <v>1245</v>
      </c>
      <c r="B46" s="65" t="s">
        <v>1375</v>
      </c>
      <c r="C46" s="66">
        <f>'C11.6'!H27</f>
        <v>0</v>
      </c>
    </row>
    <row r="47" spans="1:4" x14ac:dyDescent="0.2">
      <c r="A47" s="64" t="s">
        <v>1287</v>
      </c>
      <c r="B47" s="65" t="s">
        <v>1288</v>
      </c>
      <c r="C47" s="66">
        <f>'C11.7'!H40</f>
        <v>0</v>
      </c>
    </row>
    <row r="48" spans="1:4" x14ac:dyDescent="0.2">
      <c r="A48" s="64" t="s">
        <v>1346</v>
      </c>
      <c r="B48" s="65" t="s">
        <v>1347</v>
      </c>
      <c r="C48" s="66">
        <f>'C11.9'!H9</f>
        <v>0</v>
      </c>
      <c r="D48" s="68"/>
    </row>
    <row r="49" spans="1:11" x14ac:dyDescent="0.2">
      <c r="A49" s="7"/>
      <c r="B49" s="5"/>
      <c r="C49" s="6"/>
      <c r="D49" s="70"/>
    </row>
    <row r="50" spans="1:11" x14ac:dyDescent="0.2">
      <c r="A50" s="801" t="s">
        <v>1376</v>
      </c>
      <c r="B50" s="802"/>
      <c r="C50" s="60"/>
      <c r="D50" s="59">
        <f>SUM(C51)</f>
        <v>16000000</v>
      </c>
    </row>
    <row r="51" spans="1:11" x14ac:dyDescent="0.2">
      <c r="A51" s="61" t="s">
        <v>1351</v>
      </c>
      <c r="B51" s="62" t="s">
        <v>1352</v>
      </c>
      <c r="C51" s="63">
        <f>'C20.1'!H11</f>
        <v>16000000</v>
      </c>
      <c r="D51" s="67"/>
    </row>
    <row r="52" spans="1:11" x14ac:dyDescent="0.2">
      <c r="A52" s="7"/>
      <c r="B52" s="5"/>
      <c r="C52" s="6"/>
      <c r="K52" s="1"/>
    </row>
    <row r="53" spans="1:11" x14ac:dyDescent="0.2">
      <c r="B53" s="2"/>
    </row>
    <row r="54" spans="1:11" ht="30" customHeight="1" x14ac:dyDescent="0.2">
      <c r="B54" s="742" t="s">
        <v>1378</v>
      </c>
      <c r="C54" s="742"/>
      <c r="D54" s="57">
        <f>SUM(D1:D52)</f>
        <v>23625000</v>
      </c>
    </row>
    <row r="55" spans="1:11" x14ac:dyDescent="0.2">
      <c r="B55" s="2"/>
    </row>
    <row r="56" spans="1:11" s="247" customFormat="1" x14ac:dyDescent="0.2">
      <c r="B56" s="248"/>
      <c r="D56" s="249"/>
    </row>
    <row r="57" spans="1:11" s="247" customFormat="1" x14ac:dyDescent="0.2">
      <c r="B57" s="250"/>
      <c r="D57" s="249"/>
    </row>
    <row r="58" spans="1:11" x14ac:dyDescent="0.2">
      <c r="B58" s="2"/>
    </row>
    <row r="59" spans="1:11" x14ac:dyDescent="0.2">
      <c r="B59" s="2"/>
    </row>
    <row r="60" spans="1:11" x14ac:dyDescent="0.2">
      <c r="B60" s="2"/>
    </row>
    <row r="61" spans="1:11" x14ac:dyDescent="0.2">
      <c r="B61" s="2"/>
    </row>
    <row r="62" spans="1:11" x14ac:dyDescent="0.2">
      <c r="B62" s="2"/>
    </row>
    <row r="63" spans="1:11" x14ac:dyDescent="0.2">
      <c r="B63" s="8" t="s">
        <v>113</v>
      </c>
    </row>
    <row r="64" spans="1:11" x14ac:dyDescent="0.2">
      <c r="B64" s="2"/>
    </row>
  </sheetData>
  <sheetProtection algorithmName="SHA-512" hashValue="G6kMmKkFKiEmHa0jekpGoerQzpRUp2j3D7ejyi6xF0OD+KWv7C9JCKd5uC4LirmD6GuDeDc6+PclU1j/NOhhng==" saltValue="EeDoFF8sw4UgDsDK3W79+w==" spinCount="100000" sheet="1" objects="1" scenarios="1"/>
  <mergeCells count="11">
    <mergeCell ref="A12:B12"/>
    <mergeCell ref="A1:B1"/>
    <mergeCell ref="A9:B9"/>
    <mergeCell ref="B54:C54"/>
    <mergeCell ref="A17:B17"/>
    <mergeCell ref="A22:B22"/>
    <mergeCell ref="A28:B28"/>
    <mergeCell ref="A32:B32"/>
    <mergeCell ref="A37:B37"/>
    <mergeCell ref="A40:B40"/>
    <mergeCell ref="A50:B50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  <headerFooter>
    <oddHeader>&amp;LCONTRACT SANRAL C.004-029-2018/1
FOR THE TRAINING AND CONSTRUCTION MANAGEMENT OF THE IMPROVEMENT OF PEDESTRIAN FACILITIES ON NATIONAL ROUTE 5, SECTION 3 FROM km 34.0 TO PAUL ROUX (km 37.0)</oddHeader>
  </headerFooter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B87E77-1631-4B19-8994-81B20BDFA1A5}">
  <sheetPr>
    <tabColor theme="9" tint="0.59999389629810485"/>
  </sheetPr>
  <dimension ref="A1:E45"/>
  <sheetViews>
    <sheetView view="pageBreakPreview" topLeftCell="A3" zoomScaleNormal="100" zoomScaleSheetLayoutView="100" workbookViewId="0">
      <selection activeCell="K30" sqref="K30"/>
    </sheetView>
  </sheetViews>
  <sheetFormatPr defaultColWidth="8.85546875" defaultRowHeight="12.75" x14ac:dyDescent="0.2"/>
  <cols>
    <col min="1" max="5" width="17" style="128" customWidth="1"/>
    <col min="6" max="16384" width="8.85546875" style="128"/>
  </cols>
  <sheetData>
    <row r="1" spans="1:5" x14ac:dyDescent="0.2">
      <c r="A1" s="722" t="s">
        <v>1675</v>
      </c>
      <c r="B1" s="723"/>
      <c r="C1" s="723"/>
      <c r="D1" s="723"/>
      <c r="E1" s="723"/>
    </row>
    <row r="2" spans="1:5" x14ac:dyDescent="0.2">
      <c r="A2" s="723"/>
      <c r="B2" s="723"/>
      <c r="C2" s="723"/>
      <c r="D2" s="723"/>
      <c r="E2" s="723"/>
    </row>
    <row r="3" spans="1:5" x14ac:dyDescent="0.2">
      <c r="A3" s="723"/>
      <c r="B3" s="723"/>
      <c r="C3" s="723"/>
      <c r="D3" s="723"/>
      <c r="E3" s="723"/>
    </row>
    <row r="4" spans="1:5" x14ac:dyDescent="0.2">
      <c r="A4" s="723"/>
      <c r="B4" s="723"/>
      <c r="C4" s="723"/>
      <c r="D4" s="723"/>
      <c r="E4" s="723"/>
    </row>
    <row r="5" spans="1:5" x14ac:dyDescent="0.2">
      <c r="A5" s="723"/>
      <c r="B5" s="723"/>
      <c r="C5" s="723"/>
      <c r="D5" s="723"/>
      <c r="E5" s="723"/>
    </row>
    <row r="6" spans="1:5" x14ac:dyDescent="0.2">
      <c r="A6" s="723"/>
      <c r="B6" s="723"/>
      <c r="C6" s="723"/>
      <c r="D6" s="723"/>
      <c r="E6" s="723"/>
    </row>
    <row r="7" spans="1:5" x14ac:dyDescent="0.2">
      <c r="A7" s="723"/>
      <c r="B7" s="723"/>
      <c r="C7" s="723"/>
      <c r="D7" s="723"/>
      <c r="E7" s="723"/>
    </row>
    <row r="8" spans="1:5" x14ac:dyDescent="0.2">
      <c r="A8" s="723"/>
      <c r="B8" s="723"/>
      <c r="C8" s="723"/>
      <c r="D8" s="723"/>
      <c r="E8" s="723"/>
    </row>
    <row r="9" spans="1:5" x14ac:dyDescent="0.2">
      <c r="A9" s="723"/>
      <c r="B9" s="723"/>
      <c r="C9" s="723"/>
      <c r="D9" s="723"/>
      <c r="E9" s="723"/>
    </row>
    <row r="10" spans="1:5" x14ac:dyDescent="0.2">
      <c r="A10" s="723"/>
      <c r="B10" s="723"/>
      <c r="C10" s="723"/>
      <c r="D10" s="723"/>
      <c r="E10" s="723"/>
    </row>
    <row r="11" spans="1:5" x14ac:dyDescent="0.2">
      <c r="A11" s="723"/>
      <c r="B11" s="723"/>
      <c r="C11" s="723"/>
      <c r="D11" s="723"/>
      <c r="E11" s="723"/>
    </row>
    <row r="12" spans="1:5" x14ac:dyDescent="0.2">
      <c r="A12" s="723"/>
      <c r="B12" s="723"/>
      <c r="C12" s="723"/>
      <c r="D12" s="723"/>
      <c r="E12" s="723"/>
    </row>
    <row r="13" spans="1:5" x14ac:dyDescent="0.2">
      <c r="A13" s="723"/>
      <c r="B13" s="723"/>
      <c r="C13" s="723"/>
      <c r="D13" s="723"/>
      <c r="E13" s="723"/>
    </row>
    <row r="14" spans="1:5" x14ac:dyDescent="0.2">
      <c r="A14" s="723"/>
      <c r="B14" s="723"/>
      <c r="C14" s="723"/>
      <c r="D14" s="723"/>
      <c r="E14" s="723"/>
    </row>
    <row r="15" spans="1:5" x14ac:dyDescent="0.2">
      <c r="A15" s="723"/>
      <c r="B15" s="723"/>
      <c r="C15" s="723"/>
      <c r="D15" s="723"/>
      <c r="E15" s="723"/>
    </row>
    <row r="16" spans="1:5" x14ac:dyDescent="0.2">
      <c r="A16" s="723"/>
      <c r="B16" s="723"/>
      <c r="C16" s="723"/>
      <c r="D16" s="723"/>
      <c r="E16" s="723"/>
    </row>
    <row r="17" spans="1:5" x14ac:dyDescent="0.2">
      <c r="A17" s="723"/>
      <c r="B17" s="723"/>
      <c r="C17" s="723"/>
      <c r="D17" s="723"/>
      <c r="E17" s="723"/>
    </row>
    <row r="18" spans="1:5" x14ac:dyDescent="0.2">
      <c r="A18" s="723"/>
      <c r="B18" s="723"/>
      <c r="C18" s="723"/>
      <c r="D18" s="723"/>
      <c r="E18" s="723"/>
    </row>
    <row r="19" spans="1:5" x14ac:dyDescent="0.2">
      <c r="A19" s="723"/>
      <c r="B19" s="723"/>
      <c r="C19" s="723"/>
      <c r="D19" s="723"/>
      <c r="E19" s="723"/>
    </row>
    <row r="20" spans="1:5" x14ac:dyDescent="0.2">
      <c r="A20" s="723"/>
      <c r="B20" s="723"/>
      <c r="C20" s="723"/>
      <c r="D20" s="723"/>
      <c r="E20" s="723"/>
    </row>
    <row r="21" spans="1:5" x14ac:dyDescent="0.2">
      <c r="A21" s="723"/>
      <c r="B21" s="723"/>
      <c r="C21" s="723"/>
      <c r="D21" s="723"/>
      <c r="E21" s="723"/>
    </row>
    <row r="22" spans="1:5" x14ac:dyDescent="0.2">
      <c r="A22" s="723"/>
      <c r="B22" s="723"/>
      <c r="C22" s="723"/>
      <c r="D22" s="723"/>
      <c r="E22" s="723"/>
    </row>
    <row r="23" spans="1:5" x14ac:dyDescent="0.2">
      <c r="A23" s="723"/>
      <c r="B23" s="723"/>
      <c r="C23" s="723"/>
      <c r="D23" s="723"/>
      <c r="E23" s="723"/>
    </row>
    <row r="24" spans="1:5" x14ac:dyDescent="0.2">
      <c r="A24" s="723"/>
      <c r="B24" s="723"/>
      <c r="C24" s="723"/>
      <c r="D24" s="723"/>
      <c r="E24" s="723"/>
    </row>
    <row r="25" spans="1:5" x14ac:dyDescent="0.2">
      <c r="A25" s="723"/>
      <c r="B25" s="723"/>
      <c r="C25" s="723"/>
      <c r="D25" s="723"/>
      <c r="E25" s="723"/>
    </row>
    <row r="26" spans="1:5" x14ac:dyDescent="0.2">
      <c r="A26" s="723"/>
      <c r="B26" s="723"/>
      <c r="C26" s="723"/>
      <c r="D26" s="723"/>
      <c r="E26" s="723"/>
    </row>
    <row r="27" spans="1:5" x14ac:dyDescent="0.2">
      <c r="A27" s="723"/>
      <c r="B27" s="723"/>
      <c r="C27" s="723"/>
      <c r="D27" s="723"/>
      <c r="E27" s="723"/>
    </row>
    <row r="28" spans="1:5" x14ac:dyDescent="0.2">
      <c r="A28" s="723"/>
      <c r="B28" s="723"/>
      <c r="C28" s="723"/>
      <c r="D28" s="723"/>
      <c r="E28" s="723"/>
    </row>
    <row r="29" spans="1:5" x14ac:dyDescent="0.2">
      <c r="A29" s="723"/>
      <c r="B29" s="723"/>
      <c r="C29" s="723"/>
      <c r="D29" s="723"/>
      <c r="E29" s="723"/>
    </row>
    <row r="30" spans="1:5" x14ac:dyDescent="0.2">
      <c r="A30" s="723"/>
      <c r="B30" s="723"/>
      <c r="C30" s="723"/>
      <c r="D30" s="723"/>
      <c r="E30" s="723"/>
    </row>
    <row r="31" spans="1:5" x14ac:dyDescent="0.2">
      <c r="A31" s="723"/>
      <c r="B31" s="723"/>
      <c r="C31" s="723"/>
      <c r="D31" s="723"/>
      <c r="E31" s="723"/>
    </row>
    <row r="32" spans="1:5" x14ac:dyDescent="0.2">
      <c r="A32" s="723"/>
      <c r="B32" s="723"/>
      <c r="C32" s="723"/>
      <c r="D32" s="723"/>
      <c r="E32" s="723"/>
    </row>
    <row r="33" spans="1:5" x14ac:dyDescent="0.2">
      <c r="A33" s="723"/>
      <c r="B33" s="723"/>
      <c r="C33" s="723"/>
      <c r="D33" s="723"/>
      <c r="E33" s="723"/>
    </row>
    <row r="34" spans="1:5" x14ac:dyDescent="0.2">
      <c r="A34" s="723"/>
      <c r="B34" s="723"/>
      <c r="C34" s="723"/>
      <c r="D34" s="723"/>
      <c r="E34" s="723"/>
    </row>
    <row r="35" spans="1:5" x14ac:dyDescent="0.2">
      <c r="A35" s="723"/>
      <c r="B35" s="723"/>
      <c r="C35" s="723"/>
      <c r="D35" s="723"/>
      <c r="E35" s="723"/>
    </row>
    <row r="36" spans="1:5" x14ac:dyDescent="0.2">
      <c r="A36" s="723"/>
      <c r="B36" s="723"/>
      <c r="C36" s="723"/>
      <c r="D36" s="723"/>
      <c r="E36" s="723"/>
    </row>
    <row r="37" spans="1:5" x14ac:dyDescent="0.2">
      <c r="A37" s="723"/>
      <c r="B37" s="723"/>
      <c r="C37" s="723"/>
      <c r="D37" s="723"/>
      <c r="E37" s="723"/>
    </row>
    <row r="38" spans="1:5" x14ac:dyDescent="0.2">
      <c r="A38" s="723"/>
      <c r="B38" s="723"/>
      <c r="C38" s="723"/>
      <c r="D38" s="723"/>
      <c r="E38" s="723"/>
    </row>
    <row r="39" spans="1:5" x14ac:dyDescent="0.2">
      <c r="A39" s="723"/>
      <c r="B39" s="723"/>
      <c r="C39" s="723"/>
      <c r="D39" s="723"/>
      <c r="E39" s="723"/>
    </row>
    <row r="40" spans="1:5" x14ac:dyDescent="0.2">
      <c r="A40" s="723"/>
      <c r="B40" s="723"/>
      <c r="C40" s="723"/>
      <c r="D40" s="723"/>
      <c r="E40" s="723"/>
    </row>
    <row r="41" spans="1:5" x14ac:dyDescent="0.2">
      <c r="A41" s="723"/>
      <c r="B41" s="723"/>
      <c r="C41" s="723"/>
      <c r="D41" s="723"/>
      <c r="E41" s="723"/>
    </row>
    <row r="42" spans="1:5" x14ac:dyDescent="0.2">
      <c r="A42" s="723"/>
      <c r="B42" s="723"/>
      <c r="C42" s="723"/>
      <c r="D42" s="723"/>
      <c r="E42" s="723"/>
    </row>
    <row r="43" spans="1:5" x14ac:dyDescent="0.2">
      <c r="A43" s="723"/>
      <c r="B43" s="723"/>
      <c r="C43" s="723"/>
      <c r="D43" s="723"/>
      <c r="E43" s="723"/>
    </row>
    <row r="44" spans="1:5" x14ac:dyDescent="0.2">
      <c r="A44" s="723"/>
      <c r="B44" s="723"/>
      <c r="C44" s="723"/>
      <c r="D44" s="723"/>
      <c r="E44" s="723"/>
    </row>
    <row r="45" spans="1:5" x14ac:dyDescent="0.2">
      <c r="A45" s="723"/>
      <c r="B45" s="723"/>
      <c r="C45" s="723"/>
      <c r="D45" s="723"/>
      <c r="E45" s="723"/>
    </row>
  </sheetData>
  <sheetProtection algorithmName="SHA-512" hashValue="o2iRe1XUDMtU6ot7LRP5Mws0LwLJIJuhNj6bmYklO2lGzl50VAMfLslekFWRU5wkWlD7nTQcRgk90N9e/n3VdA==" saltValue="4Nxg1WPiQ7w7+psjRGXSRA==" spinCount="100000" sheet="1" objects="1" scenarios="1"/>
  <mergeCells count="1">
    <mergeCell ref="A1:E45"/>
  </mergeCells>
  <pageMargins left="0.7" right="0.7" top="0.75" bottom="0.75" header="0.3" footer="0.3"/>
  <pageSetup paperSize="9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36237-21D5-41EE-90EA-B250F2B03971}">
  <dimension ref="A1:N53"/>
  <sheetViews>
    <sheetView view="pageBreakPreview" topLeftCell="A23" zoomScale="115" zoomScaleNormal="115" zoomScaleSheetLayoutView="115" workbookViewId="0">
      <selection activeCell="G27" sqref="G27"/>
    </sheetView>
  </sheetViews>
  <sheetFormatPr defaultRowHeight="12.75" x14ac:dyDescent="0.2"/>
  <cols>
    <col min="1" max="1" width="9.7109375" style="128" bestFit="1" customWidth="1"/>
    <col min="2" max="2" width="8.7109375" style="128" customWidth="1"/>
    <col min="3" max="3" width="6.42578125" style="128" customWidth="1"/>
    <col min="4" max="4" width="42.7109375" style="128" customWidth="1"/>
    <col min="5" max="5" width="12.28515625" style="128" customWidth="1"/>
    <col min="6" max="8" width="20.7109375" style="128" customWidth="1"/>
    <col min="9" max="9" width="8.85546875" style="128"/>
    <col min="10" max="10" width="32.42578125" style="485" customWidth="1"/>
    <col min="11" max="11" width="8.85546875" style="128"/>
    <col min="12" max="12" width="14.140625" style="260" bestFit="1" customWidth="1"/>
    <col min="13" max="13" width="8.85546875" style="260"/>
    <col min="14" max="14" width="13.140625" style="128" bestFit="1" customWidth="1"/>
    <col min="15" max="257" width="8.85546875" style="128"/>
    <col min="258" max="258" width="9.28515625" style="128" customWidth="1"/>
    <col min="259" max="259" width="6.7109375" style="128" customWidth="1"/>
    <col min="260" max="260" width="40.7109375" style="128" customWidth="1"/>
    <col min="261" max="264" width="9.28515625" style="128" customWidth="1"/>
    <col min="265" max="513" width="8.85546875" style="128"/>
    <col min="514" max="514" width="9.28515625" style="128" customWidth="1"/>
    <col min="515" max="515" width="6.7109375" style="128" customWidth="1"/>
    <col min="516" max="516" width="40.7109375" style="128" customWidth="1"/>
    <col min="517" max="520" width="9.28515625" style="128" customWidth="1"/>
    <col min="521" max="769" width="8.85546875" style="128"/>
    <col min="770" max="770" width="9.28515625" style="128" customWidth="1"/>
    <col min="771" max="771" width="6.7109375" style="128" customWidth="1"/>
    <col min="772" max="772" width="40.7109375" style="128" customWidth="1"/>
    <col min="773" max="776" width="9.28515625" style="128" customWidth="1"/>
    <col min="777" max="1025" width="8.85546875" style="128"/>
    <col min="1026" max="1026" width="9.28515625" style="128" customWidth="1"/>
    <col min="1027" max="1027" width="6.7109375" style="128" customWidth="1"/>
    <col min="1028" max="1028" width="40.7109375" style="128" customWidth="1"/>
    <col min="1029" max="1032" width="9.28515625" style="128" customWidth="1"/>
    <col min="1033" max="1281" width="8.85546875" style="128"/>
    <col min="1282" max="1282" width="9.28515625" style="128" customWidth="1"/>
    <col min="1283" max="1283" width="6.7109375" style="128" customWidth="1"/>
    <col min="1284" max="1284" width="40.7109375" style="128" customWidth="1"/>
    <col min="1285" max="1288" width="9.28515625" style="128" customWidth="1"/>
    <col min="1289" max="1537" width="8.85546875" style="128"/>
    <col min="1538" max="1538" width="9.28515625" style="128" customWidth="1"/>
    <col min="1539" max="1539" width="6.7109375" style="128" customWidth="1"/>
    <col min="1540" max="1540" width="40.7109375" style="128" customWidth="1"/>
    <col min="1541" max="1544" width="9.28515625" style="128" customWidth="1"/>
    <col min="1545" max="1793" width="8.85546875" style="128"/>
    <col min="1794" max="1794" width="9.28515625" style="128" customWidth="1"/>
    <col min="1795" max="1795" width="6.7109375" style="128" customWidth="1"/>
    <col min="1796" max="1796" width="40.7109375" style="128" customWidth="1"/>
    <col min="1797" max="1800" width="9.28515625" style="128" customWidth="1"/>
    <col min="1801" max="2049" width="8.85546875" style="128"/>
    <col min="2050" max="2050" width="9.28515625" style="128" customWidth="1"/>
    <col min="2051" max="2051" width="6.7109375" style="128" customWidth="1"/>
    <col min="2052" max="2052" width="40.7109375" style="128" customWidth="1"/>
    <col min="2053" max="2056" width="9.28515625" style="128" customWidth="1"/>
    <col min="2057" max="2305" width="8.85546875" style="128"/>
    <col min="2306" max="2306" width="9.28515625" style="128" customWidth="1"/>
    <col min="2307" max="2307" width="6.7109375" style="128" customWidth="1"/>
    <col min="2308" max="2308" width="40.7109375" style="128" customWidth="1"/>
    <col min="2309" max="2312" width="9.28515625" style="128" customWidth="1"/>
    <col min="2313" max="2561" width="8.85546875" style="128"/>
    <col min="2562" max="2562" width="9.28515625" style="128" customWidth="1"/>
    <col min="2563" max="2563" width="6.7109375" style="128" customWidth="1"/>
    <col min="2564" max="2564" width="40.7109375" style="128" customWidth="1"/>
    <col min="2565" max="2568" width="9.28515625" style="128" customWidth="1"/>
    <col min="2569" max="2817" width="8.85546875" style="128"/>
    <col min="2818" max="2818" width="9.28515625" style="128" customWidth="1"/>
    <col min="2819" max="2819" width="6.7109375" style="128" customWidth="1"/>
    <col min="2820" max="2820" width="40.7109375" style="128" customWidth="1"/>
    <col min="2821" max="2824" width="9.28515625" style="128" customWidth="1"/>
    <col min="2825" max="3073" width="8.85546875" style="128"/>
    <col min="3074" max="3074" width="9.28515625" style="128" customWidth="1"/>
    <col min="3075" max="3075" width="6.7109375" style="128" customWidth="1"/>
    <col min="3076" max="3076" width="40.7109375" style="128" customWidth="1"/>
    <col min="3077" max="3080" width="9.28515625" style="128" customWidth="1"/>
    <col min="3081" max="3329" width="8.85546875" style="128"/>
    <col min="3330" max="3330" width="9.28515625" style="128" customWidth="1"/>
    <col min="3331" max="3331" width="6.7109375" style="128" customWidth="1"/>
    <col min="3332" max="3332" width="40.7109375" style="128" customWidth="1"/>
    <col min="3333" max="3336" width="9.28515625" style="128" customWidth="1"/>
    <col min="3337" max="3585" width="8.85546875" style="128"/>
    <col min="3586" max="3586" width="9.28515625" style="128" customWidth="1"/>
    <col min="3587" max="3587" width="6.7109375" style="128" customWidth="1"/>
    <col min="3588" max="3588" width="40.7109375" style="128" customWidth="1"/>
    <col min="3589" max="3592" width="9.28515625" style="128" customWidth="1"/>
    <col min="3593" max="3841" width="8.85546875" style="128"/>
    <col min="3842" max="3842" width="9.28515625" style="128" customWidth="1"/>
    <col min="3843" max="3843" width="6.7109375" style="128" customWidth="1"/>
    <col min="3844" max="3844" width="40.7109375" style="128" customWidth="1"/>
    <col min="3845" max="3848" width="9.28515625" style="128" customWidth="1"/>
    <col min="3849" max="4097" width="8.85546875" style="128"/>
    <col min="4098" max="4098" width="9.28515625" style="128" customWidth="1"/>
    <col min="4099" max="4099" width="6.7109375" style="128" customWidth="1"/>
    <col min="4100" max="4100" width="40.7109375" style="128" customWidth="1"/>
    <col min="4101" max="4104" width="9.28515625" style="128" customWidth="1"/>
    <col min="4105" max="4353" width="8.85546875" style="128"/>
    <col min="4354" max="4354" width="9.28515625" style="128" customWidth="1"/>
    <col min="4355" max="4355" width="6.7109375" style="128" customWidth="1"/>
    <col min="4356" max="4356" width="40.7109375" style="128" customWidth="1"/>
    <col min="4357" max="4360" width="9.28515625" style="128" customWidth="1"/>
    <col min="4361" max="4609" width="8.85546875" style="128"/>
    <col min="4610" max="4610" width="9.28515625" style="128" customWidth="1"/>
    <col min="4611" max="4611" width="6.7109375" style="128" customWidth="1"/>
    <col min="4612" max="4612" width="40.7109375" style="128" customWidth="1"/>
    <col min="4613" max="4616" width="9.28515625" style="128" customWidth="1"/>
    <col min="4617" max="4865" width="8.85546875" style="128"/>
    <col min="4866" max="4866" width="9.28515625" style="128" customWidth="1"/>
    <col min="4867" max="4867" width="6.7109375" style="128" customWidth="1"/>
    <col min="4868" max="4868" width="40.7109375" style="128" customWidth="1"/>
    <col min="4869" max="4872" width="9.28515625" style="128" customWidth="1"/>
    <col min="4873" max="5121" width="8.85546875" style="128"/>
    <col min="5122" max="5122" width="9.28515625" style="128" customWidth="1"/>
    <col min="5123" max="5123" width="6.7109375" style="128" customWidth="1"/>
    <col min="5124" max="5124" width="40.7109375" style="128" customWidth="1"/>
    <col min="5125" max="5128" width="9.28515625" style="128" customWidth="1"/>
    <col min="5129" max="5377" width="8.85546875" style="128"/>
    <col min="5378" max="5378" width="9.28515625" style="128" customWidth="1"/>
    <col min="5379" max="5379" width="6.7109375" style="128" customWidth="1"/>
    <col min="5380" max="5380" width="40.7109375" style="128" customWidth="1"/>
    <col min="5381" max="5384" width="9.28515625" style="128" customWidth="1"/>
    <col min="5385" max="5633" width="8.85546875" style="128"/>
    <col min="5634" max="5634" width="9.28515625" style="128" customWidth="1"/>
    <col min="5635" max="5635" width="6.7109375" style="128" customWidth="1"/>
    <col min="5636" max="5636" width="40.7109375" style="128" customWidth="1"/>
    <col min="5637" max="5640" width="9.28515625" style="128" customWidth="1"/>
    <col min="5641" max="5889" width="8.85546875" style="128"/>
    <col min="5890" max="5890" width="9.28515625" style="128" customWidth="1"/>
    <col min="5891" max="5891" width="6.7109375" style="128" customWidth="1"/>
    <col min="5892" max="5892" width="40.7109375" style="128" customWidth="1"/>
    <col min="5893" max="5896" width="9.28515625" style="128" customWidth="1"/>
    <col min="5897" max="6145" width="8.85546875" style="128"/>
    <col min="6146" max="6146" width="9.28515625" style="128" customWidth="1"/>
    <col min="6147" max="6147" width="6.7109375" style="128" customWidth="1"/>
    <col min="6148" max="6148" width="40.7109375" style="128" customWidth="1"/>
    <col min="6149" max="6152" width="9.28515625" style="128" customWidth="1"/>
    <col min="6153" max="6401" width="8.85546875" style="128"/>
    <col min="6402" max="6402" width="9.28515625" style="128" customWidth="1"/>
    <col min="6403" max="6403" width="6.7109375" style="128" customWidth="1"/>
    <col min="6404" max="6404" width="40.7109375" style="128" customWidth="1"/>
    <col min="6405" max="6408" width="9.28515625" style="128" customWidth="1"/>
    <col min="6409" max="6657" width="8.85546875" style="128"/>
    <col min="6658" max="6658" width="9.28515625" style="128" customWidth="1"/>
    <col min="6659" max="6659" width="6.7109375" style="128" customWidth="1"/>
    <col min="6660" max="6660" width="40.7109375" style="128" customWidth="1"/>
    <col min="6661" max="6664" width="9.28515625" style="128" customWidth="1"/>
    <col min="6665" max="6913" width="8.85546875" style="128"/>
    <col min="6914" max="6914" width="9.28515625" style="128" customWidth="1"/>
    <col min="6915" max="6915" width="6.7109375" style="128" customWidth="1"/>
    <col min="6916" max="6916" width="40.7109375" style="128" customWidth="1"/>
    <col min="6917" max="6920" width="9.28515625" style="128" customWidth="1"/>
    <col min="6921" max="7169" width="8.85546875" style="128"/>
    <col min="7170" max="7170" width="9.28515625" style="128" customWidth="1"/>
    <col min="7171" max="7171" width="6.7109375" style="128" customWidth="1"/>
    <col min="7172" max="7172" width="40.7109375" style="128" customWidth="1"/>
    <col min="7173" max="7176" width="9.28515625" style="128" customWidth="1"/>
    <col min="7177" max="7425" width="8.85546875" style="128"/>
    <col min="7426" max="7426" width="9.28515625" style="128" customWidth="1"/>
    <col min="7427" max="7427" width="6.7109375" style="128" customWidth="1"/>
    <col min="7428" max="7428" width="40.7109375" style="128" customWidth="1"/>
    <col min="7429" max="7432" width="9.28515625" style="128" customWidth="1"/>
    <col min="7433" max="7681" width="8.85546875" style="128"/>
    <col min="7682" max="7682" width="9.28515625" style="128" customWidth="1"/>
    <col min="7683" max="7683" width="6.7109375" style="128" customWidth="1"/>
    <col min="7684" max="7684" width="40.7109375" style="128" customWidth="1"/>
    <col min="7685" max="7688" width="9.28515625" style="128" customWidth="1"/>
    <col min="7689" max="7937" width="8.85546875" style="128"/>
    <col min="7938" max="7938" width="9.28515625" style="128" customWidth="1"/>
    <col min="7939" max="7939" width="6.7109375" style="128" customWidth="1"/>
    <col min="7940" max="7940" width="40.7109375" style="128" customWidth="1"/>
    <col min="7941" max="7944" width="9.28515625" style="128" customWidth="1"/>
    <col min="7945" max="8193" width="8.85546875" style="128"/>
    <col min="8194" max="8194" width="9.28515625" style="128" customWidth="1"/>
    <col min="8195" max="8195" width="6.7109375" style="128" customWidth="1"/>
    <col min="8196" max="8196" width="40.7109375" style="128" customWidth="1"/>
    <col min="8197" max="8200" width="9.28515625" style="128" customWidth="1"/>
    <col min="8201" max="8449" width="8.85546875" style="128"/>
    <col min="8450" max="8450" width="9.28515625" style="128" customWidth="1"/>
    <col min="8451" max="8451" width="6.7109375" style="128" customWidth="1"/>
    <col min="8452" max="8452" width="40.7109375" style="128" customWidth="1"/>
    <col min="8453" max="8456" width="9.28515625" style="128" customWidth="1"/>
    <col min="8457" max="8705" width="8.85546875" style="128"/>
    <col min="8706" max="8706" width="9.28515625" style="128" customWidth="1"/>
    <col min="8707" max="8707" width="6.7109375" style="128" customWidth="1"/>
    <col min="8708" max="8708" width="40.7109375" style="128" customWidth="1"/>
    <col min="8709" max="8712" width="9.28515625" style="128" customWidth="1"/>
    <col min="8713" max="8961" width="8.85546875" style="128"/>
    <col min="8962" max="8962" width="9.28515625" style="128" customWidth="1"/>
    <col min="8963" max="8963" width="6.7109375" style="128" customWidth="1"/>
    <col min="8964" max="8964" width="40.7109375" style="128" customWidth="1"/>
    <col min="8965" max="8968" width="9.28515625" style="128" customWidth="1"/>
    <col min="8969" max="9217" width="8.85546875" style="128"/>
    <col min="9218" max="9218" width="9.28515625" style="128" customWidth="1"/>
    <col min="9219" max="9219" width="6.7109375" style="128" customWidth="1"/>
    <col min="9220" max="9220" width="40.7109375" style="128" customWidth="1"/>
    <col min="9221" max="9224" width="9.28515625" style="128" customWidth="1"/>
    <col min="9225" max="9473" width="8.85546875" style="128"/>
    <col min="9474" max="9474" width="9.28515625" style="128" customWidth="1"/>
    <col min="9475" max="9475" width="6.7109375" style="128" customWidth="1"/>
    <col min="9476" max="9476" width="40.7109375" style="128" customWidth="1"/>
    <col min="9477" max="9480" width="9.28515625" style="128" customWidth="1"/>
    <col min="9481" max="9729" width="8.85546875" style="128"/>
    <col min="9730" max="9730" width="9.28515625" style="128" customWidth="1"/>
    <col min="9731" max="9731" width="6.7109375" style="128" customWidth="1"/>
    <col min="9732" max="9732" width="40.7109375" style="128" customWidth="1"/>
    <col min="9733" max="9736" width="9.28515625" style="128" customWidth="1"/>
    <col min="9737" max="9985" width="8.85546875" style="128"/>
    <col min="9986" max="9986" width="9.28515625" style="128" customWidth="1"/>
    <col min="9987" max="9987" width="6.7109375" style="128" customWidth="1"/>
    <col min="9988" max="9988" width="40.7109375" style="128" customWidth="1"/>
    <col min="9989" max="9992" width="9.28515625" style="128" customWidth="1"/>
    <col min="9993" max="10241" width="8.85546875" style="128"/>
    <col min="10242" max="10242" width="9.28515625" style="128" customWidth="1"/>
    <col min="10243" max="10243" width="6.7109375" style="128" customWidth="1"/>
    <col min="10244" max="10244" width="40.7109375" style="128" customWidth="1"/>
    <col min="10245" max="10248" width="9.28515625" style="128" customWidth="1"/>
    <col min="10249" max="10497" width="8.85546875" style="128"/>
    <col min="10498" max="10498" width="9.28515625" style="128" customWidth="1"/>
    <col min="10499" max="10499" width="6.7109375" style="128" customWidth="1"/>
    <col min="10500" max="10500" width="40.7109375" style="128" customWidth="1"/>
    <col min="10501" max="10504" width="9.28515625" style="128" customWidth="1"/>
    <col min="10505" max="10753" width="8.85546875" style="128"/>
    <col min="10754" max="10754" width="9.28515625" style="128" customWidth="1"/>
    <col min="10755" max="10755" width="6.7109375" style="128" customWidth="1"/>
    <col min="10756" max="10756" width="40.7109375" style="128" customWidth="1"/>
    <col min="10757" max="10760" width="9.28515625" style="128" customWidth="1"/>
    <col min="10761" max="11009" width="8.85546875" style="128"/>
    <col min="11010" max="11010" width="9.28515625" style="128" customWidth="1"/>
    <col min="11011" max="11011" width="6.7109375" style="128" customWidth="1"/>
    <col min="11012" max="11012" width="40.7109375" style="128" customWidth="1"/>
    <col min="11013" max="11016" width="9.28515625" style="128" customWidth="1"/>
    <col min="11017" max="11265" width="8.85546875" style="128"/>
    <col min="11266" max="11266" width="9.28515625" style="128" customWidth="1"/>
    <col min="11267" max="11267" width="6.7109375" style="128" customWidth="1"/>
    <col min="11268" max="11268" width="40.7109375" style="128" customWidth="1"/>
    <col min="11269" max="11272" width="9.28515625" style="128" customWidth="1"/>
    <col min="11273" max="11521" width="8.85546875" style="128"/>
    <col min="11522" max="11522" width="9.28515625" style="128" customWidth="1"/>
    <col min="11523" max="11523" width="6.7109375" style="128" customWidth="1"/>
    <col min="11524" max="11524" width="40.7109375" style="128" customWidth="1"/>
    <col min="11525" max="11528" width="9.28515625" style="128" customWidth="1"/>
    <col min="11529" max="11777" width="8.85546875" style="128"/>
    <col min="11778" max="11778" width="9.28515625" style="128" customWidth="1"/>
    <col min="11779" max="11779" width="6.7109375" style="128" customWidth="1"/>
    <col min="11780" max="11780" width="40.7109375" style="128" customWidth="1"/>
    <col min="11781" max="11784" width="9.28515625" style="128" customWidth="1"/>
    <col min="11785" max="12033" width="8.85546875" style="128"/>
    <col min="12034" max="12034" width="9.28515625" style="128" customWidth="1"/>
    <col min="12035" max="12035" width="6.7109375" style="128" customWidth="1"/>
    <col min="12036" max="12036" width="40.7109375" style="128" customWidth="1"/>
    <col min="12037" max="12040" width="9.28515625" style="128" customWidth="1"/>
    <col min="12041" max="12289" width="8.85546875" style="128"/>
    <col min="12290" max="12290" width="9.28515625" style="128" customWidth="1"/>
    <col min="12291" max="12291" width="6.7109375" style="128" customWidth="1"/>
    <col min="12292" max="12292" width="40.7109375" style="128" customWidth="1"/>
    <col min="12293" max="12296" width="9.28515625" style="128" customWidth="1"/>
    <col min="12297" max="12545" width="8.85546875" style="128"/>
    <col min="12546" max="12546" width="9.28515625" style="128" customWidth="1"/>
    <col min="12547" max="12547" width="6.7109375" style="128" customWidth="1"/>
    <col min="12548" max="12548" width="40.7109375" style="128" customWidth="1"/>
    <col min="12549" max="12552" width="9.28515625" style="128" customWidth="1"/>
    <col min="12553" max="12801" width="8.85546875" style="128"/>
    <col min="12802" max="12802" width="9.28515625" style="128" customWidth="1"/>
    <col min="12803" max="12803" width="6.7109375" style="128" customWidth="1"/>
    <col min="12804" max="12804" width="40.7109375" style="128" customWidth="1"/>
    <col min="12805" max="12808" width="9.28515625" style="128" customWidth="1"/>
    <col min="12809" max="13057" width="8.85546875" style="128"/>
    <col min="13058" max="13058" width="9.28515625" style="128" customWidth="1"/>
    <col min="13059" max="13059" width="6.7109375" style="128" customWidth="1"/>
    <col min="13060" max="13060" width="40.7109375" style="128" customWidth="1"/>
    <col min="13061" max="13064" width="9.28515625" style="128" customWidth="1"/>
    <col min="13065" max="13313" width="8.85546875" style="128"/>
    <col min="13314" max="13314" width="9.28515625" style="128" customWidth="1"/>
    <col min="13315" max="13315" width="6.7109375" style="128" customWidth="1"/>
    <col min="13316" max="13316" width="40.7109375" style="128" customWidth="1"/>
    <col min="13317" max="13320" width="9.28515625" style="128" customWidth="1"/>
    <col min="13321" max="13569" width="8.85546875" style="128"/>
    <col min="13570" max="13570" width="9.28515625" style="128" customWidth="1"/>
    <col min="13571" max="13571" width="6.7109375" style="128" customWidth="1"/>
    <col min="13572" max="13572" width="40.7109375" style="128" customWidth="1"/>
    <col min="13573" max="13576" width="9.28515625" style="128" customWidth="1"/>
    <col min="13577" max="13825" width="8.85546875" style="128"/>
    <col min="13826" max="13826" width="9.28515625" style="128" customWidth="1"/>
    <col min="13827" max="13827" width="6.7109375" style="128" customWidth="1"/>
    <col min="13828" max="13828" width="40.7109375" style="128" customWidth="1"/>
    <col min="13829" max="13832" width="9.28515625" style="128" customWidth="1"/>
    <col min="13833" max="14081" width="8.85546875" style="128"/>
    <col min="14082" max="14082" width="9.28515625" style="128" customWidth="1"/>
    <col min="14083" max="14083" width="6.7109375" style="128" customWidth="1"/>
    <col min="14084" max="14084" width="40.7109375" style="128" customWidth="1"/>
    <col min="14085" max="14088" width="9.28515625" style="128" customWidth="1"/>
    <col min="14089" max="14337" width="8.85546875" style="128"/>
    <col min="14338" max="14338" width="9.28515625" style="128" customWidth="1"/>
    <col min="14339" max="14339" width="6.7109375" style="128" customWidth="1"/>
    <col min="14340" max="14340" width="40.7109375" style="128" customWidth="1"/>
    <col min="14341" max="14344" width="9.28515625" style="128" customWidth="1"/>
    <col min="14345" max="14593" width="8.85546875" style="128"/>
    <col min="14594" max="14594" width="9.28515625" style="128" customWidth="1"/>
    <col min="14595" max="14595" width="6.7109375" style="128" customWidth="1"/>
    <col min="14596" max="14596" width="40.7109375" style="128" customWidth="1"/>
    <col min="14597" max="14600" width="9.28515625" style="128" customWidth="1"/>
    <col min="14601" max="14849" width="8.85546875" style="128"/>
    <col min="14850" max="14850" width="9.28515625" style="128" customWidth="1"/>
    <col min="14851" max="14851" width="6.7109375" style="128" customWidth="1"/>
    <col min="14852" max="14852" width="40.7109375" style="128" customWidth="1"/>
    <col min="14853" max="14856" width="9.28515625" style="128" customWidth="1"/>
    <col min="14857" max="15105" width="8.85546875" style="128"/>
    <col min="15106" max="15106" width="9.28515625" style="128" customWidth="1"/>
    <col min="15107" max="15107" width="6.7109375" style="128" customWidth="1"/>
    <col min="15108" max="15108" width="40.7109375" style="128" customWidth="1"/>
    <col min="15109" max="15112" width="9.28515625" style="128" customWidth="1"/>
    <col min="15113" max="15361" width="8.85546875" style="128"/>
    <col min="15362" max="15362" width="9.28515625" style="128" customWidth="1"/>
    <col min="15363" max="15363" width="6.7109375" style="128" customWidth="1"/>
    <col min="15364" max="15364" width="40.7109375" style="128" customWidth="1"/>
    <col min="15365" max="15368" width="9.28515625" style="128" customWidth="1"/>
    <col min="15369" max="15617" width="8.85546875" style="128"/>
    <col min="15618" max="15618" width="9.28515625" style="128" customWidth="1"/>
    <col min="15619" max="15619" width="6.7109375" style="128" customWidth="1"/>
    <col min="15620" max="15620" width="40.7109375" style="128" customWidth="1"/>
    <col min="15621" max="15624" width="9.28515625" style="128" customWidth="1"/>
    <col min="15625" max="15873" width="8.85546875" style="128"/>
    <col min="15874" max="15874" width="9.28515625" style="128" customWidth="1"/>
    <col min="15875" max="15875" width="6.7109375" style="128" customWidth="1"/>
    <col min="15876" max="15876" width="40.7109375" style="128" customWidth="1"/>
    <col min="15877" max="15880" width="9.28515625" style="128" customWidth="1"/>
    <col min="15881" max="16129" width="8.85546875" style="128"/>
    <col min="16130" max="16130" width="9.28515625" style="128" customWidth="1"/>
    <col min="16131" max="16131" width="6.7109375" style="128" customWidth="1"/>
    <col min="16132" max="16132" width="40.7109375" style="128" customWidth="1"/>
    <col min="16133" max="16136" width="9.28515625" style="128" customWidth="1"/>
    <col min="16137" max="16384" width="8.85546875" style="128"/>
  </cols>
  <sheetData>
    <row r="1" spans="1:14" ht="12.75" customHeight="1" x14ac:dyDescent="0.2">
      <c r="A1" s="486" t="s">
        <v>114</v>
      </c>
      <c r="B1" s="487" t="s">
        <v>1379</v>
      </c>
      <c r="C1" s="488"/>
      <c r="D1" s="805" t="s">
        <v>1377</v>
      </c>
      <c r="E1" s="805"/>
      <c r="F1" s="805"/>
      <c r="G1" s="805"/>
      <c r="H1" s="806"/>
    </row>
    <row r="2" spans="1:14" ht="24.75" customHeight="1" x14ac:dyDescent="0.2">
      <c r="A2" s="798" t="s">
        <v>2</v>
      </c>
      <c r="B2" s="734"/>
      <c r="C2" s="799"/>
      <c r="D2" s="134" t="s">
        <v>3</v>
      </c>
      <c r="E2" s="134" t="s">
        <v>4</v>
      </c>
      <c r="F2" s="134" t="s">
        <v>5</v>
      </c>
      <c r="G2" s="134" t="s">
        <v>6</v>
      </c>
      <c r="H2" s="134" t="s">
        <v>7</v>
      </c>
    </row>
    <row r="3" spans="1:14" ht="13.15" customHeight="1" x14ac:dyDescent="0.2">
      <c r="A3" s="489" t="s">
        <v>1380</v>
      </c>
      <c r="B3" s="490"/>
      <c r="C3" s="491"/>
      <c r="D3" s="159" t="s">
        <v>1381</v>
      </c>
      <c r="E3" s="123"/>
      <c r="F3" s="139"/>
      <c r="G3" s="139"/>
      <c r="H3" s="234"/>
    </row>
    <row r="4" spans="1:14" ht="25.9" customHeight="1" x14ac:dyDescent="0.2">
      <c r="A4" s="178"/>
      <c r="B4" s="492" t="s">
        <v>10</v>
      </c>
      <c r="C4" s="493"/>
      <c r="D4" s="469" t="s">
        <v>1382</v>
      </c>
      <c r="E4" s="213" t="s">
        <v>95</v>
      </c>
      <c r="F4" s="504" t="s">
        <v>96</v>
      </c>
      <c r="G4" s="504" t="s">
        <v>97</v>
      </c>
      <c r="H4" s="241">
        <v>300000</v>
      </c>
    </row>
    <row r="5" spans="1:14" ht="25.5" x14ac:dyDescent="0.2">
      <c r="A5" s="489" t="s">
        <v>1383</v>
      </c>
      <c r="B5" s="497"/>
      <c r="C5" s="498"/>
      <c r="D5" s="159" t="s">
        <v>1384</v>
      </c>
      <c r="E5" s="123"/>
      <c r="F5" s="139"/>
      <c r="G5" s="139"/>
      <c r="H5" s="234"/>
    </row>
    <row r="6" spans="1:14" ht="25.9" customHeight="1" x14ac:dyDescent="0.2">
      <c r="A6" s="178"/>
      <c r="B6" s="492" t="s">
        <v>10</v>
      </c>
      <c r="C6" s="493"/>
      <c r="D6" s="469" t="s">
        <v>1385</v>
      </c>
      <c r="E6" s="213" t="s">
        <v>95</v>
      </c>
      <c r="F6" s="504" t="s">
        <v>96</v>
      </c>
      <c r="G6" s="504" t="s">
        <v>97</v>
      </c>
      <c r="H6" s="241">
        <v>300000</v>
      </c>
    </row>
    <row r="7" spans="1:14" ht="25.9" customHeight="1" x14ac:dyDescent="0.2">
      <c r="A7" s="178"/>
      <c r="B7" s="492" t="s">
        <v>23</v>
      </c>
      <c r="C7" s="493"/>
      <c r="D7" s="469" t="s">
        <v>1386</v>
      </c>
      <c r="E7" s="213" t="s">
        <v>63</v>
      </c>
      <c r="F7" s="533">
        <f>H6</f>
        <v>300000</v>
      </c>
      <c r="G7" s="242"/>
      <c r="H7" s="534" t="str">
        <f>IF(G7=0," ",F7*G7)</f>
        <v xml:space="preserve"> </v>
      </c>
    </row>
    <row r="8" spans="1:14" ht="13.15" customHeight="1" x14ac:dyDescent="0.2">
      <c r="A8" s="489" t="s">
        <v>1387</v>
      </c>
      <c r="B8" s="497"/>
      <c r="C8" s="498"/>
      <c r="D8" s="159" t="s">
        <v>1388</v>
      </c>
      <c r="E8" s="123"/>
      <c r="F8" s="139"/>
      <c r="G8" s="139"/>
      <c r="H8" s="234"/>
    </row>
    <row r="9" spans="1:14" ht="39" customHeight="1" x14ac:dyDescent="0.2">
      <c r="A9" s="178"/>
      <c r="B9" s="494" t="s">
        <v>10</v>
      </c>
      <c r="C9" s="495"/>
      <c r="D9" s="496" t="s">
        <v>1389</v>
      </c>
      <c r="E9" s="121"/>
      <c r="F9" s="146"/>
      <c r="G9" s="146"/>
      <c r="H9" s="235"/>
    </row>
    <row r="10" spans="1:14" ht="52.15" customHeight="1" x14ac:dyDescent="0.2">
      <c r="A10" s="178"/>
      <c r="B10" s="494"/>
      <c r="C10" s="499" t="s">
        <v>12</v>
      </c>
      <c r="D10" s="469" t="s">
        <v>1594</v>
      </c>
      <c r="E10" s="213" t="s">
        <v>157</v>
      </c>
      <c r="F10" s="504">
        <v>7</v>
      </c>
      <c r="G10" s="535"/>
      <c r="H10" s="534" t="str">
        <f>IF(G10=0," ",F10*G10)</f>
        <v xml:space="preserve"> </v>
      </c>
      <c r="M10" s="261"/>
      <c r="N10" s="262"/>
    </row>
    <row r="11" spans="1:14" ht="52.15" customHeight="1" x14ac:dyDescent="0.2">
      <c r="A11" s="178"/>
      <c r="B11" s="494"/>
      <c r="C11" s="499" t="s">
        <v>17</v>
      </c>
      <c r="D11" s="469" t="s">
        <v>1595</v>
      </c>
      <c r="E11" s="213" t="s">
        <v>157</v>
      </c>
      <c r="F11" s="504">
        <v>5</v>
      </c>
      <c r="G11" s="535"/>
      <c r="H11" s="534" t="str">
        <f>IF(G11=0," ",F11*G11)</f>
        <v xml:space="preserve"> </v>
      </c>
      <c r="N11" s="262"/>
    </row>
    <row r="12" spans="1:14" ht="52.15" customHeight="1" x14ac:dyDescent="0.2">
      <c r="A12" s="178"/>
      <c r="B12" s="494"/>
      <c r="C12" s="499" t="s">
        <v>19</v>
      </c>
      <c r="D12" s="469" t="s">
        <v>1596</v>
      </c>
      <c r="E12" s="213" t="s">
        <v>157</v>
      </c>
      <c r="F12" s="504">
        <v>3</v>
      </c>
      <c r="G12" s="535"/>
      <c r="H12" s="534" t="str">
        <f>IF(G12=0," ",F12*G12)</f>
        <v xml:space="preserve"> </v>
      </c>
    </row>
    <row r="13" spans="1:14" ht="39" customHeight="1" x14ac:dyDescent="0.2">
      <c r="A13" s="178"/>
      <c r="B13" s="494"/>
      <c r="C13" s="499" t="s">
        <v>21</v>
      </c>
      <c r="D13" s="469" t="s">
        <v>1597</v>
      </c>
      <c r="E13" s="213" t="s">
        <v>157</v>
      </c>
      <c r="F13" s="504">
        <v>5</v>
      </c>
      <c r="G13" s="535"/>
      <c r="H13" s="534" t="str">
        <f>IF(G13=0," ",F13*G13)</f>
        <v xml:space="preserve"> </v>
      </c>
    </row>
    <row r="14" spans="1:14" ht="13.15" customHeight="1" x14ac:dyDescent="0.2">
      <c r="A14" s="178"/>
      <c r="B14" s="492" t="s">
        <v>23</v>
      </c>
      <c r="C14" s="493"/>
      <c r="D14" s="469" t="s">
        <v>1390</v>
      </c>
      <c r="E14" s="213" t="s">
        <v>121</v>
      </c>
      <c r="F14" s="504">
        <v>20</v>
      </c>
      <c r="G14" s="535"/>
      <c r="H14" s="534" t="str">
        <f>IF(G14=0," ",F14*G14)</f>
        <v xml:space="preserve"> </v>
      </c>
    </row>
    <row r="15" spans="1:14" ht="25.9" customHeight="1" x14ac:dyDescent="0.2">
      <c r="A15" s="489" t="s">
        <v>1391</v>
      </c>
      <c r="B15" s="497"/>
      <c r="C15" s="498"/>
      <c r="D15" s="159" t="s">
        <v>1392</v>
      </c>
      <c r="E15" s="123"/>
      <c r="F15" s="139"/>
      <c r="G15" s="139"/>
      <c r="H15" s="234"/>
    </row>
    <row r="16" spans="1:14" ht="51" x14ac:dyDescent="0.2">
      <c r="A16" s="178"/>
      <c r="B16" s="492" t="s">
        <v>10</v>
      </c>
      <c r="C16" s="500"/>
      <c r="D16" s="469" t="s">
        <v>1598</v>
      </c>
      <c r="E16" s="213" t="s">
        <v>121</v>
      </c>
      <c r="F16" s="504">
        <v>20</v>
      </c>
      <c r="G16" s="535"/>
      <c r="H16" s="534" t="str">
        <f>IF(G16=0," ",F16*G16)</f>
        <v xml:space="preserve"> </v>
      </c>
    </row>
    <row r="17" spans="1:8" ht="12" customHeight="1" x14ac:dyDescent="0.2">
      <c r="A17" s="178"/>
      <c r="B17" s="492" t="s">
        <v>23</v>
      </c>
      <c r="C17" s="500"/>
      <c r="D17" s="469" t="s">
        <v>1393</v>
      </c>
      <c r="E17" s="213" t="s">
        <v>1394</v>
      </c>
      <c r="F17" s="504">
        <v>20</v>
      </c>
      <c r="G17" s="535"/>
      <c r="H17" s="534" t="str">
        <f>IF(G17=0," ",F17*G17)</f>
        <v xml:space="preserve"> </v>
      </c>
    </row>
    <row r="18" spans="1:8" ht="12" customHeight="1" x14ac:dyDescent="0.2">
      <c r="A18" s="178"/>
      <c r="B18" s="492" t="s">
        <v>179</v>
      </c>
      <c r="C18" s="500"/>
      <c r="D18" s="469" t="s">
        <v>1395</v>
      </c>
      <c r="E18" s="213" t="s">
        <v>1394</v>
      </c>
      <c r="F18" s="504">
        <v>20</v>
      </c>
      <c r="G18" s="535"/>
      <c r="H18" s="534" t="str">
        <f>IF(G18=0," ",F18*G18)</f>
        <v xml:space="preserve"> </v>
      </c>
    </row>
    <row r="19" spans="1:8" ht="13.15" customHeight="1" x14ac:dyDescent="0.2">
      <c r="A19" s="489" t="s">
        <v>1396</v>
      </c>
      <c r="B19" s="490"/>
      <c r="C19" s="491"/>
      <c r="D19" s="159" t="s">
        <v>1397</v>
      </c>
      <c r="E19" s="123"/>
      <c r="F19" s="139"/>
      <c r="G19" s="139"/>
      <c r="H19" s="234"/>
    </row>
    <row r="20" spans="1:8" ht="52.15" customHeight="1" x14ac:dyDescent="0.2">
      <c r="A20" s="178"/>
      <c r="B20" s="492" t="s">
        <v>10</v>
      </c>
      <c r="C20" s="501"/>
      <c r="D20" s="469" t="s">
        <v>1398</v>
      </c>
      <c r="E20" s="213" t="s">
        <v>1599</v>
      </c>
      <c r="F20" s="504" t="s">
        <v>59</v>
      </c>
      <c r="G20" s="504" t="s">
        <v>16</v>
      </c>
      <c r="H20" s="534">
        <v>5000000</v>
      </c>
    </row>
    <row r="21" spans="1:8" ht="25.9" customHeight="1" x14ac:dyDescent="0.2">
      <c r="A21" s="178"/>
      <c r="B21" s="492" t="s">
        <v>23</v>
      </c>
      <c r="C21" s="501"/>
      <c r="D21" s="469" t="s">
        <v>1399</v>
      </c>
      <c r="E21" s="213" t="s">
        <v>63</v>
      </c>
      <c r="F21" s="533">
        <f>H20</f>
        <v>5000000</v>
      </c>
      <c r="G21" s="242"/>
      <c r="H21" s="534" t="str">
        <f>IF(G21=0," ",F21*G21)</f>
        <v xml:space="preserve"> </v>
      </c>
    </row>
    <row r="22" spans="1:8" ht="25.9" customHeight="1" x14ac:dyDescent="0.2">
      <c r="A22" s="178"/>
      <c r="B22" s="492" t="s">
        <v>179</v>
      </c>
      <c r="C22" s="501"/>
      <c r="D22" s="469" t="s">
        <v>1400</v>
      </c>
      <c r="E22" s="213" t="s">
        <v>125</v>
      </c>
      <c r="F22" s="504" t="s">
        <v>126</v>
      </c>
      <c r="G22" s="504" t="s">
        <v>16</v>
      </c>
      <c r="H22" s="243"/>
    </row>
    <row r="23" spans="1:8" ht="39" customHeight="1" x14ac:dyDescent="0.2">
      <c r="A23" s="178"/>
      <c r="B23" s="492" t="s">
        <v>40</v>
      </c>
      <c r="C23" s="501"/>
      <c r="D23" s="469" t="s">
        <v>1401</v>
      </c>
      <c r="E23" s="213" t="s">
        <v>125</v>
      </c>
      <c r="F23" s="504" t="s">
        <v>126</v>
      </c>
      <c r="G23" s="504" t="s">
        <v>16</v>
      </c>
      <c r="H23" s="243"/>
    </row>
    <row r="24" spans="1:8" ht="13.15" customHeight="1" x14ac:dyDescent="0.2">
      <c r="A24" s="489" t="s">
        <v>1402</v>
      </c>
      <c r="B24" s="502"/>
      <c r="C24" s="502"/>
      <c r="D24" s="159" t="s">
        <v>1403</v>
      </c>
      <c r="E24" s="531"/>
      <c r="F24" s="138"/>
      <c r="G24" s="503"/>
      <c r="H24" s="240"/>
    </row>
    <row r="25" spans="1:8" ht="13.15" customHeight="1" x14ac:dyDescent="0.2">
      <c r="A25" s="178"/>
      <c r="B25" s="530" t="s">
        <v>10</v>
      </c>
      <c r="C25" s="530"/>
      <c r="D25" s="357" t="s">
        <v>1600</v>
      </c>
      <c r="E25" s="5"/>
      <c r="F25" s="146"/>
      <c r="G25" s="146"/>
      <c r="H25" s="235"/>
    </row>
    <row r="26" spans="1:8" ht="13.15" customHeight="1" x14ac:dyDescent="0.2">
      <c r="A26" s="178"/>
      <c r="B26" s="5"/>
      <c r="C26" s="375" t="s">
        <v>12</v>
      </c>
      <c r="D26" s="314" t="s">
        <v>1601</v>
      </c>
      <c r="E26" s="375" t="s">
        <v>1599</v>
      </c>
      <c r="F26" s="145" t="s">
        <v>1618</v>
      </c>
      <c r="G26" s="145" t="s">
        <v>97</v>
      </c>
      <c r="H26" s="209">
        <v>360000</v>
      </c>
    </row>
    <row r="27" spans="1:8" ht="13.15" customHeight="1" x14ac:dyDescent="0.2">
      <c r="A27" s="178"/>
      <c r="B27" s="5"/>
      <c r="C27" s="375" t="s">
        <v>17</v>
      </c>
      <c r="D27" s="314" t="s">
        <v>1602</v>
      </c>
      <c r="E27" s="375" t="s">
        <v>1603</v>
      </c>
      <c r="F27" s="505">
        <f>H26</f>
        <v>360000</v>
      </c>
      <c r="G27" s="242"/>
      <c r="H27" s="534" t="str">
        <f>IF(G27=0," ",F27*G27)</f>
        <v xml:space="preserve"> </v>
      </c>
    </row>
    <row r="28" spans="1:8" ht="13.15" customHeight="1" x14ac:dyDescent="0.2">
      <c r="A28" s="178"/>
      <c r="B28" s="5"/>
      <c r="C28" s="375" t="s">
        <v>19</v>
      </c>
      <c r="D28" s="314" t="s">
        <v>1604</v>
      </c>
      <c r="E28" s="375" t="s">
        <v>1605</v>
      </c>
      <c r="F28" s="504">
        <v>20</v>
      </c>
      <c r="G28" s="535"/>
      <c r="H28" s="534" t="str">
        <f>IF(G28=0," ",F28*G28)</f>
        <v xml:space="preserve"> </v>
      </c>
    </row>
    <row r="29" spans="1:8" ht="13.15" customHeight="1" x14ac:dyDescent="0.2">
      <c r="A29" s="178"/>
      <c r="B29" s="530" t="s">
        <v>23</v>
      </c>
      <c r="C29" s="530"/>
      <c r="D29" s="357" t="s">
        <v>1606</v>
      </c>
      <c r="E29" s="375"/>
      <c r="F29" s="146"/>
      <c r="G29" s="146"/>
      <c r="H29" s="235"/>
    </row>
    <row r="30" spans="1:8" ht="13.15" customHeight="1" x14ac:dyDescent="0.2">
      <c r="A30" s="178"/>
      <c r="B30" s="5"/>
      <c r="C30" s="375" t="s">
        <v>12</v>
      </c>
      <c r="D30" s="314" t="s">
        <v>1601</v>
      </c>
      <c r="E30" s="375" t="s">
        <v>1599</v>
      </c>
      <c r="F30" s="145" t="s">
        <v>1618</v>
      </c>
      <c r="G30" s="145" t="s">
        <v>97</v>
      </c>
      <c r="H30" s="209">
        <v>360000</v>
      </c>
    </row>
    <row r="31" spans="1:8" ht="13.15" customHeight="1" x14ac:dyDescent="0.2">
      <c r="A31" s="178"/>
      <c r="B31" s="5"/>
      <c r="C31" s="375" t="s">
        <v>17</v>
      </c>
      <c r="D31" s="314" t="s">
        <v>1607</v>
      </c>
      <c r="E31" s="375" t="s">
        <v>1603</v>
      </c>
      <c r="F31" s="505">
        <f>H30</f>
        <v>360000</v>
      </c>
      <c r="G31" s="242"/>
      <c r="H31" s="534" t="str">
        <f>IF(G31=0," ",F31*G31)</f>
        <v xml:space="preserve"> </v>
      </c>
    </row>
    <row r="32" spans="1:8" ht="13.15" customHeight="1" x14ac:dyDescent="0.2">
      <c r="A32" s="178"/>
      <c r="B32" s="5"/>
      <c r="C32" s="375" t="s">
        <v>19</v>
      </c>
      <c r="D32" s="314" t="s">
        <v>1604</v>
      </c>
      <c r="E32" s="375" t="s">
        <v>1605</v>
      </c>
      <c r="F32" s="504">
        <v>20</v>
      </c>
      <c r="G32" s="535"/>
      <c r="H32" s="534" t="str">
        <f>IF(G32=0," ",F32*G32)</f>
        <v xml:space="preserve"> </v>
      </c>
    </row>
    <row r="33" spans="1:8" ht="13.15" customHeight="1" x14ac:dyDescent="0.2">
      <c r="A33" s="178"/>
      <c r="B33" s="530" t="s">
        <v>179</v>
      </c>
      <c r="C33" s="530"/>
      <c r="D33" s="357" t="s">
        <v>1608</v>
      </c>
      <c r="E33" s="5"/>
      <c r="F33" s="146"/>
      <c r="G33" s="146"/>
      <c r="H33" s="235"/>
    </row>
    <row r="34" spans="1:8" ht="13.15" customHeight="1" x14ac:dyDescent="0.2">
      <c r="A34" s="178"/>
      <c r="B34" s="5"/>
      <c r="C34" s="375" t="s">
        <v>12</v>
      </c>
      <c r="D34" s="314" t="s">
        <v>1601</v>
      </c>
      <c r="E34" s="375" t="s">
        <v>1599</v>
      </c>
      <c r="F34" s="145" t="s">
        <v>1618</v>
      </c>
      <c r="G34" s="145" t="s">
        <v>97</v>
      </c>
      <c r="H34" s="209">
        <v>360000</v>
      </c>
    </row>
    <row r="35" spans="1:8" ht="13.15" customHeight="1" x14ac:dyDescent="0.2">
      <c r="A35" s="178"/>
      <c r="B35" s="5"/>
      <c r="C35" s="375" t="s">
        <v>17</v>
      </c>
      <c r="D35" s="314" t="s">
        <v>1609</v>
      </c>
      <c r="E35" s="375" t="s">
        <v>1603</v>
      </c>
      <c r="F35" s="505">
        <f>H34</f>
        <v>360000</v>
      </c>
      <c r="G35" s="242"/>
      <c r="H35" s="534" t="str">
        <f>IF(G35=0," ",F35*G35)</f>
        <v xml:space="preserve"> </v>
      </c>
    </row>
    <row r="36" spans="1:8" ht="13.15" customHeight="1" x14ac:dyDescent="0.2">
      <c r="A36" s="178"/>
      <c r="B36" s="5"/>
      <c r="C36" s="375" t="s">
        <v>19</v>
      </c>
      <c r="D36" s="314" t="s">
        <v>1604</v>
      </c>
      <c r="E36" s="375" t="s">
        <v>1605</v>
      </c>
      <c r="F36" s="504">
        <v>20</v>
      </c>
      <c r="G36" s="535"/>
      <c r="H36" s="534" t="str">
        <f>IF(G36=0," ",F36*G36)</f>
        <v xml:space="preserve"> </v>
      </c>
    </row>
    <row r="37" spans="1:8" ht="13.15" customHeight="1" x14ac:dyDescent="0.2">
      <c r="A37" s="178"/>
      <c r="B37" s="5"/>
      <c r="C37" s="375" t="s">
        <v>21</v>
      </c>
      <c r="D37" s="314" t="s">
        <v>1610</v>
      </c>
      <c r="E37" s="375" t="s">
        <v>1599</v>
      </c>
      <c r="F37" s="146"/>
      <c r="G37" s="146"/>
      <c r="H37" s="235"/>
    </row>
    <row r="38" spans="1:8" ht="13.15" customHeight="1" x14ac:dyDescent="0.2">
      <c r="A38" s="178"/>
      <c r="B38" s="5"/>
      <c r="C38" s="375" t="s">
        <v>1496</v>
      </c>
      <c r="D38" s="314" t="s">
        <v>1611</v>
      </c>
      <c r="E38" s="375" t="s">
        <v>1603</v>
      </c>
      <c r="F38" s="146"/>
      <c r="G38" s="146"/>
      <c r="H38" s="235"/>
    </row>
    <row r="39" spans="1:8" ht="13.15" customHeight="1" x14ac:dyDescent="0.2">
      <c r="A39" s="178"/>
      <c r="B39" s="530" t="s">
        <v>40</v>
      </c>
      <c r="C39" s="530"/>
      <c r="D39" s="357" t="s">
        <v>1612</v>
      </c>
      <c r="E39" s="530"/>
      <c r="F39" s="146"/>
      <c r="G39" s="146"/>
      <c r="H39" s="235"/>
    </row>
    <row r="40" spans="1:8" ht="13.15" customHeight="1" x14ac:dyDescent="0.2">
      <c r="A40" s="178"/>
      <c r="B40" s="5"/>
      <c r="C40" s="375" t="s">
        <v>12</v>
      </c>
      <c r="D40" s="314" t="s">
        <v>1601</v>
      </c>
      <c r="E40" s="375" t="s">
        <v>1599</v>
      </c>
      <c r="F40" s="146" t="s">
        <v>1618</v>
      </c>
      <c r="G40" s="146" t="s">
        <v>97</v>
      </c>
      <c r="H40" s="238">
        <v>300000</v>
      </c>
    </row>
    <row r="41" spans="1:8" ht="13.15" customHeight="1" x14ac:dyDescent="0.2">
      <c r="A41" s="178"/>
      <c r="B41" s="5"/>
      <c r="C41" s="375" t="s">
        <v>17</v>
      </c>
      <c r="D41" s="314" t="s">
        <v>1613</v>
      </c>
      <c r="E41" s="375" t="s">
        <v>1603</v>
      </c>
      <c r="F41" s="532">
        <f>H40</f>
        <v>300000</v>
      </c>
      <c r="G41" s="237"/>
      <c r="H41" s="236" t="str">
        <f>IF(G41=0," ",F41*G41)</f>
        <v xml:space="preserve"> </v>
      </c>
    </row>
    <row r="42" spans="1:8" ht="13.15" customHeight="1" x14ac:dyDescent="0.2">
      <c r="A42" s="178"/>
      <c r="B42" s="5"/>
      <c r="C42" s="375" t="s">
        <v>19</v>
      </c>
      <c r="D42" s="314" t="s">
        <v>1604</v>
      </c>
      <c r="E42" s="375" t="s">
        <v>1605</v>
      </c>
      <c r="F42" s="214">
        <v>20</v>
      </c>
      <c r="G42" s="239"/>
      <c r="H42" s="236" t="str">
        <f>IF(G42=0," ",F42*G42)</f>
        <v xml:space="preserve"> </v>
      </c>
    </row>
    <row r="43" spans="1:8" ht="13.15" customHeight="1" x14ac:dyDescent="0.2">
      <c r="A43" s="178"/>
      <c r="B43" s="5"/>
      <c r="C43" s="375" t="s">
        <v>21</v>
      </c>
      <c r="D43" s="314" t="s">
        <v>1610</v>
      </c>
      <c r="E43" s="375" t="s">
        <v>1599</v>
      </c>
      <c r="F43" s="146" t="s">
        <v>1618</v>
      </c>
      <c r="G43" s="146" t="s">
        <v>97</v>
      </c>
      <c r="H43" s="238">
        <v>300000</v>
      </c>
    </row>
    <row r="44" spans="1:8" ht="13.15" customHeight="1" x14ac:dyDescent="0.2">
      <c r="A44" s="178"/>
      <c r="B44" s="5"/>
      <c r="C44" s="375" t="s">
        <v>1496</v>
      </c>
      <c r="D44" s="314" t="s">
        <v>1611</v>
      </c>
      <c r="E44" s="375" t="s">
        <v>1603</v>
      </c>
      <c r="F44" s="532">
        <f>H43</f>
        <v>300000</v>
      </c>
      <c r="G44" s="237"/>
      <c r="H44" s="236" t="str">
        <f>IF(G44=0," ",F44*G44)</f>
        <v xml:space="preserve"> </v>
      </c>
    </row>
    <row r="45" spans="1:8" ht="13.15" customHeight="1" x14ac:dyDescent="0.2">
      <c r="A45" s="178"/>
      <c r="B45" s="530" t="s">
        <v>182</v>
      </c>
      <c r="C45" s="530"/>
      <c r="D45" s="357" t="s">
        <v>1614</v>
      </c>
      <c r="E45" s="530"/>
      <c r="F45" s="146"/>
      <c r="G45" s="146"/>
      <c r="H45" s="235"/>
    </row>
    <row r="46" spans="1:8" ht="13.15" customHeight="1" x14ac:dyDescent="0.2">
      <c r="A46" s="178"/>
      <c r="B46" s="5"/>
      <c r="C46" s="375" t="s">
        <v>12</v>
      </c>
      <c r="D46" s="314" t="s">
        <v>1601</v>
      </c>
      <c r="E46" s="375" t="s">
        <v>1599</v>
      </c>
      <c r="F46" s="146" t="s">
        <v>1618</v>
      </c>
      <c r="G46" s="146" t="s">
        <v>97</v>
      </c>
      <c r="H46" s="238">
        <v>300000</v>
      </c>
    </row>
    <row r="47" spans="1:8" ht="13.15" customHeight="1" x14ac:dyDescent="0.2">
      <c r="A47" s="178"/>
      <c r="B47" s="5"/>
      <c r="C47" s="375" t="s">
        <v>17</v>
      </c>
      <c r="D47" s="314" t="s">
        <v>1615</v>
      </c>
      <c r="E47" s="375" t="s">
        <v>1603</v>
      </c>
      <c r="F47" s="532">
        <f>H46</f>
        <v>300000</v>
      </c>
      <c r="G47" s="237"/>
      <c r="H47" s="236" t="str">
        <f>IF(G47=0," ",F47*G47)</f>
        <v xml:space="preserve"> </v>
      </c>
    </row>
    <row r="48" spans="1:8" ht="13.15" customHeight="1" x14ac:dyDescent="0.2">
      <c r="A48" s="178"/>
      <c r="B48" s="5"/>
      <c r="C48" s="375" t="s">
        <v>19</v>
      </c>
      <c r="D48" s="314" t="s">
        <v>1604</v>
      </c>
      <c r="E48" s="375" t="s">
        <v>1605</v>
      </c>
      <c r="F48" s="214">
        <v>20</v>
      </c>
      <c r="G48" s="239"/>
      <c r="H48" s="236" t="str">
        <f>IF(G48=0," ",F48*G48)</f>
        <v xml:space="preserve"> </v>
      </c>
    </row>
    <row r="49" spans="1:8" ht="13.15" customHeight="1" x14ac:dyDescent="0.2">
      <c r="A49" s="178"/>
      <c r="B49" s="530" t="s">
        <v>184</v>
      </c>
      <c r="C49" s="530"/>
      <c r="D49" s="357" t="s">
        <v>1616</v>
      </c>
      <c r="E49" s="530"/>
      <c r="F49" s="146"/>
      <c r="G49" s="146"/>
      <c r="H49" s="238"/>
    </row>
    <row r="50" spans="1:8" ht="13.15" customHeight="1" x14ac:dyDescent="0.2">
      <c r="A50" s="178"/>
      <c r="B50" s="5"/>
      <c r="C50" s="375" t="s">
        <v>12</v>
      </c>
      <c r="D50" s="314" t="s">
        <v>1601</v>
      </c>
      <c r="E50" s="375" t="s">
        <v>1599</v>
      </c>
      <c r="F50" s="146" t="s">
        <v>1618</v>
      </c>
      <c r="G50" s="146" t="s">
        <v>97</v>
      </c>
      <c r="H50" s="238">
        <v>300000</v>
      </c>
    </row>
    <row r="51" spans="1:8" ht="13.15" customHeight="1" x14ac:dyDescent="0.2">
      <c r="A51" s="178"/>
      <c r="B51" s="5"/>
      <c r="C51" s="375" t="s">
        <v>17</v>
      </c>
      <c r="D51" s="314" t="s">
        <v>1617</v>
      </c>
      <c r="E51" s="375" t="s">
        <v>1603</v>
      </c>
      <c r="F51" s="532">
        <f>H50</f>
        <v>300000</v>
      </c>
      <c r="G51" s="237"/>
      <c r="H51" s="236" t="str">
        <f>IF(G51=0," ",F51*G51)</f>
        <v xml:space="preserve"> </v>
      </c>
    </row>
    <row r="52" spans="1:8" ht="13.15" customHeight="1" x14ac:dyDescent="0.2">
      <c r="A52" s="178"/>
      <c r="B52" s="5"/>
      <c r="C52" s="375" t="s">
        <v>19</v>
      </c>
      <c r="D52" s="314" t="s">
        <v>1604</v>
      </c>
      <c r="E52" s="375" t="s">
        <v>1605</v>
      </c>
      <c r="F52" s="214">
        <v>20</v>
      </c>
      <c r="G52" s="239"/>
      <c r="H52" s="236" t="str">
        <f>IF(G52=0," ",F52*G52)</f>
        <v xml:space="preserve"> </v>
      </c>
    </row>
    <row r="53" spans="1:8" ht="13.15" customHeight="1" x14ac:dyDescent="0.2">
      <c r="A53" s="506" t="str">
        <f>A1</f>
        <v xml:space="preserve">SECTION </v>
      </c>
      <c r="B53" s="507" t="s">
        <v>1379</v>
      </c>
      <c r="C53" s="508"/>
      <c r="D53" s="731" t="s">
        <v>108</v>
      </c>
      <c r="E53" s="732"/>
      <c r="F53" s="732"/>
      <c r="G53" s="733"/>
      <c r="H53" s="251">
        <f>SUM(H3:H52)</f>
        <v>7880000</v>
      </c>
    </row>
  </sheetData>
  <sheetProtection algorithmName="SHA-512" hashValue="k5Loo8bOTMO7rCbFz2lHIxOEW+qp/IwPywcxSf60r4aQUYIMayzCJ2TpLEp/FlJHZ2u53G9qoJSXpL4kmMwQxA==" saltValue="HJei4kWV861WLiKxVZI2CA==" spinCount="100000" sheet="1"/>
  <mergeCells count="3">
    <mergeCell ref="D1:H1"/>
    <mergeCell ref="A2:C2"/>
    <mergeCell ref="D53:G53"/>
  </mergeCells>
  <pageMargins left="0.74803149606299213" right="0.74803149606299213" top="0.98425196850393704" bottom="0.98425196850393704" header="0.51181102362204722" footer="0.51181102362204722"/>
  <pageSetup paperSize="9" scale="59" orientation="portrait" r:id="rId1"/>
  <headerFooter alignWithMargins="0">
    <oddHeader>&amp;LCONTRACT SANRAL C.004-029-2018/1
FOR THE TRAINING AND CONSTRUCTION MANAGEMENT OF THE IMPROVEMENT OF PEDESTRIAN FACILITIES ON NATIONAL ROUTE 5, SECTION 3 FROM km 34.0 TO PAUL ROUX (km 37.0)</oddHeader>
  </headerFooter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D1F3A2-4CDE-44BA-A9A9-83A133B90CB9}">
  <sheetPr>
    <tabColor theme="9"/>
  </sheetPr>
  <dimension ref="A1:E17"/>
  <sheetViews>
    <sheetView view="pageBreakPreview" zoomScale="160" zoomScaleNormal="100" zoomScaleSheetLayoutView="160" workbookViewId="0">
      <selection activeCell="C7" sqref="C7"/>
    </sheetView>
  </sheetViews>
  <sheetFormatPr defaultColWidth="8.85546875" defaultRowHeight="12.75" x14ac:dyDescent="0.2"/>
  <cols>
    <col min="1" max="1" width="8.85546875" style="128"/>
    <col min="2" max="2" width="40.85546875" style="128" customWidth="1"/>
    <col min="3" max="3" width="21.5703125" style="128" customWidth="1"/>
    <col min="4" max="4" width="20.7109375" style="223" customWidth="1"/>
    <col min="5" max="5" width="12.85546875" style="128" bestFit="1" customWidth="1"/>
    <col min="6" max="16384" width="8.85546875" style="128"/>
  </cols>
  <sheetData>
    <row r="1" spans="1:5" x14ac:dyDescent="0.2">
      <c r="A1" s="735" t="s">
        <v>1404</v>
      </c>
      <c r="B1" s="735"/>
    </row>
    <row r="2" spans="1:5" x14ac:dyDescent="0.2">
      <c r="B2" s="224"/>
    </row>
    <row r="3" spans="1:5" x14ac:dyDescent="0.2">
      <c r="A3" s="736"/>
      <c r="B3" s="736"/>
    </row>
    <row r="4" spans="1:5" ht="13.15" customHeight="1" x14ac:dyDescent="0.2">
      <c r="A4" s="737"/>
      <c r="B4" s="737"/>
      <c r="C4" s="737"/>
      <c r="D4" s="737"/>
    </row>
    <row r="5" spans="1:5" ht="13.15" customHeight="1" x14ac:dyDescent="0.2">
      <c r="A5" s="738"/>
      <c r="B5" s="738"/>
      <c r="C5" s="738"/>
      <c r="D5" s="738"/>
    </row>
    <row r="6" spans="1:5" x14ac:dyDescent="0.2">
      <c r="A6" s="807" t="s">
        <v>1405</v>
      </c>
      <c r="B6" s="808"/>
      <c r="C6" s="233"/>
      <c r="D6" s="244">
        <f>SUM(C7)</f>
        <v>7880000</v>
      </c>
    </row>
    <row r="7" spans="1:5" ht="25.5" x14ac:dyDescent="0.2">
      <c r="A7" s="226" t="s">
        <v>1406</v>
      </c>
      <c r="B7" s="227" t="s">
        <v>1377</v>
      </c>
      <c r="C7" s="228">
        <f>'SECTION D - D1000'!H53</f>
        <v>7880000</v>
      </c>
      <c r="D7" s="245"/>
      <c r="E7" s="246"/>
    </row>
    <row r="8" spans="1:5" x14ac:dyDescent="0.2">
      <c r="A8" s="222"/>
      <c r="B8" s="229"/>
      <c r="C8" s="230"/>
    </row>
    <row r="9" spans="1:5" x14ac:dyDescent="0.2">
      <c r="B9" s="222"/>
    </row>
    <row r="10" spans="1:5" ht="30.6" customHeight="1" x14ac:dyDescent="0.2">
      <c r="B10" s="742" t="s">
        <v>1407</v>
      </c>
      <c r="C10" s="742"/>
      <c r="D10" s="231">
        <f>SUM(D6:D8)</f>
        <v>7880000</v>
      </c>
    </row>
    <row r="11" spans="1:5" x14ac:dyDescent="0.2">
      <c r="B11" s="222"/>
    </row>
    <row r="12" spans="1:5" x14ac:dyDescent="0.2">
      <c r="B12" s="222"/>
    </row>
    <row r="13" spans="1:5" x14ac:dyDescent="0.2">
      <c r="B13" s="222"/>
    </row>
    <row r="14" spans="1:5" x14ac:dyDescent="0.2">
      <c r="B14" s="222"/>
    </row>
    <row r="15" spans="1:5" x14ac:dyDescent="0.2">
      <c r="B15" s="222"/>
    </row>
    <row r="16" spans="1:5" x14ac:dyDescent="0.2">
      <c r="B16" s="232" t="s">
        <v>113</v>
      </c>
    </row>
    <row r="17" spans="2:2" x14ac:dyDescent="0.2">
      <c r="B17" s="222"/>
    </row>
  </sheetData>
  <sheetProtection algorithmName="SHA-512" hashValue="dHFe2ny97qnSFlvh+ytF4maFGBAcmRuRR5UT7JQFhyaqqjCFPuCBzymFQqqWsYHy98+x9TvvNSr4l8cIDqBUXw==" saltValue="v6WUvgB9vGK6VMI9oUENbQ==" spinCount="100000" sheet="1" objects="1" scenarios="1"/>
  <mergeCells count="5">
    <mergeCell ref="A1:B1"/>
    <mergeCell ref="A3:B3"/>
    <mergeCell ref="A4:D5"/>
    <mergeCell ref="A6:B6"/>
    <mergeCell ref="B10:C10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  <headerFooter>
    <oddHeader>&amp;LCONTRACT SANRAL C.004-029-2018/1
FOR THE TRAINING AND CONSTRUCTION MANAGEMENT OF THE IMPROVEMENT OF PEDESTRIAN FACILITIES ON NATIONAL ROUTE 5, SECTION 3 FROM km 34.0 TO PAUL ROUX (km 37.0)</oddHeader>
  </headerFooter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6B115-AC7F-4228-BB63-7E3CA309B83B}">
  <sheetPr>
    <tabColor theme="9" tint="0.59999389629810485"/>
  </sheetPr>
  <dimension ref="A1:E107"/>
  <sheetViews>
    <sheetView view="pageBreakPreview" zoomScaleNormal="100" zoomScaleSheetLayoutView="100" workbookViewId="0">
      <selection sqref="A1:E45"/>
    </sheetView>
  </sheetViews>
  <sheetFormatPr defaultColWidth="8.85546875" defaultRowHeight="12.75" x14ac:dyDescent="0.2"/>
  <cols>
    <col min="1" max="5" width="17" style="128" customWidth="1"/>
    <col min="6" max="16384" width="8.85546875" style="128"/>
  </cols>
  <sheetData>
    <row r="1" spans="1:5" x14ac:dyDescent="0.2">
      <c r="A1" s="722" t="s">
        <v>1677</v>
      </c>
      <c r="B1" s="723"/>
      <c r="C1" s="723"/>
      <c r="D1" s="723"/>
      <c r="E1" s="723"/>
    </row>
    <row r="2" spans="1:5" x14ac:dyDescent="0.2">
      <c r="A2" s="723"/>
      <c r="B2" s="723"/>
      <c r="C2" s="723"/>
      <c r="D2" s="723"/>
      <c r="E2" s="723"/>
    </row>
    <row r="3" spans="1:5" x14ac:dyDescent="0.2">
      <c r="A3" s="723"/>
      <c r="B3" s="723"/>
      <c r="C3" s="723"/>
      <c r="D3" s="723"/>
      <c r="E3" s="723"/>
    </row>
    <row r="4" spans="1:5" x14ac:dyDescent="0.2">
      <c r="A4" s="723"/>
      <c r="B4" s="723"/>
      <c r="C4" s="723"/>
      <c r="D4" s="723"/>
      <c r="E4" s="723"/>
    </row>
    <row r="5" spans="1:5" x14ac:dyDescent="0.2">
      <c r="A5" s="723"/>
      <c r="B5" s="723"/>
      <c r="C5" s="723"/>
      <c r="D5" s="723"/>
      <c r="E5" s="723"/>
    </row>
    <row r="6" spans="1:5" x14ac:dyDescent="0.2">
      <c r="A6" s="723"/>
      <c r="B6" s="723"/>
      <c r="C6" s="723"/>
      <c r="D6" s="723"/>
      <c r="E6" s="723"/>
    </row>
    <row r="7" spans="1:5" x14ac:dyDescent="0.2">
      <c r="A7" s="723"/>
      <c r="B7" s="723"/>
      <c r="C7" s="723"/>
      <c r="D7" s="723"/>
      <c r="E7" s="723"/>
    </row>
    <row r="8" spans="1:5" x14ac:dyDescent="0.2">
      <c r="A8" s="723"/>
      <c r="B8" s="723"/>
      <c r="C8" s="723"/>
      <c r="D8" s="723"/>
      <c r="E8" s="723"/>
    </row>
    <row r="9" spans="1:5" x14ac:dyDescent="0.2">
      <c r="A9" s="723"/>
      <c r="B9" s="723"/>
      <c r="C9" s="723"/>
      <c r="D9" s="723"/>
      <c r="E9" s="723"/>
    </row>
    <row r="10" spans="1:5" x14ac:dyDescent="0.2">
      <c r="A10" s="723"/>
      <c r="B10" s="723"/>
      <c r="C10" s="723"/>
      <c r="D10" s="723"/>
      <c r="E10" s="723"/>
    </row>
    <row r="11" spans="1:5" x14ac:dyDescent="0.2">
      <c r="A11" s="723"/>
      <c r="B11" s="723"/>
      <c r="C11" s="723"/>
      <c r="D11" s="723"/>
      <c r="E11" s="723"/>
    </row>
    <row r="12" spans="1:5" x14ac:dyDescent="0.2">
      <c r="A12" s="723"/>
      <c r="B12" s="723"/>
      <c r="C12" s="723"/>
      <c r="D12" s="723"/>
      <c r="E12" s="723"/>
    </row>
    <row r="13" spans="1:5" x14ac:dyDescent="0.2">
      <c r="A13" s="723"/>
      <c r="B13" s="723"/>
      <c r="C13" s="723"/>
      <c r="D13" s="723"/>
      <c r="E13" s="723"/>
    </row>
    <row r="14" spans="1:5" x14ac:dyDescent="0.2">
      <c r="A14" s="723"/>
      <c r="B14" s="723"/>
      <c r="C14" s="723"/>
      <c r="D14" s="723"/>
      <c r="E14" s="723"/>
    </row>
    <row r="15" spans="1:5" x14ac:dyDescent="0.2">
      <c r="A15" s="723"/>
      <c r="B15" s="723"/>
      <c r="C15" s="723"/>
      <c r="D15" s="723"/>
      <c r="E15" s="723"/>
    </row>
    <row r="16" spans="1:5" x14ac:dyDescent="0.2">
      <c r="A16" s="723"/>
      <c r="B16" s="723"/>
      <c r="C16" s="723"/>
      <c r="D16" s="723"/>
      <c r="E16" s="723"/>
    </row>
    <row r="17" spans="1:5" x14ac:dyDescent="0.2">
      <c r="A17" s="723"/>
      <c r="B17" s="723"/>
      <c r="C17" s="723"/>
      <c r="D17" s="723"/>
      <c r="E17" s="723"/>
    </row>
    <row r="18" spans="1:5" x14ac:dyDescent="0.2">
      <c r="A18" s="723"/>
      <c r="B18" s="723"/>
      <c r="C18" s="723"/>
      <c r="D18" s="723"/>
      <c r="E18" s="723"/>
    </row>
    <row r="19" spans="1:5" x14ac:dyDescent="0.2">
      <c r="A19" s="723"/>
      <c r="B19" s="723"/>
      <c r="C19" s="723"/>
      <c r="D19" s="723"/>
      <c r="E19" s="723"/>
    </row>
    <row r="20" spans="1:5" x14ac:dyDescent="0.2">
      <c r="A20" s="723"/>
      <c r="B20" s="723"/>
      <c r="C20" s="723"/>
      <c r="D20" s="723"/>
      <c r="E20" s="723"/>
    </row>
    <row r="21" spans="1:5" x14ac:dyDescent="0.2">
      <c r="A21" s="723"/>
      <c r="B21" s="723"/>
      <c r="C21" s="723"/>
      <c r="D21" s="723"/>
      <c r="E21" s="723"/>
    </row>
    <row r="22" spans="1:5" x14ac:dyDescent="0.2">
      <c r="A22" s="723"/>
      <c r="B22" s="723"/>
      <c r="C22" s="723"/>
      <c r="D22" s="723"/>
      <c r="E22" s="723"/>
    </row>
    <row r="23" spans="1:5" x14ac:dyDescent="0.2">
      <c r="A23" s="723"/>
      <c r="B23" s="723"/>
      <c r="C23" s="723"/>
      <c r="D23" s="723"/>
      <c r="E23" s="723"/>
    </row>
    <row r="24" spans="1:5" x14ac:dyDescent="0.2">
      <c r="A24" s="723"/>
      <c r="B24" s="723"/>
      <c r="C24" s="723"/>
      <c r="D24" s="723"/>
      <c r="E24" s="723"/>
    </row>
    <row r="25" spans="1:5" x14ac:dyDescent="0.2">
      <c r="A25" s="723"/>
      <c r="B25" s="723"/>
      <c r="C25" s="723"/>
      <c r="D25" s="723"/>
      <c r="E25" s="723"/>
    </row>
    <row r="26" spans="1:5" x14ac:dyDescent="0.2">
      <c r="A26" s="723"/>
      <c r="B26" s="723"/>
      <c r="C26" s="723"/>
      <c r="D26" s="723"/>
      <c r="E26" s="723"/>
    </row>
    <row r="27" spans="1:5" x14ac:dyDescent="0.2">
      <c r="A27" s="723"/>
      <c r="B27" s="723"/>
      <c r="C27" s="723"/>
      <c r="D27" s="723"/>
      <c r="E27" s="723"/>
    </row>
    <row r="28" spans="1:5" x14ac:dyDescent="0.2">
      <c r="A28" s="723"/>
      <c r="B28" s="723"/>
      <c r="C28" s="723"/>
      <c r="D28" s="723"/>
      <c r="E28" s="723"/>
    </row>
    <row r="29" spans="1:5" x14ac:dyDescent="0.2">
      <c r="A29" s="723"/>
      <c r="B29" s="723"/>
      <c r="C29" s="723"/>
      <c r="D29" s="723"/>
      <c r="E29" s="723"/>
    </row>
    <row r="30" spans="1:5" x14ac:dyDescent="0.2">
      <c r="A30" s="723"/>
      <c r="B30" s="723"/>
      <c r="C30" s="723"/>
      <c r="D30" s="723"/>
      <c r="E30" s="723"/>
    </row>
    <row r="31" spans="1:5" x14ac:dyDescent="0.2">
      <c r="A31" s="723"/>
      <c r="B31" s="723"/>
      <c r="C31" s="723"/>
      <c r="D31" s="723"/>
      <c r="E31" s="723"/>
    </row>
    <row r="32" spans="1:5" x14ac:dyDescent="0.2">
      <c r="A32" s="723"/>
      <c r="B32" s="723"/>
      <c r="C32" s="723"/>
      <c r="D32" s="723"/>
      <c r="E32" s="723"/>
    </row>
    <row r="33" spans="1:5" x14ac:dyDescent="0.2">
      <c r="A33" s="723"/>
      <c r="B33" s="723"/>
      <c r="C33" s="723"/>
      <c r="D33" s="723"/>
      <c r="E33" s="723"/>
    </row>
    <row r="34" spans="1:5" x14ac:dyDescent="0.2">
      <c r="A34" s="723"/>
      <c r="B34" s="723"/>
      <c r="C34" s="723"/>
      <c r="D34" s="723"/>
      <c r="E34" s="723"/>
    </row>
    <row r="35" spans="1:5" x14ac:dyDescent="0.2">
      <c r="A35" s="723"/>
      <c r="B35" s="723"/>
      <c r="C35" s="723"/>
      <c r="D35" s="723"/>
      <c r="E35" s="723"/>
    </row>
    <row r="36" spans="1:5" x14ac:dyDescent="0.2">
      <c r="A36" s="723"/>
      <c r="B36" s="723"/>
      <c r="C36" s="723"/>
      <c r="D36" s="723"/>
      <c r="E36" s="723"/>
    </row>
    <row r="37" spans="1:5" x14ac:dyDescent="0.2">
      <c r="A37" s="723"/>
      <c r="B37" s="723"/>
      <c r="C37" s="723"/>
      <c r="D37" s="723"/>
      <c r="E37" s="723"/>
    </row>
    <row r="38" spans="1:5" x14ac:dyDescent="0.2">
      <c r="A38" s="723"/>
      <c r="B38" s="723"/>
      <c r="C38" s="723"/>
      <c r="D38" s="723"/>
      <c r="E38" s="723"/>
    </row>
    <row r="39" spans="1:5" x14ac:dyDescent="0.2">
      <c r="A39" s="723"/>
      <c r="B39" s="723"/>
      <c r="C39" s="723"/>
      <c r="D39" s="723"/>
      <c r="E39" s="723"/>
    </row>
    <row r="40" spans="1:5" x14ac:dyDescent="0.2">
      <c r="A40" s="723"/>
      <c r="B40" s="723"/>
      <c r="C40" s="723"/>
      <c r="D40" s="723"/>
      <c r="E40" s="723"/>
    </row>
    <row r="41" spans="1:5" x14ac:dyDescent="0.2">
      <c r="A41" s="723"/>
      <c r="B41" s="723"/>
      <c r="C41" s="723"/>
      <c r="D41" s="723"/>
      <c r="E41" s="723"/>
    </row>
    <row r="42" spans="1:5" x14ac:dyDescent="0.2">
      <c r="A42" s="723"/>
      <c r="B42" s="723"/>
      <c r="C42" s="723"/>
      <c r="D42" s="723"/>
      <c r="E42" s="723"/>
    </row>
    <row r="43" spans="1:5" x14ac:dyDescent="0.2">
      <c r="A43" s="723"/>
      <c r="B43" s="723"/>
      <c r="C43" s="723"/>
      <c r="D43" s="723"/>
      <c r="E43" s="723"/>
    </row>
    <row r="44" spans="1:5" x14ac:dyDescent="0.2">
      <c r="A44" s="723"/>
      <c r="B44" s="723"/>
      <c r="C44" s="723"/>
      <c r="D44" s="723"/>
      <c r="E44" s="723"/>
    </row>
    <row r="45" spans="1:5" x14ac:dyDescent="0.2">
      <c r="A45" s="723"/>
      <c r="B45" s="723"/>
      <c r="C45" s="723"/>
      <c r="D45" s="723"/>
      <c r="E45" s="723"/>
    </row>
    <row r="107" spans="2:2" x14ac:dyDescent="0.2">
      <c r="B107" s="128" t="s">
        <v>1588</v>
      </c>
    </row>
  </sheetData>
  <sheetProtection algorithmName="SHA-512" hashValue="IpjdXv0u3+PjsgwZ2jZSn19B/VC/k9wC10drHsNF9j6hQQsuRU0lQcPsbJNaDgcQomP9MC8l4QjEgtmMRPEhcQ==" saltValue="yi3mIP3tF0ws9/67OVwwcA==" spinCount="100000" sheet="1" objects="1" scenarios="1"/>
  <mergeCells count="1">
    <mergeCell ref="A1:E45"/>
  </mergeCells>
  <pageMargins left="0.7" right="0.7" top="0.75" bottom="0.75" header="0.3" footer="0.3"/>
  <pageSetup paperSize="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D87A0-BE8E-49A1-BEEF-CFE3E4C05911}">
  <dimension ref="A1:G534"/>
  <sheetViews>
    <sheetView showGridLines="0" view="pageBreakPreview" topLeftCell="B1" zoomScale="115" zoomScaleNormal="100" zoomScaleSheetLayoutView="115" workbookViewId="0">
      <selection activeCell="F475" sqref="F475"/>
    </sheetView>
  </sheetViews>
  <sheetFormatPr defaultColWidth="9.140625" defaultRowHeight="15" x14ac:dyDescent="0.2"/>
  <cols>
    <col min="1" max="1" width="5.42578125" style="718" hidden="1" customWidth="1"/>
    <col min="2" max="2" width="13.42578125" style="718" customWidth="1"/>
    <col min="3" max="3" width="43.140625" style="718" customWidth="1"/>
    <col min="4" max="4" width="8.5703125" style="718" customWidth="1"/>
    <col min="5" max="6" width="13" style="719" customWidth="1"/>
    <col min="7" max="7" width="14.28515625" style="719" customWidth="1"/>
    <col min="8" max="8" width="64.42578125" style="718" customWidth="1"/>
    <col min="9" max="16384" width="9.140625" style="718"/>
  </cols>
  <sheetData>
    <row r="1" spans="1:7" s="667" customFormat="1" ht="12" x14ac:dyDescent="0.2">
      <c r="A1" s="667" t="s">
        <v>1569</v>
      </c>
      <c r="B1" s="668" t="s">
        <v>1437</v>
      </c>
      <c r="E1" s="669"/>
      <c r="F1" s="669"/>
      <c r="G1" s="669"/>
    </row>
    <row r="2" spans="1:7" s="667" customFormat="1" ht="12" x14ac:dyDescent="0.2">
      <c r="A2" s="667" t="s">
        <v>1570</v>
      </c>
      <c r="B2" s="668" t="s">
        <v>1438</v>
      </c>
      <c r="E2" s="669"/>
      <c r="F2" s="669"/>
      <c r="G2" s="669"/>
    </row>
    <row r="3" spans="1:7" s="667" customFormat="1" ht="12" x14ac:dyDescent="0.2">
      <c r="B3" s="668" t="s">
        <v>1588</v>
      </c>
      <c r="E3" s="669"/>
      <c r="F3" s="669"/>
      <c r="G3" s="669"/>
    </row>
    <row r="4" spans="1:7" s="667" customFormat="1" ht="12" x14ac:dyDescent="0.2">
      <c r="G4" s="670" t="s">
        <v>1439</v>
      </c>
    </row>
    <row r="5" spans="1:7" s="519" customFormat="1" ht="27.4" customHeight="1" x14ac:dyDescent="0.2">
      <c r="B5" s="671" t="s">
        <v>1440</v>
      </c>
      <c r="C5" s="671" t="s">
        <v>3</v>
      </c>
      <c r="D5" s="671" t="s">
        <v>4</v>
      </c>
      <c r="E5" s="671" t="s">
        <v>1441</v>
      </c>
      <c r="F5" s="671" t="s">
        <v>1442</v>
      </c>
      <c r="G5" s="672" t="s">
        <v>1443</v>
      </c>
    </row>
    <row r="6" spans="1:7" s="519" customFormat="1" ht="12" customHeight="1" x14ac:dyDescent="0.2">
      <c r="A6" s="519">
        <v>49458</v>
      </c>
      <c r="B6" s="673"/>
      <c r="C6" s="674" t="s">
        <v>1439</v>
      </c>
      <c r="D6" s="524"/>
      <c r="E6" s="524"/>
      <c r="F6" s="524"/>
      <c r="G6" s="675"/>
    </row>
    <row r="7" spans="1:7" s="519" customFormat="1" ht="12" customHeight="1" x14ac:dyDescent="0.2">
      <c r="B7" s="676"/>
      <c r="C7" s="677"/>
      <c r="D7" s="527"/>
      <c r="E7" s="528"/>
      <c r="F7" s="528"/>
      <c r="G7" s="528"/>
    </row>
    <row r="8" spans="1:7" s="519" customFormat="1" ht="24" customHeight="1" x14ac:dyDescent="0.2">
      <c r="A8" s="519">
        <v>49459</v>
      </c>
      <c r="B8" s="678" t="s">
        <v>1444</v>
      </c>
      <c r="C8" s="674" t="s">
        <v>1445</v>
      </c>
      <c r="D8" s="524"/>
      <c r="E8" s="524"/>
      <c r="F8" s="524"/>
      <c r="G8" s="675"/>
    </row>
    <row r="9" spans="1:7" s="519" customFormat="1" ht="12" customHeight="1" x14ac:dyDescent="0.2">
      <c r="B9" s="679"/>
      <c r="C9" s="527"/>
      <c r="D9" s="527"/>
      <c r="E9" s="528"/>
      <c r="F9" s="528"/>
      <c r="G9" s="528"/>
    </row>
    <row r="10" spans="1:7" s="519" customFormat="1" ht="12" customHeight="1" x14ac:dyDescent="0.2">
      <c r="A10" s="519">
        <v>49460</v>
      </c>
      <c r="B10" s="680" t="s">
        <v>1668</v>
      </c>
      <c r="C10" s="681" t="s">
        <v>1439</v>
      </c>
      <c r="D10" s="524"/>
      <c r="E10" s="524"/>
      <c r="F10" s="524"/>
      <c r="G10" s="675"/>
    </row>
    <row r="11" spans="1:7" s="519" customFormat="1" ht="12" customHeight="1" x14ac:dyDescent="0.2">
      <c r="B11" s="679"/>
      <c r="C11" s="527"/>
      <c r="D11" s="527"/>
      <c r="E11" s="528"/>
      <c r="F11" s="528"/>
      <c r="G11" s="528"/>
    </row>
    <row r="12" spans="1:7" s="519" customFormat="1" ht="23.25" customHeight="1" x14ac:dyDescent="0.2">
      <c r="A12" s="519">
        <v>49461</v>
      </c>
      <c r="B12" s="680" t="s">
        <v>10</v>
      </c>
      <c r="C12" s="681" t="s">
        <v>1446</v>
      </c>
      <c r="D12" s="523" t="s">
        <v>1447</v>
      </c>
      <c r="E12" s="524">
        <v>1</v>
      </c>
      <c r="F12" s="682"/>
      <c r="G12" s="526">
        <f>E12*F12</f>
        <v>0</v>
      </c>
    </row>
    <row r="13" spans="1:7" s="519" customFormat="1" ht="12" customHeight="1" x14ac:dyDescent="0.2">
      <c r="B13" s="679"/>
      <c r="C13" s="527"/>
      <c r="D13" s="527"/>
      <c r="E13" s="528"/>
      <c r="F13" s="529"/>
      <c r="G13" s="529"/>
    </row>
    <row r="14" spans="1:7" s="519" customFormat="1" ht="21.75" customHeight="1" x14ac:dyDescent="0.2">
      <c r="A14" s="519">
        <v>49462</v>
      </c>
      <c r="B14" s="680" t="s">
        <v>1294</v>
      </c>
      <c r="C14" s="681" t="s">
        <v>1448</v>
      </c>
      <c r="D14" s="523" t="s">
        <v>1447</v>
      </c>
      <c r="E14" s="524">
        <v>1</v>
      </c>
      <c r="F14" s="682"/>
      <c r="G14" s="526">
        <f>E14*F14</f>
        <v>0</v>
      </c>
    </row>
    <row r="15" spans="1:7" s="519" customFormat="1" ht="12" customHeight="1" x14ac:dyDescent="0.2">
      <c r="B15" s="679"/>
      <c r="C15" s="527"/>
      <c r="D15" s="527"/>
      <c r="E15" s="528"/>
      <c r="F15" s="529"/>
      <c r="G15" s="529"/>
    </row>
    <row r="16" spans="1:7" s="519" customFormat="1" ht="12" customHeight="1" x14ac:dyDescent="0.2">
      <c r="A16" s="519">
        <v>49463</v>
      </c>
      <c r="B16" s="680" t="s">
        <v>179</v>
      </c>
      <c r="C16" s="681" t="s">
        <v>239</v>
      </c>
      <c r="D16" s="523" t="s">
        <v>1587</v>
      </c>
      <c r="E16" s="524">
        <v>4</v>
      </c>
      <c r="F16" s="682"/>
      <c r="G16" s="526">
        <f>E16*F16</f>
        <v>0</v>
      </c>
    </row>
    <row r="17" spans="1:7" s="519" customFormat="1" ht="12" customHeight="1" x14ac:dyDescent="0.2">
      <c r="B17" s="679"/>
      <c r="C17" s="527"/>
      <c r="D17" s="527"/>
      <c r="E17" s="528"/>
      <c r="F17" s="524"/>
      <c r="G17" s="529"/>
    </row>
    <row r="18" spans="1:7" s="519" customFormat="1" ht="36" customHeight="1" x14ac:dyDescent="0.2">
      <c r="A18" s="519">
        <v>49464</v>
      </c>
      <c r="B18" s="680" t="s">
        <v>40</v>
      </c>
      <c r="C18" s="681" t="s">
        <v>1449</v>
      </c>
      <c r="D18" s="523" t="s">
        <v>1447</v>
      </c>
      <c r="E18" s="524">
        <v>1</v>
      </c>
      <c r="F18" s="682"/>
      <c r="G18" s="526">
        <f>E18*F18</f>
        <v>0</v>
      </c>
    </row>
    <row r="19" spans="1:7" s="519" customFormat="1" ht="12" customHeight="1" x14ac:dyDescent="0.2">
      <c r="B19" s="683"/>
      <c r="C19" s="527"/>
      <c r="D19" s="527"/>
      <c r="E19" s="528"/>
      <c r="F19" s="528"/>
      <c r="G19" s="528"/>
    </row>
    <row r="20" spans="1:7" s="519" customFormat="1" ht="36" customHeight="1" x14ac:dyDescent="0.2">
      <c r="A20" s="519">
        <v>49465</v>
      </c>
      <c r="B20" s="684"/>
      <c r="C20" s="685" t="s">
        <v>1450</v>
      </c>
      <c r="D20" s="523"/>
      <c r="E20" s="524"/>
      <c r="F20" s="675"/>
      <c r="G20" s="675"/>
    </row>
    <row r="21" spans="1:7" s="519" customFormat="1" ht="12" customHeight="1" x14ac:dyDescent="0.2">
      <c r="B21" s="683"/>
      <c r="C21" s="527"/>
      <c r="D21" s="527"/>
      <c r="E21" s="528"/>
      <c r="F21" s="528"/>
      <c r="G21" s="528"/>
    </row>
    <row r="22" spans="1:7" s="519" customFormat="1" ht="12" customHeight="1" x14ac:dyDescent="0.2">
      <c r="B22" s="686"/>
      <c r="C22" s="687"/>
      <c r="D22" s="687"/>
      <c r="E22" s="524"/>
      <c r="F22" s="524"/>
      <c r="G22" s="524"/>
    </row>
    <row r="23" spans="1:7" s="519" customFormat="1" ht="12" customHeight="1" x14ac:dyDescent="0.2">
      <c r="B23" s="683"/>
      <c r="C23" s="527"/>
      <c r="D23" s="527"/>
      <c r="E23" s="528"/>
      <c r="F23" s="528"/>
      <c r="G23" s="528"/>
    </row>
    <row r="24" spans="1:7" s="519" customFormat="1" ht="12" customHeight="1" x14ac:dyDescent="0.2">
      <c r="B24" s="686"/>
      <c r="C24" s="687"/>
      <c r="D24" s="687"/>
      <c r="E24" s="524"/>
      <c r="F24" s="524"/>
      <c r="G24" s="524"/>
    </row>
    <row r="25" spans="1:7" s="519" customFormat="1" ht="12" customHeight="1" x14ac:dyDescent="0.2">
      <c r="B25" s="683"/>
      <c r="C25" s="527"/>
      <c r="D25" s="527"/>
      <c r="E25" s="528"/>
      <c r="F25" s="528"/>
      <c r="G25" s="528"/>
    </row>
    <row r="26" spans="1:7" s="519" customFormat="1" ht="12" customHeight="1" x14ac:dyDescent="0.2">
      <c r="B26" s="686"/>
      <c r="C26" s="687"/>
      <c r="D26" s="687"/>
      <c r="E26" s="524"/>
      <c r="F26" s="524"/>
      <c r="G26" s="524"/>
    </row>
    <row r="27" spans="1:7" s="519" customFormat="1" ht="12" customHeight="1" x14ac:dyDescent="0.2">
      <c r="B27" s="683"/>
      <c r="C27" s="527"/>
      <c r="D27" s="527"/>
      <c r="E27" s="528"/>
      <c r="F27" s="528"/>
      <c r="G27" s="528"/>
    </row>
    <row r="28" spans="1:7" s="519" customFormat="1" ht="12" customHeight="1" x14ac:dyDescent="0.2">
      <c r="B28" s="686"/>
      <c r="C28" s="687"/>
      <c r="D28" s="687"/>
      <c r="E28" s="524"/>
      <c r="F28" s="524"/>
      <c r="G28" s="524"/>
    </row>
    <row r="29" spans="1:7" s="519" customFormat="1" ht="12" customHeight="1" x14ac:dyDescent="0.2">
      <c r="B29" s="683"/>
      <c r="C29" s="527"/>
      <c r="D29" s="527"/>
      <c r="E29" s="528"/>
      <c r="F29" s="528"/>
      <c r="G29" s="528"/>
    </row>
    <row r="30" spans="1:7" s="519" customFormat="1" ht="12" customHeight="1" x14ac:dyDescent="0.2">
      <c r="B30" s="686"/>
      <c r="C30" s="687"/>
      <c r="D30" s="687"/>
      <c r="E30" s="524"/>
      <c r="F30" s="524"/>
      <c r="G30" s="524"/>
    </row>
    <row r="31" spans="1:7" s="519" customFormat="1" ht="12" customHeight="1" x14ac:dyDescent="0.2">
      <c r="B31" s="683"/>
      <c r="C31" s="527"/>
      <c r="D31" s="527"/>
      <c r="E31" s="528"/>
      <c r="F31" s="528"/>
      <c r="G31" s="528"/>
    </row>
    <row r="32" spans="1:7" s="519" customFormat="1" ht="12" customHeight="1" x14ac:dyDescent="0.2">
      <c r="B32" s="686"/>
      <c r="C32" s="687"/>
      <c r="D32" s="687"/>
      <c r="E32" s="524"/>
      <c r="F32" s="524"/>
      <c r="G32" s="524"/>
    </row>
    <row r="33" spans="2:7" s="519" customFormat="1" ht="12" customHeight="1" x14ac:dyDescent="0.2">
      <c r="B33" s="683"/>
      <c r="C33" s="527"/>
      <c r="D33" s="527"/>
      <c r="E33" s="528"/>
      <c r="F33" s="528"/>
      <c r="G33" s="528"/>
    </row>
    <row r="34" spans="2:7" s="519" customFormat="1" ht="12" customHeight="1" x14ac:dyDescent="0.2">
      <c r="B34" s="686"/>
      <c r="C34" s="687"/>
      <c r="D34" s="687"/>
      <c r="E34" s="524"/>
      <c r="F34" s="524"/>
      <c r="G34" s="524"/>
    </row>
    <row r="35" spans="2:7" s="519" customFormat="1" ht="12" customHeight="1" x14ac:dyDescent="0.2">
      <c r="B35" s="683"/>
      <c r="C35" s="527"/>
      <c r="D35" s="527"/>
      <c r="E35" s="528"/>
      <c r="F35" s="528"/>
      <c r="G35" s="528"/>
    </row>
    <row r="36" spans="2:7" s="519" customFormat="1" ht="12" customHeight="1" x14ac:dyDescent="0.2">
      <c r="B36" s="686"/>
      <c r="C36" s="687"/>
      <c r="D36" s="687"/>
      <c r="E36" s="524"/>
      <c r="F36" s="524"/>
      <c r="G36" s="524"/>
    </row>
    <row r="37" spans="2:7" s="519" customFormat="1" ht="12" customHeight="1" x14ac:dyDescent="0.2">
      <c r="B37" s="683"/>
      <c r="C37" s="527"/>
      <c r="D37" s="527"/>
      <c r="E37" s="528"/>
      <c r="F37" s="528"/>
      <c r="G37" s="528"/>
    </row>
    <row r="38" spans="2:7" s="519" customFormat="1" ht="12" customHeight="1" x14ac:dyDescent="0.2">
      <c r="B38" s="686"/>
      <c r="C38" s="687"/>
      <c r="D38" s="687"/>
      <c r="E38" s="524"/>
      <c r="F38" s="524"/>
      <c r="G38" s="524"/>
    </row>
    <row r="39" spans="2:7" s="519" customFormat="1" ht="12" customHeight="1" x14ac:dyDescent="0.2">
      <c r="B39" s="683"/>
      <c r="C39" s="527"/>
      <c r="D39" s="527"/>
      <c r="E39" s="528"/>
      <c r="F39" s="528"/>
      <c r="G39" s="528"/>
    </row>
    <row r="40" spans="2:7" s="519" customFormat="1" ht="12" customHeight="1" x14ac:dyDescent="0.2">
      <c r="B40" s="686"/>
      <c r="C40" s="687"/>
      <c r="D40" s="687"/>
      <c r="E40" s="524"/>
      <c r="F40" s="524"/>
      <c r="G40" s="524"/>
    </row>
    <row r="41" spans="2:7" s="519" customFormat="1" ht="12" customHeight="1" x14ac:dyDescent="0.2">
      <c r="B41" s="683"/>
      <c r="C41" s="527"/>
      <c r="D41" s="527"/>
      <c r="E41" s="528"/>
      <c r="F41" s="528"/>
      <c r="G41" s="528"/>
    </row>
    <row r="42" spans="2:7" s="519" customFormat="1" ht="12" customHeight="1" x14ac:dyDescent="0.2">
      <c r="B42" s="686"/>
      <c r="C42" s="687"/>
      <c r="D42" s="687"/>
      <c r="E42" s="524"/>
      <c r="F42" s="524"/>
      <c r="G42" s="524"/>
    </row>
    <row r="43" spans="2:7" s="519" customFormat="1" ht="12" customHeight="1" x14ac:dyDescent="0.2">
      <c r="B43" s="683"/>
      <c r="C43" s="527"/>
      <c r="D43" s="527"/>
      <c r="E43" s="528"/>
      <c r="F43" s="528"/>
      <c r="G43" s="528"/>
    </row>
    <row r="44" spans="2:7" s="519" customFormat="1" ht="12" customHeight="1" x14ac:dyDescent="0.2">
      <c r="B44" s="686"/>
      <c r="C44" s="687"/>
      <c r="D44" s="687"/>
      <c r="E44" s="524"/>
      <c r="F44" s="524"/>
      <c r="G44" s="524"/>
    </row>
    <row r="45" spans="2:7" s="519" customFormat="1" ht="12" customHeight="1" x14ac:dyDescent="0.2">
      <c r="B45" s="683"/>
      <c r="C45" s="527"/>
      <c r="D45" s="527"/>
      <c r="E45" s="528"/>
      <c r="F45" s="528"/>
      <c r="G45" s="528"/>
    </row>
    <row r="46" spans="2:7" s="519" customFormat="1" ht="12" customHeight="1" x14ac:dyDescent="0.2">
      <c r="B46" s="686"/>
      <c r="C46" s="687"/>
      <c r="D46" s="687"/>
      <c r="E46" s="524"/>
      <c r="F46" s="524"/>
      <c r="G46" s="524"/>
    </row>
    <row r="47" spans="2:7" s="519" customFormat="1" ht="12" customHeight="1" x14ac:dyDescent="0.2">
      <c r="B47" s="683"/>
      <c r="C47" s="527"/>
      <c r="D47" s="527"/>
      <c r="E47" s="528"/>
      <c r="F47" s="528"/>
      <c r="G47" s="528"/>
    </row>
    <row r="48" spans="2:7" s="519" customFormat="1" ht="12" customHeight="1" x14ac:dyDescent="0.2">
      <c r="B48" s="686"/>
      <c r="C48" s="687"/>
      <c r="D48" s="687"/>
      <c r="E48" s="524"/>
      <c r="F48" s="524"/>
      <c r="G48" s="524"/>
    </row>
    <row r="49" spans="2:7" s="519" customFormat="1" ht="12" customHeight="1" x14ac:dyDescent="0.2">
      <c r="B49" s="683"/>
      <c r="C49" s="527"/>
      <c r="D49" s="527"/>
      <c r="E49" s="528"/>
      <c r="F49" s="528"/>
      <c r="G49" s="528"/>
    </row>
    <row r="50" spans="2:7" s="519" customFormat="1" ht="12" customHeight="1" x14ac:dyDescent="0.2">
      <c r="B50" s="686"/>
      <c r="C50" s="687"/>
      <c r="D50" s="687"/>
      <c r="E50" s="524"/>
      <c r="F50" s="524"/>
      <c r="G50" s="524"/>
    </row>
    <row r="51" spans="2:7" s="519" customFormat="1" ht="12" customHeight="1" x14ac:dyDescent="0.2">
      <c r="B51" s="683"/>
      <c r="C51" s="527"/>
      <c r="D51" s="527"/>
      <c r="E51" s="528"/>
      <c r="F51" s="528"/>
      <c r="G51" s="528"/>
    </row>
    <row r="52" spans="2:7" s="519" customFormat="1" ht="12" customHeight="1" x14ac:dyDescent="0.2">
      <c r="B52" s="686"/>
      <c r="C52" s="687"/>
      <c r="D52" s="687"/>
      <c r="E52" s="524"/>
      <c r="F52" s="524"/>
      <c r="G52" s="524"/>
    </row>
    <row r="53" spans="2:7" s="519" customFormat="1" ht="12" customHeight="1" x14ac:dyDescent="0.2">
      <c r="B53" s="683"/>
      <c r="C53" s="527"/>
      <c r="D53" s="527"/>
      <c r="E53" s="528"/>
      <c r="F53" s="528"/>
      <c r="G53" s="528"/>
    </row>
    <row r="54" spans="2:7" s="519" customFormat="1" ht="12" customHeight="1" x14ac:dyDescent="0.2">
      <c r="B54" s="686"/>
      <c r="C54" s="687"/>
      <c r="D54" s="687"/>
      <c r="E54" s="524"/>
      <c r="F54" s="524"/>
      <c r="G54" s="524"/>
    </row>
    <row r="55" spans="2:7" s="519" customFormat="1" ht="12" customHeight="1" x14ac:dyDescent="0.2">
      <c r="B55" s="683"/>
      <c r="C55" s="527"/>
      <c r="D55" s="527"/>
      <c r="E55" s="528"/>
      <c r="F55" s="528"/>
      <c r="G55" s="528"/>
    </row>
    <row r="56" spans="2:7" s="519" customFormat="1" ht="12" customHeight="1" x14ac:dyDescent="0.2">
      <c r="B56" s="683"/>
      <c r="C56" s="527"/>
      <c r="D56" s="527"/>
      <c r="E56" s="528"/>
      <c r="F56" s="528"/>
      <c r="G56" s="528"/>
    </row>
    <row r="57" spans="2:7" s="519" customFormat="1" ht="12" customHeight="1" x14ac:dyDescent="0.2">
      <c r="B57" s="686"/>
      <c r="C57" s="687"/>
      <c r="D57" s="687"/>
      <c r="E57" s="524"/>
      <c r="F57" s="524"/>
      <c r="G57" s="524"/>
    </row>
    <row r="58" spans="2:7" s="519" customFormat="1" ht="12" customHeight="1" x14ac:dyDescent="0.2">
      <c r="B58" s="683"/>
      <c r="C58" s="527"/>
      <c r="D58" s="527"/>
      <c r="E58" s="528"/>
      <c r="F58" s="528"/>
      <c r="G58" s="528"/>
    </row>
    <row r="59" spans="2:7" s="519" customFormat="1" ht="12" customHeight="1" x14ac:dyDescent="0.2">
      <c r="B59" s="686"/>
      <c r="C59" s="687"/>
      <c r="D59" s="687"/>
      <c r="E59" s="524"/>
      <c r="F59" s="524"/>
      <c r="G59" s="524"/>
    </row>
    <row r="60" spans="2:7" s="519" customFormat="1" ht="12" customHeight="1" x14ac:dyDescent="0.2">
      <c r="B60" s="683"/>
      <c r="C60" s="527"/>
      <c r="D60" s="527"/>
      <c r="E60" s="528"/>
      <c r="F60" s="528"/>
      <c r="G60" s="528"/>
    </row>
    <row r="61" spans="2:7" s="519" customFormat="1" ht="12" customHeight="1" x14ac:dyDescent="0.2">
      <c r="B61" s="686"/>
      <c r="C61" s="687"/>
      <c r="D61" s="687"/>
      <c r="E61" s="524"/>
      <c r="F61" s="524"/>
      <c r="G61" s="524"/>
    </row>
    <row r="62" spans="2:7" s="519" customFormat="1" ht="20.100000000000001" customHeight="1" x14ac:dyDescent="0.2">
      <c r="B62" s="520" t="s">
        <v>1451</v>
      </c>
      <c r="C62" s="521"/>
      <c r="D62" s="522"/>
      <c r="E62" s="522"/>
      <c r="F62" s="522"/>
      <c r="G62" s="691">
        <f>SUM(G6:G61)</f>
        <v>0</v>
      </c>
    </row>
    <row r="63" spans="2:7" s="667" customFormat="1" ht="12" customHeight="1" x14ac:dyDescent="0.2">
      <c r="E63" s="669"/>
      <c r="F63" s="669"/>
      <c r="G63" s="688"/>
    </row>
    <row r="64" spans="2:7" s="667" customFormat="1" ht="12" x14ac:dyDescent="0.2">
      <c r="B64" s="668" t="s">
        <v>1437</v>
      </c>
      <c r="E64" s="669"/>
      <c r="F64" s="669"/>
      <c r="G64" s="669">
        <v>2</v>
      </c>
    </row>
    <row r="65" spans="1:7" s="667" customFormat="1" ht="12" x14ac:dyDescent="0.2">
      <c r="B65" s="668" t="s">
        <v>1438</v>
      </c>
      <c r="E65" s="669"/>
      <c r="F65" s="669"/>
      <c r="G65" s="669"/>
    </row>
    <row r="66" spans="1:7" s="667" customFormat="1" ht="12" x14ac:dyDescent="0.2">
      <c r="B66" s="668" t="s">
        <v>1588</v>
      </c>
      <c r="E66" s="669"/>
      <c r="F66" s="669"/>
      <c r="G66" s="669"/>
    </row>
    <row r="67" spans="1:7" s="667" customFormat="1" ht="12" x14ac:dyDescent="0.2">
      <c r="E67" s="669"/>
      <c r="F67" s="669"/>
      <c r="G67" s="670" t="s">
        <v>1452</v>
      </c>
    </row>
    <row r="68" spans="1:7" s="519" customFormat="1" ht="27.4" customHeight="1" x14ac:dyDescent="0.2">
      <c r="B68" s="671" t="s">
        <v>1440</v>
      </c>
      <c r="C68" s="671" t="s">
        <v>3</v>
      </c>
      <c r="D68" s="671" t="s">
        <v>4</v>
      </c>
      <c r="E68" s="671" t="s">
        <v>1441</v>
      </c>
      <c r="F68" s="671" t="s">
        <v>1442</v>
      </c>
      <c r="G68" s="672" t="s">
        <v>1443</v>
      </c>
    </row>
    <row r="69" spans="1:7" s="519" customFormat="1" ht="12" customHeight="1" x14ac:dyDescent="0.2">
      <c r="A69" s="519">
        <v>49213</v>
      </c>
      <c r="B69" s="678"/>
      <c r="C69" s="674" t="s">
        <v>1453</v>
      </c>
      <c r="D69" s="523"/>
      <c r="E69" s="524"/>
      <c r="F69" s="675"/>
      <c r="G69" s="675"/>
    </row>
    <row r="70" spans="1:7" s="519" customFormat="1" ht="12" customHeight="1" x14ac:dyDescent="0.2">
      <c r="B70" s="689"/>
      <c r="C70" s="677"/>
      <c r="D70" s="527"/>
      <c r="E70" s="528"/>
      <c r="F70" s="528"/>
      <c r="G70" s="528"/>
    </row>
    <row r="71" spans="1:7" s="519" customFormat="1" ht="12" customHeight="1" x14ac:dyDescent="0.2">
      <c r="A71" s="519">
        <v>49214</v>
      </c>
      <c r="B71" s="678" t="s">
        <v>1454</v>
      </c>
      <c r="C71" s="674" t="s">
        <v>1455</v>
      </c>
      <c r="D71" s="523"/>
      <c r="E71" s="524"/>
      <c r="F71" s="675"/>
      <c r="G71" s="675"/>
    </row>
    <row r="72" spans="1:7" s="519" customFormat="1" ht="12" customHeight="1" x14ac:dyDescent="0.2">
      <c r="B72" s="679"/>
      <c r="C72" s="527"/>
      <c r="D72" s="527"/>
      <c r="E72" s="528"/>
      <c r="F72" s="528"/>
      <c r="G72" s="528"/>
    </row>
    <row r="73" spans="1:7" s="519" customFormat="1" ht="60" x14ac:dyDescent="0.2">
      <c r="A73" s="519">
        <v>49215</v>
      </c>
      <c r="B73" s="680"/>
      <c r="C73" s="685" t="s">
        <v>1571</v>
      </c>
      <c r="D73" s="523"/>
      <c r="E73" s="524"/>
      <c r="F73" s="675"/>
      <c r="G73" s="675"/>
    </row>
    <row r="74" spans="1:7" s="519" customFormat="1" ht="12" customHeight="1" x14ac:dyDescent="0.2">
      <c r="B74" s="679"/>
      <c r="C74" s="527"/>
      <c r="D74" s="527"/>
      <c r="E74" s="528"/>
      <c r="F74" s="528"/>
      <c r="G74" s="528"/>
    </row>
    <row r="75" spans="1:7" s="519" customFormat="1" ht="12" customHeight="1" x14ac:dyDescent="0.2">
      <c r="A75" s="519">
        <v>49216</v>
      </c>
      <c r="B75" s="678" t="s">
        <v>1456</v>
      </c>
      <c r="C75" s="674" t="s">
        <v>1457</v>
      </c>
      <c r="D75" s="523"/>
      <c r="E75" s="524"/>
      <c r="F75" s="675"/>
      <c r="G75" s="675"/>
    </row>
    <row r="76" spans="1:7" s="519" customFormat="1" ht="12" customHeight="1" x14ac:dyDescent="0.2">
      <c r="B76" s="679"/>
      <c r="C76" s="527"/>
      <c r="D76" s="527"/>
      <c r="E76" s="528"/>
      <c r="F76" s="528"/>
      <c r="G76" s="528"/>
    </row>
    <row r="77" spans="1:7" s="519" customFormat="1" ht="24" customHeight="1" x14ac:dyDescent="0.2">
      <c r="A77" s="519">
        <v>49217</v>
      </c>
      <c r="B77" s="680" t="s">
        <v>10</v>
      </c>
      <c r="C77" s="681" t="s">
        <v>1458</v>
      </c>
      <c r="D77" s="523"/>
      <c r="E77" s="524"/>
      <c r="F77" s="675"/>
      <c r="G77" s="675"/>
    </row>
    <row r="78" spans="1:7" s="519" customFormat="1" ht="12" customHeight="1" x14ac:dyDescent="0.2">
      <c r="B78" s="679"/>
      <c r="C78" s="527"/>
      <c r="D78" s="527"/>
      <c r="E78" s="528"/>
      <c r="F78" s="528"/>
      <c r="G78" s="528"/>
    </row>
    <row r="79" spans="1:7" s="519" customFormat="1" ht="24" x14ac:dyDescent="0.2">
      <c r="A79" s="519">
        <v>49218</v>
      </c>
      <c r="B79" s="680" t="s">
        <v>1459</v>
      </c>
      <c r="C79" s="681" t="s">
        <v>1572</v>
      </c>
      <c r="D79" s="523"/>
      <c r="E79" s="524"/>
      <c r="F79" s="675"/>
      <c r="G79" s="675"/>
    </row>
    <row r="80" spans="1:7" s="519" customFormat="1" ht="12" customHeight="1" x14ac:dyDescent="0.2">
      <c r="B80" s="679"/>
      <c r="C80" s="527"/>
      <c r="D80" s="527"/>
      <c r="E80" s="528"/>
      <c r="F80" s="528"/>
      <c r="G80" s="528"/>
    </row>
    <row r="81" spans="1:7" s="519" customFormat="1" ht="12" customHeight="1" x14ac:dyDescent="0.2">
      <c r="A81" s="519">
        <v>49219</v>
      </c>
      <c r="B81" s="680" t="s">
        <v>12</v>
      </c>
      <c r="C81" s="681" t="s">
        <v>1460</v>
      </c>
      <c r="D81" s="523" t="s">
        <v>1461</v>
      </c>
      <c r="E81" s="690">
        <f>1990+1800</f>
        <v>3790</v>
      </c>
      <c r="F81" s="682"/>
      <c r="G81" s="526">
        <f>E81*F81</f>
        <v>0</v>
      </c>
    </row>
    <row r="82" spans="1:7" s="519" customFormat="1" ht="12" customHeight="1" x14ac:dyDescent="0.2">
      <c r="B82" s="679"/>
      <c r="C82" s="527"/>
      <c r="D82" s="527"/>
      <c r="E82" s="528"/>
      <c r="F82" s="529"/>
      <c r="G82" s="529"/>
    </row>
    <row r="83" spans="1:7" s="519" customFormat="1" ht="12" customHeight="1" x14ac:dyDescent="0.2">
      <c r="A83" s="519">
        <v>49220</v>
      </c>
      <c r="B83" s="680" t="s">
        <v>1462</v>
      </c>
      <c r="C83" s="681" t="s">
        <v>1463</v>
      </c>
      <c r="D83" s="523"/>
      <c r="E83" s="690"/>
      <c r="F83" s="526"/>
      <c r="G83" s="526"/>
    </row>
    <row r="84" spans="1:7" s="519" customFormat="1" ht="12" customHeight="1" x14ac:dyDescent="0.2">
      <c r="B84" s="679"/>
      <c r="C84" s="527"/>
      <c r="D84" s="527"/>
      <c r="E84" s="528"/>
      <c r="F84" s="529"/>
      <c r="G84" s="529"/>
    </row>
    <row r="85" spans="1:7" s="519" customFormat="1" ht="12" customHeight="1" x14ac:dyDescent="0.2">
      <c r="A85" s="519">
        <v>49221</v>
      </c>
      <c r="B85" s="680" t="s">
        <v>12</v>
      </c>
      <c r="C85" s="681" t="s">
        <v>1460</v>
      </c>
      <c r="D85" s="523" t="s">
        <v>1461</v>
      </c>
      <c r="E85" s="690">
        <f>2*1.5*1*0.5</f>
        <v>1.5</v>
      </c>
      <c r="F85" s="682"/>
      <c r="G85" s="526">
        <f>E85*F85</f>
        <v>0</v>
      </c>
    </row>
    <row r="86" spans="1:7" s="519" customFormat="1" ht="12" customHeight="1" x14ac:dyDescent="0.2">
      <c r="B86" s="679"/>
      <c r="C86" s="527"/>
      <c r="D86" s="527"/>
      <c r="E86" s="528"/>
      <c r="F86" s="529"/>
      <c r="G86" s="529"/>
    </row>
    <row r="87" spans="1:7" s="519" customFormat="1" ht="24" customHeight="1" x14ac:dyDescent="0.2">
      <c r="A87" s="519">
        <v>49222</v>
      </c>
      <c r="B87" s="680" t="s">
        <v>23</v>
      </c>
      <c r="C87" s="681" t="s">
        <v>1464</v>
      </c>
      <c r="D87" s="523" t="s">
        <v>1461</v>
      </c>
      <c r="E87" s="690">
        <v>100</v>
      </c>
      <c r="F87" s="682"/>
      <c r="G87" s="526">
        <f>E87*F87</f>
        <v>0</v>
      </c>
    </row>
    <row r="88" spans="1:7" s="519" customFormat="1" ht="12" customHeight="1" x14ac:dyDescent="0.2">
      <c r="B88" s="679"/>
      <c r="C88" s="527"/>
      <c r="D88" s="527"/>
      <c r="E88" s="528"/>
      <c r="F88" s="529"/>
      <c r="G88" s="529"/>
    </row>
    <row r="89" spans="1:7" s="519" customFormat="1" ht="12" customHeight="1" x14ac:dyDescent="0.2">
      <c r="A89" s="519">
        <v>49223</v>
      </c>
      <c r="B89" s="680" t="s">
        <v>1465</v>
      </c>
      <c r="C89" s="681" t="s">
        <v>1466</v>
      </c>
      <c r="D89" s="523"/>
      <c r="E89" s="690"/>
      <c r="F89" s="526"/>
      <c r="G89" s="526"/>
    </row>
    <row r="90" spans="1:7" s="519" customFormat="1" ht="12" customHeight="1" x14ac:dyDescent="0.2">
      <c r="B90" s="679"/>
      <c r="C90" s="527"/>
      <c r="D90" s="527"/>
      <c r="E90" s="528"/>
      <c r="F90" s="529"/>
      <c r="G90" s="529"/>
    </row>
    <row r="91" spans="1:7" s="519" customFormat="1" ht="12" customHeight="1" x14ac:dyDescent="0.2">
      <c r="A91" s="519">
        <v>49224</v>
      </c>
      <c r="B91" s="680" t="s">
        <v>12</v>
      </c>
      <c r="C91" s="681" t="s">
        <v>1467</v>
      </c>
      <c r="D91" s="523" t="s">
        <v>1468</v>
      </c>
      <c r="E91" s="690">
        <v>10</v>
      </c>
      <c r="F91" s="682"/>
      <c r="G91" s="526">
        <f>E91*F91</f>
        <v>0</v>
      </c>
    </row>
    <row r="92" spans="1:7" s="519" customFormat="1" ht="12" customHeight="1" x14ac:dyDescent="0.2">
      <c r="B92" s="679"/>
      <c r="C92" s="527"/>
      <c r="D92" s="527"/>
      <c r="E92" s="528"/>
      <c r="F92" s="529"/>
      <c r="G92" s="529"/>
    </row>
    <row r="93" spans="1:7" s="519" customFormat="1" ht="12" customHeight="1" x14ac:dyDescent="0.2">
      <c r="A93" s="519">
        <v>49225</v>
      </c>
      <c r="B93" s="680"/>
      <c r="C93" s="681" t="s">
        <v>1469</v>
      </c>
      <c r="D93" s="523" t="s">
        <v>1468</v>
      </c>
      <c r="E93" s="690">
        <v>88</v>
      </c>
      <c r="F93" s="682"/>
      <c r="G93" s="526">
        <f>E93*F93</f>
        <v>0</v>
      </c>
    </row>
    <row r="94" spans="1:7" s="519" customFormat="1" ht="12" customHeight="1" x14ac:dyDescent="0.2">
      <c r="B94" s="679"/>
      <c r="C94" s="527"/>
      <c r="D94" s="527"/>
      <c r="E94" s="528"/>
      <c r="F94" s="529"/>
      <c r="G94" s="529"/>
    </row>
    <row r="95" spans="1:7" s="519" customFormat="1" ht="12" customHeight="1" x14ac:dyDescent="0.2">
      <c r="A95" s="519">
        <v>49226</v>
      </c>
      <c r="B95" s="678" t="s">
        <v>1470</v>
      </c>
      <c r="C95" s="674" t="s">
        <v>1471</v>
      </c>
      <c r="D95" s="523"/>
      <c r="E95" s="690"/>
      <c r="F95" s="526"/>
      <c r="G95" s="526"/>
    </row>
    <row r="96" spans="1:7" s="519" customFormat="1" ht="12" customHeight="1" x14ac:dyDescent="0.2">
      <c r="B96" s="679"/>
      <c r="C96" s="527"/>
      <c r="D96" s="527"/>
      <c r="E96" s="528"/>
      <c r="F96" s="529"/>
      <c r="G96" s="529"/>
    </row>
    <row r="97" spans="1:7" s="519" customFormat="1" ht="12" customHeight="1" x14ac:dyDescent="0.2">
      <c r="A97" s="519">
        <v>49227</v>
      </c>
      <c r="B97" s="680" t="s">
        <v>1459</v>
      </c>
      <c r="C97" s="681" t="s">
        <v>1472</v>
      </c>
      <c r="D97" s="523"/>
      <c r="E97" s="690"/>
      <c r="F97" s="526"/>
      <c r="G97" s="526"/>
    </row>
    <row r="98" spans="1:7" s="519" customFormat="1" ht="12" customHeight="1" x14ac:dyDescent="0.2">
      <c r="B98" s="679"/>
      <c r="C98" s="527"/>
      <c r="D98" s="527"/>
      <c r="E98" s="528"/>
      <c r="F98" s="529"/>
      <c r="G98" s="529"/>
    </row>
    <row r="99" spans="1:7" s="519" customFormat="1" ht="12" customHeight="1" x14ac:dyDescent="0.2">
      <c r="A99" s="519">
        <v>49228</v>
      </c>
      <c r="B99" s="680" t="s">
        <v>10</v>
      </c>
      <c r="C99" s="681" t="s">
        <v>698</v>
      </c>
      <c r="D99" s="523" t="s">
        <v>1461</v>
      </c>
      <c r="E99" s="690">
        <f>E81-E105-E107</f>
        <v>2779.333333333333</v>
      </c>
      <c r="F99" s="682"/>
      <c r="G99" s="526">
        <f>E99*F99</f>
        <v>0</v>
      </c>
    </row>
    <row r="100" spans="1:7" s="519" customFormat="1" ht="12" customHeight="1" x14ac:dyDescent="0.2">
      <c r="B100" s="679"/>
      <c r="C100" s="527"/>
      <c r="D100" s="527"/>
      <c r="E100" s="528"/>
      <c r="F100" s="529"/>
      <c r="G100" s="529"/>
    </row>
    <row r="101" spans="1:7" s="519" customFormat="1" ht="12" customHeight="1" x14ac:dyDescent="0.2">
      <c r="A101" s="519">
        <v>49229</v>
      </c>
      <c r="B101" s="680" t="s">
        <v>23</v>
      </c>
      <c r="C101" s="681" t="s">
        <v>1473</v>
      </c>
      <c r="D101" s="523" t="s">
        <v>1461</v>
      </c>
      <c r="E101" s="690">
        <v>20</v>
      </c>
      <c r="F101" s="682"/>
      <c r="G101" s="526">
        <f>E101*F101</f>
        <v>0</v>
      </c>
    </row>
    <row r="102" spans="1:7" s="519" customFormat="1" ht="12" customHeight="1" x14ac:dyDescent="0.2">
      <c r="B102" s="679"/>
      <c r="C102" s="527"/>
      <c r="D102" s="527"/>
      <c r="E102" s="528"/>
      <c r="F102" s="529"/>
      <c r="G102" s="529"/>
    </row>
    <row r="103" spans="1:7" s="519" customFormat="1" ht="24" customHeight="1" x14ac:dyDescent="0.2">
      <c r="A103" s="519">
        <v>49230</v>
      </c>
      <c r="B103" s="680" t="s">
        <v>179</v>
      </c>
      <c r="C103" s="681" t="s">
        <v>1474</v>
      </c>
      <c r="D103" s="523" t="s">
        <v>1461</v>
      </c>
      <c r="E103" s="690">
        <f>E93*1.5*1*0.6</f>
        <v>79.2</v>
      </c>
      <c r="F103" s="682"/>
      <c r="G103" s="526">
        <f>E103*F103</f>
        <v>0</v>
      </c>
    </row>
    <row r="104" spans="1:7" s="519" customFormat="1" ht="12" customHeight="1" x14ac:dyDescent="0.2">
      <c r="B104" s="679"/>
      <c r="C104" s="527"/>
      <c r="D104" s="527"/>
      <c r="E104" s="528"/>
      <c r="F104" s="529"/>
      <c r="G104" s="529"/>
    </row>
    <row r="105" spans="1:7" s="519" customFormat="1" ht="24" customHeight="1" x14ac:dyDescent="0.2">
      <c r="A105" s="519">
        <v>49231</v>
      </c>
      <c r="B105" s="680" t="s">
        <v>40</v>
      </c>
      <c r="C105" s="681" t="s">
        <v>1475</v>
      </c>
      <c r="D105" s="523" t="s">
        <v>1461</v>
      </c>
      <c r="E105" s="690">
        <f>200/1500*E81</f>
        <v>505.33333333333331</v>
      </c>
      <c r="F105" s="682"/>
      <c r="G105" s="526">
        <f>E105*F105</f>
        <v>0</v>
      </c>
    </row>
    <row r="106" spans="1:7" s="519" customFormat="1" ht="12" customHeight="1" x14ac:dyDescent="0.2">
      <c r="B106" s="679"/>
      <c r="C106" s="527"/>
      <c r="D106" s="527"/>
      <c r="E106" s="528"/>
      <c r="F106" s="529"/>
      <c r="G106" s="529"/>
    </row>
    <row r="107" spans="1:7" s="519" customFormat="1" ht="12" customHeight="1" x14ac:dyDescent="0.2">
      <c r="A107" s="519">
        <v>49232</v>
      </c>
      <c r="B107" s="680" t="s">
        <v>182</v>
      </c>
      <c r="C107" s="681" t="s">
        <v>1476</v>
      </c>
      <c r="D107" s="523" t="s">
        <v>1461</v>
      </c>
      <c r="E107" s="690">
        <f>E105</f>
        <v>505.33333333333331</v>
      </c>
      <c r="F107" s="682"/>
      <c r="G107" s="526">
        <f>E107*F107</f>
        <v>0</v>
      </c>
    </row>
    <row r="108" spans="1:7" s="519" customFormat="1" ht="12" customHeight="1" x14ac:dyDescent="0.2">
      <c r="B108" s="679"/>
      <c r="C108" s="527"/>
      <c r="D108" s="527"/>
      <c r="E108" s="528"/>
      <c r="F108" s="529"/>
      <c r="G108" s="529"/>
    </row>
    <row r="109" spans="1:7" s="519" customFormat="1" ht="12" customHeight="1" x14ac:dyDescent="0.2">
      <c r="A109" s="519">
        <v>49233</v>
      </c>
      <c r="B109" s="680" t="s">
        <v>1462</v>
      </c>
      <c r="C109" s="681" t="s">
        <v>1477</v>
      </c>
      <c r="D109" s="523"/>
      <c r="E109" s="690"/>
      <c r="F109" s="526"/>
      <c r="G109" s="526"/>
    </row>
    <row r="110" spans="1:7" s="519" customFormat="1" ht="12" customHeight="1" x14ac:dyDescent="0.2">
      <c r="B110" s="679"/>
      <c r="C110" s="527"/>
      <c r="D110" s="527"/>
      <c r="E110" s="528"/>
      <c r="F110" s="529"/>
      <c r="G110" s="529"/>
    </row>
    <row r="111" spans="1:7" s="519" customFormat="1" ht="24" customHeight="1" x14ac:dyDescent="0.2">
      <c r="A111" s="519">
        <v>49234</v>
      </c>
      <c r="B111" s="680" t="s">
        <v>10</v>
      </c>
      <c r="C111" s="681" t="s">
        <v>1478</v>
      </c>
      <c r="D111" s="523" t="s">
        <v>1461</v>
      </c>
      <c r="E111" s="690">
        <f>E85</f>
        <v>1.5</v>
      </c>
      <c r="F111" s="682"/>
      <c r="G111" s="526">
        <f>E111*F111</f>
        <v>0</v>
      </c>
    </row>
    <row r="112" spans="1:7" s="519" customFormat="1" ht="12" customHeight="1" x14ac:dyDescent="0.2">
      <c r="B112" s="679"/>
      <c r="C112" s="527"/>
      <c r="D112" s="527"/>
      <c r="E112" s="528"/>
      <c r="F112" s="529"/>
      <c r="G112" s="529"/>
    </row>
    <row r="113" spans="1:7" s="519" customFormat="1" ht="24" customHeight="1" x14ac:dyDescent="0.2">
      <c r="A113" s="519">
        <v>49235</v>
      </c>
      <c r="B113" s="680" t="s">
        <v>1465</v>
      </c>
      <c r="C113" s="681" t="s">
        <v>1479</v>
      </c>
      <c r="D113" s="523"/>
      <c r="E113" s="690"/>
      <c r="F113" s="526"/>
      <c r="G113" s="526"/>
    </row>
    <row r="114" spans="1:7" s="519" customFormat="1" ht="12" customHeight="1" x14ac:dyDescent="0.2">
      <c r="B114" s="679"/>
      <c r="C114" s="527"/>
      <c r="D114" s="527"/>
      <c r="E114" s="528"/>
      <c r="F114" s="529"/>
      <c r="G114" s="529"/>
    </row>
    <row r="115" spans="1:7" s="519" customFormat="1" ht="12" customHeight="1" x14ac:dyDescent="0.2">
      <c r="A115" s="519">
        <v>49237</v>
      </c>
      <c r="B115" s="680" t="s">
        <v>10</v>
      </c>
      <c r="C115" s="681" t="s">
        <v>1469</v>
      </c>
      <c r="D115" s="523" t="s">
        <v>1461</v>
      </c>
      <c r="E115" s="690">
        <f>E93*1.5*1*0.6</f>
        <v>79.2</v>
      </c>
      <c r="F115" s="682"/>
      <c r="G115" s="526">
        <f>E115*F115</f>
        <v>0</v>
      </c>
    </row>
    <row r="116" spans="1:7" s="519" customFormat="1" ht="12" customHeight="1" x14ac:dyDescent="0.2">
      <c r="B116" s="679"/>
      <c r="C116" s="527"/>
      <c r="D116" s="527"/>
      <c r="E116" s="528"/>
      <c r="F116" s="529"/>
      <c r="G116" s="529"/>
    </row>
    <row r="117" spans="1:7" s="519" customFormat="1" ht="12" customHeight="1" x14ac:dyDescent="0.2">
      <c r="B117" s="680" t="s">
        <v>23</v>
      </c>
      <c r="C117" s="681" t="s">
        <v>1480</v>
      </c>
      <c r="D117" s="523" t="s">
        <v>1461</v>
      </c>
      <c r="E117" s="690">
        <f>60*1.5*1*0.6</f>
        <v>54</v>
      </c>
      <c r="F117" s="682"/>
      <c r="G117" s="526">
        <f>E117*F117</f>
        <v>0</v>
      </c>
    </row>
    <row r="118" spans="1:7" s="519" customFormat="1" ht="12" customHeight="1" x14ac:dyDescent="0.2">
      <c r="B118" s="679"/>
      <c r="C118" s="527"/>
      <c r="D118" s="527"/>
      <c r="E118" s="528"/>
      <c r="F118" s="528"/>
      <c r="G118" s="528"/>
    </row>
    <row r="119" spans="1:7" s="519" customFormat="1" ht="20.100000000000001" customHeight="1" x14ac:dyDescent="0.2">
      <c r="B119" s="520" t="s">
        <v>1481</v>
      </c>
      <c r="C119" s="521"/>
      <c r="D119" s="522"/>
      <c r="E119" s="522"/>
      <c r="F119" s="522"/>
      <c r="G119" s="691">
        <f>SUM(G69:G118)</f>
        <v>0</v>
      </c>
    </row>
    <row r="120" spans="1:7" s="667" customFormat="1" ht="12" customHeight="1" x14ac:dyDescent="0.2">
      <c r="E120" s="669"/>
      <c r="F120" s="669"/>
      <c r="G120" s="688"/>
    </row>
    <row r="121" spans="1:7" s="667" customFormat="1" ht="12" x14ac:dyDescent="0.2">
      <c r="B121" s="668" t="s">
        <v>1437</v>
      </c>
      <c r="E121" s="669"/>
      <c r="F121" s="669"/>
      <c r="G121" s="669">
        <v>3</v>
      </c>
    </row>
    <row r="122" spans="1:7" s="667" customFormat="1" ht="12" x14ac:dyDescent="0.2">
      <c r="B122" s="668" t="s">
        <v>1438</v>
      </c>
      <c r="E122" s="669"/>
      <c r="F122" s="669"/>
      <c r="G122" s="669"/>
    </row>
    <row r="123" spans="1:7" s="667" customFormat="1" ht="12" x14ac:dyDescent="0.2">
      <c r="B123" s="668" t="s">
        <v>1588</v>
      </c>
      <c r="E123" s="669"/>
      <c r="F123" s="669"/>
      <c r="G123" s="669"/>
    </row>
    <row r="124" spans="1:7" s="667" customFormat="1" ht="12" x14ac:dyDescent="0.2">
      <c r="E124" s="669"/>
      <c r="F124" s="669"/>
      <c r="G124" s="670" t="s">
        <v>1482</v>
      </c>
    </row>
    <row r="125" spans="1:7" s="519" customFormat="1" ht="27.4" customHeight="1" x14ac:dyDescent="0.2">
      <c r="B125" s="671" t="s">
        <v>1440</v>
      </c>
      <c r="C125" s="671" t="s">
        <v>3</v>
      </c>
      <c r="D125" s="671" t="s">
        <v>4</v>
      </c>
      <c r="E125" s="671" t="s">
        <v>1441</v>
      </c>
      <c r="F125" s="671" t="s">
        <v>1442</v>
      </c>
      <c r="G125" s="672" t="s">
        <v>1443</v>
      </c>
    </row>
    <row r="126" spans="1:7" s="519" customFormat="1" ht="20.100000000000001" customHeight="1" x14ac:dyDescent="0.2">
      <c r="B126" s="520" t="s">
        <v>1483</v>
      </c>
      <c r="C126" s="521"/>
      <c r="D126" s="522"/>
      <c r="E126" s="522"/>
      <c r="F126" s="522"/>
      <c r="G126" s="691">
        <f>G119</f>
        <v>0</v>
      </c>
    </row>
    <row r="127" spans="1:7" s="519" customFormat="1" ht="12" customHeight="1" x14ac:dyDescent="0.2">
      <c r="A127" s="519">
        <v>49214</v>
      </c>
      <c r="B127" s="678" t="s">
        <v>1664</v>
      </c>
      <c r="C127" s="674" t="s">
        <v>1484</v>
      </c>
      <c r="D127" s="523"/>
      <c r="E127" s="524"/>
      <c r="F127" s="675"/>
      <c r="G127" s="675"/>
    </row>
    <row r="128" spans="1:7" s="519" customFormat="1" ht="12" customHeight="1" x14ac:dyDescent="0.2">
      <c r="B128" s="679"/>
      <c r="C128" s="527"/>
      <c r="D128" s="527"/>
      <c r="E128" s="528"/>
      <c r="F128" s="528"/>
      <c r="G128" s="528"/>
    </row>
    <row r="129" spans="1:7" s="519" customFormat="1" ht="36" x14ac:dyDescent="0.2">
      <c r="A129" s="519">
        <v>49215</v>
      </c>
      <c r="B129" s="680" t="s">
        <v>10</v>
      </c>
      <c r="C129" s="681" t="s">
        <v>1573</v>
      </c>
      <c r="D129" s="523"/>
      <c r="E129" s="524"/>
      <c r="F129" s="675"/>
      <c r="G129" s="675"/>
    </row>
    <row r="130" spans="1:7" s="519" customFormat="1" ht="12" customHeight="1" x14ac:dyDescent="0.2">
      <c r="B130" s="679"/>
      <c r="C130" s="527"/>
      <c r="D130" s="527"/>
      <c r="E130" s="528"/>
      <c r="F130" s="528"/>
      <c r="G130" s="528"/>
    </row>
    <row r="131" spans="1:7" s="519" customFormat="1" ht="12" x14ac:dyDescent="0.2">
      <c r="A131" s="519">
        <v>49217</v>
      </c>
      <c r="B131" s="692" t="s">
        <v>1459</v>
      </c>
      <c r="C131" s="681" t="s">
        <v>1650</v>
      </c>
      <c r="D131" s="523" t="s">
        <v>1485</v>
      </c>
      <c r="E131" s="524">
        <v>240</v>
      </c>
      <c r="F131" s="682"/>
      <c r="G131" s="526">
        <f>E131*F131</f>
        <v>0</v>
      </c>
    </row>
    <row r="132" spans="1:7" s="519" customFormat="1" ht="12" customHeight="1" x14ac:dyDescent="0.2">
      <c r="B132" s="679"/>
      <c r="C132" s="527"/>
      <c r="D132" s="527"/>
      <c r="E132" s="528"/>
      <c r="F132" s="529"/>
      <c r="G132" s="529"/>
    </row>
    <row r="133" spans="1:7" s="519" customFormat="1" ht="12" customHeight="1" x14ac:dyDescent="0.2">
      <c r="A133" s="519">
        <v>49218</v>
      </c>
      <c r="B133" s="678" t="s">
        <v>1665</v>
      </c>
      <c r="C133" s="674" t="s">
        <v>1486</v>
      </c>
      <c r="D133" s="523"/>
      <c r="E133" s="524"/>
      <c r="F133" s="526"/>
      <c r="G133" s="526"/>
    </row>
    <row r="134" spans="1:7" s="519" customFormat="1" ht="12" customHeight="1" x14ac:dyDescent="0.2">
      <c r="B134" s="679"/>
      <c r="C134" s="527"/>
      <c r="D134" s="527"/>
      <c r="E134" s="528"/>
      <c r="F134" s="529"/>
      <c r="G134" s="529"/>
    </row>
    <row r="135" spans="1:7" s="519" customFormat="1" ht="24" x14ac:dyDescent="0.2">
      <c r="A135" s="519">
        <v>49219</v>
      </c>
      <c r="B135" s="680" t="s">
        <v>10</v>
      </c>
      <c r="C135" s="681" t="s">
        <v>1487</v>
      </c>
      <c r="D135" s="523" t="s">
        <v>1461</v>
      </c>
      <c r="E135" s="690">
        <f>30*0.6*1.5</f>
        <v>27</v>
      </c>
      <c r="F135" s="682"/>
      <c r="G135" s="526">
        <f>E135*F135</f>
        <v>0</v>
      </c>
    </row>
    <row r="136" spans="1:7" s="519" customFormat="1" ht="12" customHeight="1" x14ac:dyDescent="0.2">
      <c r="B136" s="679"/>
      <c r="C136" s="527"/>
      <c r="D136" s="527"/>
      <c r="E136" s="528"/>
      <c r="F136" s="529"/>
      <c r="G136" s="529"/>
    </row>
    <row r="137" spans="1:7" s="519" customFormat="1" ht="24" x14ac:dyDescent="0.2">
      <c r="A137" s="519">
        <v>49221</v>
      </c>
      <c r="B137" s="680" t="s">
        <v>23</v>
      </c>
      <c r="C137" s="681" t="s">
        <v>1488</v>
      </c>
      <c r="D137" s="523" t="s">
        <v>1461</v>
      </c>
      <c r="E137" s="690">
        <v>62</v>
      </c>
      <c r="F137" s="682"/>
      <c r="G137" s="526">
        <f>E137*F137</f>
        <v>0</v>
      </c>
    </row>
    <row r="138" spans="1:7" s="519" customFormat="1" ht="12" customHeight="1" x14ac:dyDescent="0.2">
      <c r="B138" s="693"/>
      <c r="C138" s="527"/>
      <c r="D138" s="527"/>
      <c r="E138" s="528"/>
      <c r="F138" s="529"/>
      <c r="G138" s="529"/>
    </row>
    <row r="139" spans="1:7" s="519" customFormat="1" ht="12" x14ac:dyDescent="0.2">
      <c r="A139" s="519">
        <v>49222</v>
      </c>
      <c r="B139" s="678" t="s">
        <v>1651</v>
      </c>
      <c r="C139" s="674" t="s">
        <v>1489</v>
      </c>
      <c r="D139" s="523"/>
      <c r="E139" s="690"/>
      <c r="F139" s="526"/>
      <c r="G139" s="526"/>
    </row>
    <row r="140" spans="1:7" s="519" customFormat="1" ht="12" customHeight="1" x14ac:dyDescent="0.2">
      <c r="B140" s="679"/>
      <c r="C140" s="527"/>
      <c r="D140" s="527"/>
      <c r="E140" s="528"/>
      <c r="F140" s="529"/>
      <c r="G140" s="529"/>
    </row>
    <row r="141" spans="1:7" s="519" customFormat="1" ht="36" x14ac:dyDescent="0.2">
      <c r="A141" s="519">
        <v>49223</v>
      </c>
      <c r="B141" s="680" t="s">
        <v>10</v>
      </c>
      <c r="C141" s="681" t="s">
        <v>1666</v>
      </c>
      <c r="D141" s="523" t="s">
        <v>1468</v>
      </c>
      <c r="E141" s="690">
        <v>62</v>
      </c>
      <c r="F141" s="682"/>
      <c r="G141" s="526">
        <f>E141*F141</f>
        <v>0</v>
      </c>
    </row>
    <row r="142" spans="1:7" s="519" customFormat="1" ht="12" customHeight="1" x14ac:dyDescent="0.2">
      <c r="B142" s="679"/>
      <c r="C142" s="527"/>
      <c r="D142" s="527"/>
      <c r="E142" s="528"/>
      <c r="F142" s="529"/>
      <c r="G142" s="529"/>
    </row>
    <row r="143" spans="1:7" s="519" customFormat="1" ht="24" x14ac:dyDescent="0.2">
      <c r="A143" s="519">
        <v>49224</v>
      </c>
      <c r="B143" s="680" t="s">
        <v>23</v>
      </c>
      <c r="C143" s="681" t="s">
        <v>1490</v>
      </c>
      <c r="D143" s="523" t="s">
        <v>1468</v>
      </c>
      <c r="E143" s="690">
        <v>62</v>
      </c>
      <c r="F143" s="682"/>
      <c r="G143" s="526">
        <f>E143*F143</f>
        <v>0</v>
      </c>
    </row>
    <row r="144" spans="1:7" s="519" customFormat="1" ht="12" customHeight="1" x14ac:dyDescent="0.2">
      <c r="B144" s="679"/>
      <c r="C144" s="527"/>
      <c r="D144" s="527"/>
      <c r="E144" s="528"/>
      <c r="F144" s="528"/>
      <c r="G144" s="528"/>
    </row>
    <row r="145" spans="1:7" s="519" customFormat="1" ht="12" customHeight="1" x14ac:dyDescent="0.2">
      <c r="A145" s="519">
        <v>49225</v>
      </c>
      <c r="B145" s="684"/>
      <c r="C145" s="681"/>
      <c r="D145" s="523"/>
      <c r="E145" s="690"/>
      <c r="F145" s="675"/>
      <c r="G145" s="675"/>
    </row>
    <row r="146" spans="1:7" s="519" customFormat="1" ht="12" customHeight="1" x14ac:dyDescent="0.2">
      <c r="B146" s="683"/>
      <c r="C146" s="527"/>
      <c r="D146" s="527"/>
      <c r="E146" s="528"/>
      <c r="F146" s="528"/>
      <c r="G146" s="528"/>
    </row>
    <row r="147" spans="1:7" s="519" customFormat="1" ht="12" customHeight="1" x14ac:dyDescent="0.2">
      <c r="A147" s="519">
        <v>49226</v>
      </c>
      <c r="B147" s="684"/>
      <c r="C147" s="681"/>
      <c r="D147" s="523"/>
      <c r="E147" s="690"/>
      <c r="F147" s="675"/>
      <c r="G147" s="675"/>
    </row>
    <row r="148" spans="1:7" s="519" customFormat="1" ht="12" customHeight="1" x14ac:dyDescent="0.2">
      <c r="B148" s="683"/>
      <c r="C148" s="527"/>
      <c r="D148" s="527"/>
      <c r="E148" s="528"/>
      <c r="F148" s="528"/>
      <c r="G148" s="528"/>
    </row>
    <row r="149" spans="1:7" s="519" customFormat="1" ht="12" customHeight="1" x14ac:dyDescent="0.2">
      <c r="A149" s="519">
        <v>49227</v>
      </c>
      <c r="B149" s="684"/>
      <c r="C149" s="681"/>
      <c r="D149" s="523"/>
      <c r="E149" s="690"/>
      <c r="F149" s="675"/>
      <c r="G149" s="675"/>
    </row>
    <row r="150" spans="1:7" s="519" customFormat="1" ht="12" customHeight="1" x14ac:dyDescent="0.2">
      <c r="B150" s="683"/>
      <c r="C150" s="527"/>
      <c r="D150" s="527"/>
      <c r="E150" s="528"/>
      <c r="F150" s="528"/>
      <c r="G150" s="528"/>
    </row>
    <row r="151" spans="1:7" s="519" customFormat="1" ht="12" customHeight="1" x14ac:dyDescent="0.2">
      <c r="A151" s="519">
        <v>49228</v>
      </c>
      <c r="B151" s="684"/>
      <c r="C151" s="681"/>
      <c r="D151" s="523"/>
      <c r="E151" s="690"/>
      <c r="F151" s="675"/>
      <c r="G151" s="675"/>
    </row>
    <row r="152" spans="1:7" s="519" customFormat="1" ht="12" customHeight="1" x14ac:dyDescent="0.2">
      <c r="B152" s="683"/>
      <c r="C152" s="527"/>
      <c r="D152" s="527"/>
      <c r="E152" s="528"/>
      <c r="F152" s="528"/>
      <c r="G152" s="528"/>
    </row>
    <row r="153" spans="1:7" s="519" customFormat="1" ht="12" customHeight="1" x14ac:dyDescent="0.2">
      <c r="A153" s="519">
        <v>49229</v>
      </c>
      <c r="B153" s="684"/>
      <c r="C153" s="681"/>
      <c r="D153" s="523"/>
      <c r="E153" s="690"/>
      <c r="F153" s="675"/>
      <c r="G153" s="675"/>
    </row>
    <row r="154" spans="1:7" s="519" customFormat="1" ht="12" customHeight="1" x14ac:dyDescent="0.2">
      <c r="B154" s="683"/>
      <c r="C154" s="527"/>
      <c r="D154" s="527"/>
      <c r="E154" s="528"/>
      <c r="F154" s="528"/>
      <c r="G154" s="528"/>
    </row>
    <row r="155" spans="1:7" s="519" customFormat="1" ht="24" customHeight="1" x14ac:dyDescent="0.2">
      <c r="A155" s="519">
        <v>49230</v>
      </c>
      <c r="B155" s="684"/>
      <c r="C155" s="681"/>
      <c r="D155" s="523"/>
      <c r="E155" s="690"/>
      <c r="F155" s="675"/>
      <c r="G155" s="675"/>
    </row>
    <row r="156" spans="1:7" s="519" customFormat="1" ht="12" customHeight="1" x14ac:dyDescent="0.2">
      <c r="B156" s="683"/>
      <c r="C156" s="527"/>
      <c r="D156" s="527"/>
      <c r="E156" s="528"/>
      <c r="F156" s="528"/>
      <c r="G156" s="528"/>
    </row>
    <row r="157" spans="1:7" s="519" customFormat="1" ht="24" customHeight="1" x14ac:dyDescent="0.2">
      <c r="A157" s="519">
        <v>49231</v>
      </c>
      <c r="B157" s="684"/>
      <c r="C157" s="681"/>
      <c r="D157" s="523"/>
      <c r="E157" s="690"/>
      <c r="F157" s="675"/>
      <c r="G157" s="675"/>
    </row>
    <row r="158" spans="1:7" s="519" customFormat="1" ht="12" customHeight="1" x14ac:dyDescent="0.2">
      <c r="B158" s="683"/>
      <c r="C158" s="527"/>
      <c r="D158" s="527"/>
      <c r="E158" s="528"/>
      <c r="F158" s="528"/>
      <c r="G158" s="528"/>
    </row>
    <row r="159" spans="1:7" s="519" customFormat="1" ht="12" customHeight="1" x14ac:dyDescent="0.2">
      <c r="A159" s="519">
        <v>49232</v>
      </c>
      <c r="B159" s="684"/>
      <c r="C159" s="681"/>
      <c r="D159" s="523"/>
      <c r="E159" s="690"/>
      <c r="F159" s="675"/>
      <c r="G159" s="675"/>
    </row>
    <row r="160" spans="1:7" s="519" customFormat="1" ht="12" customHeight="1" x14ac:dyDescent="0.2">
      <c r="B160" s="683"/>
      <c r="C160" s="527"/>
      <c r="D160" s="527"/>
      <c r="E160" s="528"/>
      <c r="F160" s="528"/>
      <c r="G160" s="528"/>
    </row>
    <row r="161" spans="1:7" s="519" customFormat="1" ht="12" customHeight="1" x14ac:dyDescent="0.2">
      <c r="A161" s="519">
        <v>49233</v>
      </c>
      <c r="B161" s="684"/>
      <c r="C161" s="681"/>
      <c r="D161" s="523"/>
      <c r="E161" s="690"/>
      <c r="F161" s="675"/>
      <c r="G161" s="675"/>
    </row>
    <row r="162" spans="1:7" s="519" customFormat="1" ht="12" customHeight="1" x14ac:dyDescent="0.2">
      <c r="B162" s="683"/>
      <c r="C162" s="527"/>
      <c r="D162" s="527"/>
      <c r="E162" s="528"/>
      <c r="F162" s="528"/>
      <c r="G162" s="528"/>
    </row>
    <row r="163" spans="1:7" s="519" customFormat="1" ht="24" customHeight="1" x14ac:dyDescent="0.2">
      <c r="A163" s="519">
        <v>49234</v>
      </c>
      <c r="B163" s="684"/>
      <c r="C163" s="681"/>
      <c r="D163" s="523"/>
      <c r="E163" s="690"/>
      <c r="F163" s="675"/>
      <c r="G163" s="675"/>
    </row>
    <row r="164" spans="1:7" s="519" customFormat="1" ht="12" customHeight="1" x14ac:dyDescent="0.2">
      <c r="B164" s="683"/>
      <c r="C164" s="527"/>
      <c r="D164" s="527"/>
      <c r="E164" s="528"/>
      <c r="F164" s="528"/>
      <c r="G164" s="528"/>
    </row>
    <row r="165" spans="1:7" s="519" customFormat="1" ht="24" customHeight="1" x14ac:dyDescent="0.2">
      <c r="A165" s="519">
        <v>49235</v>
      </c>
      <c r="B165" s="684"/>
      <c r="C165" s="681"/>
      <c r="D165" s="523"/>
      <c r="E165" s="690"/>
      <c r="F165" s="675"/>
      <c r="G165" s="675"/>
    </row>
    <row r="166" spans="1:7" s="519" customFormat="1" ht="12" customHeight="1" x14ac:dyDescent="0.2">
      <c r="B166" s="683"/>
      <c r="C166" s="527"/>
      <c r="D166" s="527"/>
      <c r="E166" s="528"/>
      <c r="F166" s="528"/>
      <c r="G166" s="528"/>
    </row>
    <row r="167" spans="1:7" s="519" customFormat="1" ht="12" customHeight="1" x14ac:dyDescent="0.2">
      <c r="A167" s="519">
        <v>49236</v>
      </c>
      <c r="B167" s="684"/>
      <c r="C167" s="681"/>
      <c r="D167" s="523"/>
      <c r="E167" s="690"/>
      <c r="F167" s="675"/>
      <c r="G167" s="675"/>
    </row>
    <row r="168" spans="1:7" s="519" customFormat="1" ht="12" customHeight="1" x14ac:dyDescent="0.2">
      <c r="B168" s="683"/>
      <c r="C168" s="527"/>
      <c r="D168" s="527"/>
      <c r="E168" s="528"/>
      <c r="F168" s="528"/>
      <c r="G168" s="528"/>
    </row>
    <row r="169" spans="1:7" s="519" customFormat="1" ht="12" customHeight="1" x14ac:dyDescent="0.2">
      <c r="A169" s="519">
        <v>49237</v>
      </c>
      <c r="B169" s="684"/>
      <c r="C169" s="681"/>
      <c r="D169" s="523"/>
      <c r="E169" s="690"/>
      <c r="F169" s="675"/>
      <c r="G169" s="675"/>
    </row>
    <row r="170" spans="1:7" s="519" customFormat="1" ht="12" customHeight="1" x14ac:dyDescent="0.2">
      <c r="B170" s="683"/>
      <c r="C170" s="527"/>
      <c r="D170" s="527"/>
      <c r="E170" s="528"/>
      <c r="F170" s="528"/>
      <c r="G170" s="528"/>
    </row>
    <row r="171" spans="1:7" s="519" customFormat="1" ht="12" customHeight="1" x14ac:dyDescent="0.2">
      <c r="B171" s="686"/>
      <c r="C171" s="687"/>
      <c r="D171" s="687"/>
      <c r="E171" s="524"/>
      <c r="F171" s="524"/>
      <c r="G171" s="524"/>
    </row>
    <row r="172" spans="1:7" s="519" customFormat="1" ht="12" customHeight="1" x14ac:dyDescent="0.2">
      <c r="B172" s="686"/>
      <c r="C172" s="687"/>
      <c r="D172" s="687"/>
      <c r="E172" s="524"/>
      <c r="F172" s="524"/>
      <c r="G172" s="524"/>
    </row>
    <row r="173" spans="1:7" s="519" customFormat="1" ht="12" customHeight="1" x14ac:dyDescent="0.2">
      <c r="B173" s="683"/>
      <c r="C173" s="527"/>
      <c r="D173" s="527"/>
      <c r="E173" s="528"/>
      <c r="F173" s="528"/>
      <c r="G173" s="528"/>
    </row>
    <row r="174" spans="1:7" s="519" customFormat="1" ht="12" customHeight="1" x14ac:dyDescent="0.2">
      <c r="B174" s="686"/>
      <c r="C174" s="687"/>
      <c r="D174" s="687"/>
      <c r="E174" s="524"/>
      <c r="F174" s="524"/>
      <c r="G174" s="524"/>
    </row>
    <row r="175" spans="1:7" s="519" customFormat="1" ht="12" customHeight="1" x14ac:dyDescent="0.2">
      <c r="B175" s="683"/>
      <c r="C175" s="527"/>
      <c r="D175" s="527"/>
      <c r="E175" s="528"/>
      <c r="F175" s="528"/>
      <c r="G175" s="528"/>
    </row>
    <row r="176" spans="1:7" s="519" customFormat="1" ht="20.100000000000001" customHeight="1" x14ac:dyDescent="0.2">
      <c r="B176" s="520" t="s">
        <v>1451</v>
      </c>
      <c r="C176" s="521"/>
      <c r="D176" s="522"/>
      <c r="E176" s="522"/>
      <c r="F176" s="522"/>
      <c r="G176" s="691">
        <f>SUM(G126:G175)</f>
        <v>0</v>
      </c>
    </row>
    <row r="177" spans="1:7" s="667" customFormat="1" ht="12" x14ac:dyDescent="0.2">
      <c r="B177" s="668" t="s">
        <v>1437</v>
      </c>
      <c r="E177" s="669"/>
      <c r="F177" s="669"/>
      <c r="G177" s="669">
        <v>4</v>
      </c>
    </row>
    <row r="178" spans="1:7" s="667" customFormat="1" ht="12" x14ac:dyDescent="0.2">
      <c r="B178" s="668" t="s">
        <v>1438</v>
      </c>
      <c r="E178" s="669"/>
      <c r="F178" s="669"/>
      <c r="G178" s="669"/>
    </row>
    <row r="179" spans="1:7" s="667" customFormat="1" ht="12" x14ac:dyDescent="0.2">
      <c r="B179" s="668" t="s">
        <v>1588</v>
      </c>
      <c r="E179" s="669"/>
      <c r="F179" s="669"/>
      <c r="G179" s="669"/>
    </row>
    <row r="180" spans="1:7" s="667" customFormat="1" ht="12" x14ac:dyDescent="0.2">
      <c r="E180" s="669"/>
      <c r="F180" s="669"/>
      <c r="G180" s="670" t="s">
        <v>1491</v>
      </c>
    </row>
    <row r="181" spans="1:7" s="519" customFormat="1" ht="27.4" customHeight="1" x14ac:dyDescent="0.2">
      <c r="B181" s="671" t="s">
        <v>1440</v>
      </c>
      <c r="C181" s="671" t="s">
        <v>3</v>
      </c>
      <c r="D181" s="671" t="s">
        <v>4</v>
      </c>
      <c r="E181" s="671" t="s">
        <v>1441</v>
      </c>
      <c r="F181" s="671" t="s">
        <v>1442</v>
      </c>
      <c r="G181" s="672" t="s">
        <v>1443</v>
      </c>
    </row>
    <row r="182" spans="1:7" s="519" customFormat="1" ht="24" customHeight="1" x14ac:dyDescent="0.2">
      <c r="A182" s="519">
        <v>49238</v>
      </c>
      <c r="B182" s="678" t="s">
        <v>1492</v>
      </c>
      <c r="C182" s="674" t="s">
        <v>1491</v>
      </c>
      <c r="D182" s="523"/>
      <c r="E182" s="690"/>
      <c r="F182" s="675"/>
      <c r="G182" s="675"/>
    </row>
    <row r="183" spans="1:7" s="519" customFormat="1" ht="12" customHeight="1" x14ac:dyDescent="0.2">
      <c r="B183" s="679"/>
      <c r="C183" s="527"/>
      <c r="D183" s="527"/>
      <c r="E183" s="528"/>
      <c r="F183" s="528"/>
      <c r="G183" s="528"/>
    </row>
    <row r="184" spans="1:7" s="519" customFormat="1" ht="48" x14ac:dyDescent="0.2">
      <c r="A184" s="519">
        <v>49239</v>
      </c>
      <c r="B184" s="680"/>
      <c r="C184" s="681" t="s">
        <v>1574</v>
      </c>
      <c r="D184" s="523"/>
      <c r="E184" s="690"/>
      <c r="F184" s="675"/>
      <c r="G184" s="675"/>
    </row>
    <row r="185" spans="1:7" s="519" customFormat="1" ht="12" customHeight="1" x14ac:dyDescent="0.2">
      <c r="B185" s="679"/>
      <c r="C185" s="527"/>
      <c r="D185" s="527"/>
      <c r="E185" s="528"/>
      <c r="F185" s="528"/>
      <c r="G185" s="528"/>
    </row>
    <row r="186" spans="1:7" s="519" customFormat="1" ht="36" x14ac:dyDescent="0.2">
      <c r="A186" s="519">
        <v>49240</v>
      </c>
      <c r="B186" s="680" t="s">
        <v>1493</v>
      </c>
      <c r="C186" s="681" t="s">
        <v>1494</v>
      </c>
      <c r="D186" s="523"/>
      <c r="E186" s="690"/>
      <c r="F186" s="675"/>
      <c r="G186" s="675"/>
    </row>
    <row r="187" spans="1:7" s="519" customFormat="1" ht="12" customHeight="1" x14ac:dyDescent="0.2">
      <c r="B187" s="679"/>
      <c r="C187" s="527"/>
      <c r="D187" s="527"/>
      <c r="E187" s="528"/>
      <c r="F187" s="528"/>
      <c r="G187" s="528"/>
    </row>
    <row r="188" spans="1:7" s="519" customFormat="1" ht="12" customHeight="1" x14ac:dyDescent="0.2">
      <c r="A188" s="519">
        <v>49244</v>
      </c>
      <c r="B188" s="680" t="s">
        <v>12</v>
      </c>
      <c r="C188" s="681" t="s">
        <v>1495</v>
      </c>
      <c r="D188" s="523" t="s">
        <v>1468</v>
      </c>
      <c r="E188" s="690">
        <f>88</f>
        <v>88</v>
      </c>
      <c r="F188" s="682"/>
      <c r="G188" s="526">
        <f>E188*F188</f>
        <v>0</v>
      </c>
    </row>
    <row r="189" spans="1:7" s="519" customFormat="1" ht="12" customHeight="1" x14ac:dyDescent="0.2">
      <c r="B189" s="679"/>
      <c r="C189" s="527"/>
      <c r="D189" s="527"/>
      <c r="E189" s="528"/>
      <c r="F189" s="529"/>
      <c r="G189" s="529"/>
    </row>
    <row r="190" spans="1:7" s="519" customFormat="1" ht="12" customHeight="1" x14ac:dyDescent="0.2">
      <c r="A190" s="519">
        <v>49245</v>
      </c>
      <c r="B190" s="680" t="s">
        <v>17</v>
      </c>
      <c r="C190" s="681" t="s">
        <v>1497</v>
      </c>
      <c r="D190" s="523" t="s">
        <v>1468</v>
      </c>
      <c r="E190" s="690">
        <f>E188-8</f>
        <v>80</v>
      </c>
      <c r="F190" s="682"/>
      <c r="G190" s="526">
        <f>E190*F190</f>
        <v>0</v>
      </c>
    </row>
    <row r="191" spans="1:7" s="519" customFormat="1" ht="12" customHeight="1" x14ac:dyDescent="0.2">
      <c r="B191" s="679"/>
      <c r="C191" s="527"/>
      <c r="D191" s="527"/>
      <c r="E191" s="528"/>
      <c r="F191" s="529"/>
      <c r="G191" s="529"/>
    </row>
    <row r="192" spans="1:7" s="519" customFormat="1" ht="12" customHeight="1" x14ac:dyDescent="0.2">
      <c r="A192" s="519">
        <v>49246</v>
      </c>
      <c r="B192" s="680" t="s">
        <v>19</v>
      </c>
      <c r="C192" s="681" t="s">
        <v>1575</v>
      </c>
      <c r="D192" s="523" t="s">
        <v>1468</v>
      </c>
      <c r="E192" s="690">
        <v>8</v>
      </c>
      <c r="F192" s="682"/>
      <c r="G192" s="526">
        <f>E192*F192</f>
        <v>0</v>
      </c>
    </row>
    <row r="193" spans="1:7" s="519" customFormat="1" ht="12" customHeight="1" x14ac:dyDescent="0.2">
      <c r="B193" s="679"/>
      <c r="C193" s="527"/>
      <c r="D193" s="527"/>
      <c r="E193" s="528"/>
      <c r="F193" s="528"/>
      <c r="G193" s="528"/>
    </row>
    <row r="194" spans="1:7" s="694" customFormat="1" ht="12" customHeight="1" x14ac:dyDescent="0.2">
      <c r="A194" s="694">
        <v>49265</v>
      </c>
      <c r="B194" s="695" t="s">
        <v>1654</v>
      </c>
      <c r="C194" s="696" t="s">
        <v>1655</v>
      </c>
      <c r="D194" s="697"/>
      <c r="E194" s="698"/>
      <c r="F194" s="699"/>
      <c r="G194" s="699"/>
    </row>
    <row r="195" spans="1:7" s="694" customFormat="1" ht="12" customHeight="1" x14ac:dyDescent="0.2">
      <c r="B195" s="700"/>
      <c r="C195" s="701"/>
      <c r="D195" s="701"/>
      <c r="E195" s="701"/>
      <c r="F195" s="701"/>
      <c r="G195" s="701"/>
    </row>
    <row r="196" spans="1:7" s="694" customFormat="1" ht="12" customHeight="1" x14ac:dyDescent="0.2">
      <c r="A196" s="694">
        <v>49266</v>
      </c>
      <c r="B196" s="695" t="s">
        <v>10</v>
      </c>
      <c r="C196" s="696" t="s">
        <v>1656</v>
      </c>
      <c r="D196" s="697"/>
      <c r="E196" s="698"/>
      <c r="F196" s="699"/>
      <c r="G196" s="699"/>
    </row>
    <row r="197" spans="1:7" s="519" customFormat="1" ht="12" customHeight="1" x14ac:dyDescent="0.2">
      <c r="B197" s="679"/>
      <c r="C197" s="527"/>
      <c r="D197" s="527"/>
      <c r="E197" s="528"/>
      <c r="F197" s="529"/>
      <c r="G197" s="529"/>
    </row>
    <row r="198" spans="1:7" s="519" customFormat="1" ht="12" customHeight="1" x14ac:dyDescent="0.2">
      <c r="A198" s="519">
        <v>49270</v>
      </c>
      <c r="B198" s="680" t="s">
        <v>12</v>
      </c>
      <c r="C198" s="681" t="s">
        <v>1495</v>
      </c>
      <c r="D198" s="523" t="s">
        <v>1468</v>
      </c>
      <c r="E198" s="690">
        <f>E188</f>
        <v>88</v>
      </c>
      <c r="F198" s="682"/>
      <c r="G198" s="526">
        <f>E198*F198</f>
        <v>0</v>
      </c>
    </row>
    <row r="199" spans="1:7" s="519" customFormat="1" ht="12" customHeight="1" x14ac:dyDescent="0.2">
      <c r="B199" s="679"/>
      <c r="C199" s="527"/>
      <c r="D199" s="527"/>
      <c r="E199" s="528"/>
      <c r="F199" s="529"/>
      <c r="G199" s="529"/>
    </row>
    <row r="200" spans="1:7" s="519" customFormat="1" ht="12" customHeight="1" x14ac:dyDescent="0.2">
      <c r="A200" s="519">
        <v>49271</v>
      </c>
      <c r="B200" s="680" t="s">
        <v>17</v>
      </c>
      <c r="C200" s="681" t="s">
        <v>1497</v>
      </c>
      <c r="D200" s="523" t="s">
        <v>1468</v>
      </c>
      <c r="E200" s="690">
        <f>E198-8</f>
        <v>80</v>
      </c>
      <c r="F200" s="682"/>
      <c r="G200" s="526">
        <f>E200*F200</f>
        <v>0</v>
      </c>
    </row>
    <row r="201" spans="1:7" s="519" customFormat="1" ht="12" customHeight="1" x14ac:dyDescent="0.2">
      <c r="B201" s="679"/>
      <c r="C201" s="527"/>
      <c r="D201" s="527"/>
      <c r="E201" s="528"/>
      <c r="F201" s="529"/>
      <c r="G201" s="529"/>
    </row>
    <row r="202" spans="1:7" s="519" customFormat="1" ht="12" customHeight="1" x14ac:dyDescent="0.2">
      <c r="A202" s="519">
        <v>49272</v>
      </c>
      <c r="B202" s="680" t="s">
        <v>19</v>
      </c>
      <c r="C202" s="681" t="s">
        <v>1575</v>
      </c>
      <c r="D202" s="523" t="s">
        <v>1468</v>
      </c>
      <c r="E202" s="690">
        <v>8</v>
      </c>
      <c r="F202" s="682"/>
      <c r="G202" s="526">
        <f>E202*F202</f>
        <v>0</v>
      </c>
    </row>
    <row r="203" spans="1:7" s="519" customFormat="1" ht="12" customHeight="1" x14ac:dyDescent="0.2">
      <c r="B203" s="683"/>
      <c r="C203" s="527"/>
      <c r="D203" s="527"/>
      <c r="E203" s="528"/>
      <c r="F203" s="528"/>
      <c r="G203" s="528"/>
    </row>
    <row r="204" spans="1:7" s="694" customFormat="1" ht="51" customHeight="1" x14ac:dyDescent="0.2">
      <c r="A204" s="694">
        <v>49278</v>
      </c>
      <c r="B204" s="695" t="s">
        <v>1652</v>
      </c>
      <c r="C204" s="696" t="s">
        <v>1653</v>
      </c>
      <c r="D204" s="697"/>
      <c r="E204" s="698"/>
      <c r="F204" s="699"/>
      <c r="G204" s="699"/>
    </row>
    <row r="205" spans="1:7" s="694" customFormat="1" ht="12" customHeight="1" x14ac:dyDescent="0.2">
      <c r="B205" s="700"/>
      <c r="C205" s="701"/>
      <c r="D205" s="701"/>
      <c r="E205" s="701"/>
      <c r="F205" s="701"/>
      <c r="G205" s="701"/>
    </row>
    <row r="206" spans="1:7" s="519" customFormat="1" ht="24.75" customHeight="1" x14ac:dyDescent="0.2">
      <c r="B206" s="680" t="s">
        <v>21</v>
      </c>
      <c r="C206" s="687" t="s">
        <v>1498</v>
      </c>
      <c r="D206" s="523" t="s">
        <v>1447</v>
      </c>
      <c r="E206" s="690">
        <v>1</v>
      </c>
      <c r="F206" s="682"/>
      <c r="G206" s="526">
        <f>E206*F206</f>
        <v>0</v>
      </c>
    </row>
    <row r="207" spans="1:7" s="519" customFormat="1" ht="12" customHeight="1" x14ac:dyDescent="0.2">
      <c r="B207" s="683"/>
      <c r="C207" s="527"/>
      <c r="D207" s="527"/>
      <c r="E207" s="528"/>
      <c r="F207" s="529"/>
      <c r="G207" s="529"/>
    </row>
    <row r="208" spans="1:7" s="519" customFormat="1" ht="24" customHeight="1" x14ac:dyDescent="0.2">
      <c r="B208" s="680" t="s">
        <v>1496</v>
      </c>
      <c r="C208" s="687" t="s">
        <v>1576</v>
      </c>
      <c r="D208" s="523" t="s">
        <v>1447</v>
      </c>
      <c r="E208" s="690">
        <v>1</v>
      </c>
      <c r="F208" s="682"/>
      <c r="G208" s="526">
        <f>E208*F208</f>
        <v>0</v>
      </c>
    </row>
    <row r="209" spans="2:7" s="519" customFormat="1" ht="12" customHeight="1" x14ac:dyDescent="0.2">
      <c r="B209" s="683"/>
      <c r="C209" s="527"/>
      <c r="D209" s="527"/>
      <c r="E209" s="528"/>
      <c r="F209" s="528"/>
      <c r="G209" s="528"/>
    </row>
    <row r="210" spans="2:7" s="519" customFormat="1" ht="12" customHeight="1" x14ac:dyDescent="0.2">
      <c r="B210" s="686"/>
      <c r="C210" s="687"/>
      <c r="D210" s="687"/>
      <c r="E210" s="524"/>
      <c r="F210" s="524"/>
      <c r="G210" s="524"/>
    </row>
    <row r="211" spans="2:7" s="519" customFormat="1" ht="12" customHeight="1" x14ac:dyDescent="0.2">
      <c r="B211" s="683"/>
      <c r="C211" s="527"/>
      <c r="D211" s="527"/>
      <c r="E211" s="528"/>
      <c r="F211" s="528"/>
      <c r="G211" s="528"/>
    </row>
    <row r="212" spans="2:7" s="519" customFormat="1" ht="12" customHeight="1" x14ac:dyDescent="0.2">
      <c r="B212" s="686"/>
      <c r="C212" s="687"/>
      <c r="D212" s="687"/>
      <c r="E212" s="524"/>
      <c r="F212" s="524"/>
      <c r="G212" s="524"/>
    </row>
    <row r="213" spans="2:7" s="519" customFormat="1" ht="12" customHeight="1" x14ac:dyDescent="0.2">
      <c r="B213" s="683"/>
      <c r="C213" s="527"/>
      <c r="D213" s="527"/>
      <c r="E213" s="528"/>
      <c r="F213" s="528"/>
      <c r="G213" s="528"/>
    </row>
    <row r="214" spans="2:7" s="519" customFormat="1" ht="12" customHeight="1" x14ac:dyDescent="0.2">
      <c r="B214" s="686"/>
      <c r="C214" s="687"/>
      <c r="D214" s="687"/>
      <c r="E214" s="524"/>
      <c r="F214" s="524"/>
      <c r="G214" s="524"/>
    </row>
    <row r="215" spans="2:7" s="519" customFormat="1" ht="12" customHeight="1" x14ac:dyDescent="0.2">
      <c r="B215" s="683"/>
      <c r="C215" s="527"/>
      <c r="D215" s="527"/>
      <c r="E215" s="528"/>
      <c r="F215" s="528"/>
      <c r="G215" s="528"/>
    </row>
    <row r="216" spans="2:7" s="519" customFormat="1" ht="12" customHeight="1" x14ac:dyDescent="0.2">
      <c r="B216" s="686"/>
      <c r="C216" s="687"/>
      <c r="D216" s="687"/>
      <c r="E216" s="524"/>
      <c r="F216" s="524"/>
      <c r="G216" s="524"/>
    </row>
    <row r="217" spans="2:7" s="519" customFormat="1" ht="12" customHeight="1" x14ac:dyDescent="0.2">
      <c r="B217" s="683"/>
      <c r="C217" s="527"/>
      <c r="D217" s="527"/>
      <c r="E217" s="528"/>
      <c r="F217" s="528"/>
      <c r="G217" s="528"/>
    </row>
    <row r="218" spans="2:7" s="519" customFormat="1" ht="12" customHeight="1" x14ac:dyDescent="0.2">
      <c r="B218" s="686"/>
      <c r="C218" s="687"/>
      <c r="D218" s="687"/>
      <c r="E218" s="524"/>
      <c r="F218" s="524"/>
      <c r="G218" s="524"/>
    </row>
    <row r="219" spans="2:7" s="519" customFormat="1" ht="12" customHeight="1" x14ac:dyDescent="0.2">
      <c r="B219" s="683"/>
      <c r="C219" s="527"/>
      <c r="D219" s="527"/>
      <c r="E219" s="528"/>
      <c r="F219" s="528"/>
      <c r="G219" s="528"/>
    </row>
    <row r="220" spans="2:7" s="519" customFormat="1" ht="12" customHeight="1" x14ac:dyDescent="0.2">
      <c r="B220" s="683"/>
      <c r="C220" s="527"/>
      <c r="D220" s="527"/>
      <c r="E220" s="528"/>
      <c r="F220" s="528"/>
      <c r="G220" s="528"/>
    </row>
    <row r="221" spans="2:7" s="519" customFormat="1" ht="12" customHeight="1" x14ac:dyDescent="0.2">
      <c r="B221" s="686"/>
      <c r="C221" s="687"/>
      <c r="D221" s="687"/>
      <c r="E221" s="524"/>
      <c r="F221" s="524"/>
      <c r="G221" s="524"/>
    </row>
    <row r="222" spans="2:7" s="519" customFormat="1" ht="12" customHeight="1" x14ac:dyDescent="0.2">
      <c r="B222" s="683"/>
      <c r="C222" s="527"/>
      <c r="D222" s="527"/>
      <c r="E222" s="528"/>
      <c r="F222" s="528"/>
      <c r="G222" s="528"/>
    </row>
    <row r="223" spans="2:7" s="519" customFormat="1" ht="20.100000000000001" customHeight="1" x14ac:dyDescent="0.2">
      <c r="B223" s="520" t="s">
        <v>1451</v>
      </c>
      <c r="C223" s="521"/>
      <c r="D223" s="522"/>
      <c r="E223" s="522"/>
      <c r="F223" s="522"/>
      <c r="G223" s="691">
        <f>SUM(G182:G222)</f>
        <v>0</v>
      </c>
    </row>
    <row r="224" spans="2:7" s="667" customFormat="1" ht="12" customHeight="1" x14ac:dyDescent="0.2">
      <c r="E224" s="669"/>
      <c r="F224" s="669"/>
      <c r="G224" s="688"/>
    </row>
    <row r="225" spans="1:7" s="667" customFormat="1" ht="12" x14ac:dyDescent="0.2">
      <c r="B225" s="668" t="s">
        <v>1437</v>
      </c>
      <c r="E225" s="669"/>
      <c r="F225" s="669"/>
      <c r="G225" s="669">
        <v>6</v>
      </c>
    </row>
    <row r="226" spans="1:7" s="667" customFormat="1" ht="12" x14ac:dyDescent="0.2">
      <c r="B226" s="668" t="s">
        <v>1438</v>
      </c>
      <c r="E226" s="669"/>
      <c r="F226" s="669"/>
      <c r="G226" s="669"/>
    </row>
    <row r="227" spans="1:7" s="667" customFormat="1" ht="12" x14ac:dyDescent="0.2">
      <c r="B227" s="668" t="s">
        <v>1588</v>
      </c>
      <c r="E227" s="669"/>
      <c r="F227" s="669"/>
      <c r="G227" s="669"/>
    </row>
    <row r="228" spans="1:7" s="667" customFormat="1" ht="12" x14ac:dyDescent="0.2">
      <c r="E228" s="669"/>
      <c r="F228" s="669"/>
      <c r="G228" s="670" t="s">
        <v>1482</v>
      </c>
    </row>
    <row r="229" spans="1:7" s="519" customFormat="1" ht="27.4" customHeight="1" x14ac:dyDescent="0.2">
      <c r="B229" s="671" t="s">
        <v>1440</v>
      </c>
      <c r="C229" s="671" t="s">
        <v>3</v>
      </c>
      <c r="D229" s="671" t="s">
        <v>4</v>
      </c>
      <c r="E229" s="671" t="s">
        <v>1441</v>
      </c>
      <c r="F229" s="671" t="s">
        <v>1442</v>
      </c>
      <c r="G229" s="672" t="s">
        <v>1443</v>
      </c>
    </row>
    <row r="230" spans="1:7" s="519" customFormat="1" ht="24" customHeight="1" x14ac:dyDescent="0.2">
      <c r="A230" s="519">
        <v>49279</v>
      </c>
      <c r="B230" s="702"/>
      <c r="C230" s="674" t="s">
        <v>1482</v>
      </c>
      <c r="D230" s="523"/>
      <c r="E230" s="690"/>
      <c r="F230" s="675"/>
      <c r="G230" s="675"/>
    </row>
    <row r="231" spans="1:7" s="519" customFormat="1" ht="12" customHeight="1" x14ac:dyDescent="0.2">
      <c r="B231" s="679"/>
      <c r="C231" s="527"/>
      <c r="D231" s="527"/>
      <c r="E231" s="528"/>
      <c r="F231" s="528"/>
      <c r="G231" s="528"/>
    </row>
    <row r="232" spans="1:7" s="519" customFormat="1" ht="48" customHeight="1" x14ac:dyDescent="0.2">
      <c r="A232" s="519">
        <v>49280</v>
      </c>
      <c r="B232" s="702"/>
      <c r="C232" s="681" t="s">
        <v>1499</v>
      </c>
      <c r="D232" s="523"/>
      <c r="E232" s="690"/>
      <c r="F232" s="675"/>
      <c r="G232" s="675"/>
    </row>
    <row r="233" spans="1:7" s="519" customFormat="1" ht="12" customHeight="1" x14ac:dyDescent="0.2">
      <c r="B233" s="679"/>
      <c r="C233" s="527"/>
      <c r="D233" s="527"/>
      <c r="E233" s="528"/>
      <c r="F233" s="528"/>
      <c r="G233" s="528"/>
    </row>
    <row r="234" spans="1:7" s="519" customFormat="1" ht="24" customHeight="1" x14ac:dyDescent="0.2">
      <c r="A234" s="519">
        <v>49281</v>
      </c>
      <c r="B234" s="680"/>
      <c r="C234" s="681" t="s">
        <v>1500</v>
      </c>
      <c r="D234" s="523"/>
      <c r="E234" s="690"/>
      <c r="F234" s="675"/>
      <c r="G234" s="675"/>
    </row>
    <row r="235" spans="1:7" s="519" customFormat="1" ht="12" customHeight="1" x14ac:dyDescent="0.2">
      <c r="B235" s="679"/>
      <c r="C235" s="527"/>
      <c r="D235" s="527"/>
      <c r="E235" s="528"/>
      <c r="F235" s="528"/>
      <c r="G235" s="528"/>
    </row>
    <row r="236" spans="1:7" s="519" customFormat="1" ht="12" customHeight="1" x14ac:dyDescent="0.2">
      <c r="A236" s="519">
        <v>49282</v>
      </c>
      <c r="B236" s="703"/>
      <c r="C236" s="674" t="s">
        <v>1501</v>
      </c>
      <c r="D236" s="523"/>
      <c r="E236" s="690"/>
      <c r="F236" s="675"/>
      <c r="G236" s="675"/>
    </row>
    <row r="237" spans="1:7" s="519" customFormat="1" ht="12" customHeight="1" x14ac:dyDescent="0.2">
      <c r="B237" s="689"/>
      <c r="C237" s="677"/>
      <c r="D237" s="527"/>
      <c r="E237" s="528"/>
      <c r="F237" s="528"/>
      <c r="G237" s="528"/>
    </row>
    <row r="238" spans="1:7" s="519" customFormat="1" ht="36" customHeight="1" x14ac:dyDescent="0.2">
      <c r="A238" s="519">
        <v>49283</v>
      </c>
      <c r="B238" s="678" t="s">
        <v>1502</v>
      </c>
      <c r="C238" s="696" t="s">
        <v>1657</v>
      </c>
      <c r="D238" s="523"/>
      <c r="E238" s="690"/>
      <c r="F238" s="675"/>
      <c r="G238" s="675"/>
    </row>
    <row r="239" spans="1:7" s="519" customFormat="1" ht="12" customHeight="1" x14ac:dyDescent="0.2">
      <c r="B239" s="704"/>
      <c r="C239" s="705"/>
      <c r="D239" s="705"/>
      <c r="E239" s="706"/>
      <c r="F239" s="706"/>
      <c r="G239" s="706"/>
    </row>
    <row r="240" spans="1:7" s="519" customFormat="1" ht="12" customHeight="1" x14ac:dyDescent="0.2">
      <c r="A240" s="519">
        <v>49295</v>
      </c>
      <c r="B240" s="680" t="s">
        <v>10</v>
      </c>
      <c r="C240" s="681" t="s">
        <v>1505</v>
      </c>
      <c r="D240" s="707"/>
      <c r="E240" s="708"/>
      <c r="F240" s="709"/>
      <c r="G240" s="709"/>
    </row>
    <row r="241" spans="1:7" s="519" customFormat="1" ht="12" customHeight="1" x14ac:dyDescent="0.2">
      <c r="B241" s="680"/>
      <c r="C241" s="681" t="s">
        <v>1577</v>
      </c>
      <c r="D241" s="523" t="s">
        <v>1485</v>
      </c>
      <c r="E241" s="690">
        <f>(2865+2483)*1.05</f>
        <v>5615.4000000000005</v>
      </c>
      <c r="F241" s="682"/>
      <c r="G241" s="526">
        <f>E241*F241</f>
        <v>0</v>
      </c>
    </row>
    <row r="242" spans="1:7" s="519" customFormat="1" ht="12" customHeight="1" x14ac:dyDescent="0.2">
      <c r="B242" s="680"/>
      <c r="C242" s="681" t="s">
        <v>1578</v>
      </c>
      <c r="D242" s="523" t="s">
        <v>1485</v>
      </c>
      <c r="E242" s="690">
        <f>(2865+2483)*1.05</f>
        <v>5615.4000000000005</v>
      </c>
      <c r="F242" s="682"/>
      <c r="G242" s="526">
        <f>E242*F242</f>
        <v>0</v>
      </c>
    </row>
    <row r="243" spans="1:7" s="519" customFormat="1" ht="12" customHeight="1" x14ac:dyDescent="0.2">
      <c r="B243" s="704"/>
      <c r="C243" s="705"/>
      <c r="D243" s="705"/>
      <c r="E243" s="706"/>
      <c r="F243" s="706"/>
      <c r="G243" s="706"/>
    </row>
    <row r="244" spans="1:7" s="519" customFormat="1" ht="12" customHeight="1" x14ac:dyDescent="0.2">
      <c r="A244" s="519">
        <v>49298</v>
      </c>
      <c r="B244" s="680" t="s">
        <v>23</v>
      </c>
      <c r="C244" s="681" t="s">
        <v>1506</v>
      </c>
      <c r="D244" s="523"/>
      <c r="E244" s="690"/>
      <c r="F244" s="709"/>
      <c r="G244" s="709"/>
    </row>
    <row r="245" spans="1:7" s="519" customFormat="1" ht="12" customHeight="1" x14ac:dyDescent="0.2">
      <c r="B245" s="680"/>
      <c r="C245" s="681" t="s">
        <v>1577</v>
      </c>
      <c r="D245" s="523" t="s">
        <v>1485</v>
      </c>
      <c r="E245" s="690">
        <v>200</v>
      </c>
      <c r="F245" s="682"/>
      <c r="G245" s="526">
        <f>E245*F245</f>
        <v>0</v>
      </c>
    </row>
    <row r="246" spans="1:7" s="519" customFormat="1" ht="12" customHeight="1" x14ac:dyDescent="0.2">
      <c r="B246" s="680"/>
      <c r="C246" s="681" t="s">
        <v>1578</v>
      </c>
      <c r="D246" s="523" t="s">
        <v>1485</v>
      </c>
      <c r="E246" s="690">
        <v>200</v>
      </c>
      <c r="F246" s="682"/>
      <c r="G246" s="526">
        <f>E246*F246</f>
        <v>0</v>
      </c>
    </row>
    <row r="247" spans="1:7" s="519" customFormat="1" ht="12" customHeight="1" x14ac:dyDescent="0.2">
      <c r="B247" s="679"/>
      <c r="C247" s="527"/>
      <c r="D247" s="527"/>
      <c r="E247" s="528"/>
      <c r="F247" s="528"/>
      <c r="G247" s="528"/>
    </row>
    <row r="248" spans="1:7" s="519" customFormat="1" ht="12" customHeight="1" x14ac:dyDescent="0.2">
      <c r="A248" s="519">
        <v>49300</v>
      </c>
      <c r="B248" s="678">
        <v>2</v>
      </c>
      <c r="C248" s="674" t="s">
        <v>1508</v>
      </c>
      <c r="D248" s="523"/>
      <c r="E248" s="690"/>
      <c r="F248" s="675"/>
      <c r="G248" s="675"/>
    </row>
    <row r="249" spans="1:7" s="519" customFormat="1" ht="12" customHeight="1" x14ac:dyDescent="0.2">
      <c r="B249" s="704"/>
      <c r="C249" s="705"/>
      <c r="D249" s="705"/>
      <c r="E249" s="706"/>
      <c r="F249" s="706"/>
      <c r="G249" s="706"/>
    </row>
    <row r="250" spans="1:7" s="519" customFormat="1" ht="12" customHeight="1" x14ac:dyDescent="0.2">
      <c r="A250" s="519">
        <v>49303</v>
      </c>
      <c r="B250" s="680" t="s">
        <v>10</v>
      </c>
      <c r="C250" s="681" t="s">
        <v>1509</v>
      </c>
      <c r="D250" s="523"/>
      <c r="E250" s="690"/>
      <c r="F250" s="709"/>
      <c r="G250" s="709"/>
    </row>
    <row r="251" spans="1:7" s="519" customFormat="1" ht="12" customHeight="1" x14ac:dyDescent="0.2">
      <c r="B251" s="680"/>
      <c r="C251" s="681" t="s">
        <v>1577</v>
      </c>
      <c r="D251" s="523" t="s">
        <v>1485</v>
      </c>
      <c r="E251" s="690">
        <v>6100</v>
      </c>
      <c r="F251" s="682"/>
      <c r="G251" s="526">
        <f>E251*F251</f>
        <v>0</v>
      </c>
    </row>
    <row r="252" spans="1:7" s="519" customFormat="1" ht="12" customHeight="1" x14ac:dyDescent="0.2">
      <c r="B252" s="680"/>
      <c r="C252" s="681" t="s">
        <v>1578</v>
      </c>
      <c r="D252" s="523" t="s">
        <v>1485</v>
      </c>
      <c r="E252" s="690">
        <v>6100</v>
      </c>
      <c r="F252" s="682"/>
      <c r="G252" s="526">
        <f>E252*F252</f>
        <v>0</v>
      </c>
    </row>
    <row r="253" spans="1:7" s="519" customFormat="1" ht="12" customHeight="1" x14ac:dyDescent="0.2">
      <c r="B253" s="704"/>
      <c r="C253" s="705"/>
      <c r="D253" s="705"/>
      <c r="E253" s="706"/>
      <c r="F253" s="706"/>
      <c r="G253" s="706"/>
    </row>
    <row r="254" spans="1:7" s="519" customFormat="1" ht="20.100000000000001" customHeight="1" x14ac:dyDescent="0.2">
      <c r="B254" s="520" t="s">
        <v>1481</v>
      </c>
      <c r="C254" s="521"/>
      <c r="D254" s="522"/>
      <c r="E254" s="522"/>
      <c r="F254" s="522"/>
      <c r="G254" s="691">
        <f>SUM(G230:G253)</f>
        <v>0</v>
      </c>
    </row>
    <row r="255" spans="1:7" s="667" customFormat="1" ht="12" customHeight="1" x14ac:dyDescent="0.2">
      <c r="E255" s="669"/>
      <c r="F255" s="669"/>
      <c r="G255" s="688"/>
    </row>
    <row r="256" spans="1:7" s="667" customFormat="1" ht="12" x14ac:dyDescent="0.2">
      <c r="B256" s="668" t="s">
        <v>1437</v>
      </c>
      <c r="E256" s="669"/>
      <c r="F256" s="669"/>
      <c r="G256" s="669">
        <v>7</v>
      </c>
    </row>
    <row r="257" spans="1:7" s="667" customFormat="1" ht="12" x14ac:dyDescent="0.2">
      <c r="B257" s="668" t="s">
        <v>1438</v>
      </c>
      <c r="E257" s="669"/>
      <c r="F257" s="669"/>
      <c r="G257" s="669"/>
    </row>
    <row r="258" spans="1:7" s="667" customFormat="1" ht="12" x14ac:dyDescent="0.2">
      <c r="B258" s="668" t="s">
        <v>1588</v>
      </c>
      <c r="E258" s="669"/>
      <c r="F258" s="669"/>
      <c r="G258" s="669"/>
    </row>
    <row r="259" spans="1:7" s="667" customFormat="1" ht="12" x14ac:dyDescent="0.2">
      <c r="E259" s="669"/>
      <c r="F259" s="669"/>
      <c r="G259" s="670" t="s">
        <v>1482</v>
      </c>
    </row>
    <row r="260" spans="1:7" s="519" customFormat="1" ht="27.4" customHeight="1" x14ac:dyDescent="0.2">
      <c r="B260" s="671" t="s">
        <v>1440</v>
      </c>
      <c r="C260" s="671" t="s">
        <v>3</v>
      </c>
      <c r="D260" s="671" t="s">
        <v>4</v>
      </c>
      <c r="E260" s="671" t="s">
        <v>1441</v>
      </c>
      <c r="F260" s="671" t="s">
        <v>1442</v>
      </c>
      <c r="G260" s="672" t="s">
        <v>1443</v>
      </c>
    </row>
    <row r="261" spans="1:7" s="519" customFormat="1" ht="20.100000000000001" customHeight="1" x14ac:dyDescent="0.2">
      <c r="B261" s="520" t="s">
        <v>1483</v>
      </c>
      <c r="C261" s="521"/>
      <c r="D261" s="522"/>
      <c r="E261" s="522"/>
      <c r="F261" s="522"/>
      <c r="G261" s="691">
        <f>G254</f>
        <v>0</v>
      </c>
    </row>
    <row r="262" spans="1:7" s="519" customFormat="1" ht="12" customHeight="1" x14ac:dyDescent="0.2">
      <c r="A262" s="519">
        <v>49307</v>
      </c>
      <c r="B262" s="680" t="s">
        <v>23</v>
      </c>
      <c r="C262" s="681" t="s">
        <v>1510</v>
      </c>
      <c r="D262" s="523"/>
      <c r="E262" s="690"/>
      <c r="F262" s="675"/>
      <c r="G262" s="675"/>
    </row>
    <row r="263" spans="1:7" s="519" customFormat="1" ht="12" customHeight="1" x14ac:dyDescent="0.2">
      <c r="B263" s="702"/>
      <c r="C263" s="681" t="s">
        <v>1577</v>
      </c>
      <c r="D263" s="523" t="s">
        <v>1485</v>
      </c>
      <c r="E263" s="690">
        <v>200</v>
      </c>
      <c r="F263" s="682"/>
      <c r="G263" s="526">
        <f>E263*F263</f>
        <v>0</v>
      </c>
    </row>
    <row r="264" spans="1:7" s="519" customFormat="1" ht="12" customHeight="1" x14ac:dyDescent="0.2">
      <c r="B264" s="702"/>
      <c r="C264" s="681" t="s">
        <v>1578</v>
      </c>
      <c r="D264" s="523" t="s">
        <v>1485</v>
      </c>
      <c r="E264" s="690">
        <v>200</v>
      </c>
      <c r="F264" s="682"/>
      <c r="G264" s="526">
        <f>E264*F264</f>
        <v>0</v>
      </c>
    </row>
    <row r="265" spans="1:7" s="519" customFormat="1" ht="12" customHeight="1" x14ac:dyDescent="0.2">
      <c r="B265" s="693"/>
      <c r="C265" s="527"/>
      <c r="D265" s="527"/>
      <c r="E265" s="528"/>
      <c r="F265" s="528"/>
      <c r="G265" s="528"/>
    </row>
    <row r="266" spans="1:7" s="519" customFormat="1" ht="36" x14ac:dyDescent="0.2">
      <c r="A266" s="519">
        <v>49310</v>
      </c>
      <c r="B266" s="678">
        <v>3</v>
      </c>
      <c r="C266" s="674" t="s">
        <v>1658</v>
      </c>
      <c r="D266" s="523"/>
      <c r="E266" s="690"/>
      <c r="F266" s="675"/>
      <c r="G266" s="675"/>
    </row>
    <row r="267" spans="1:7" s="519" customFormat="1" ht="12" customHeight="1" x14ac:dyDescent="0.2">
      <c r="B267" s="693"/>
      <c r="C267" s="527"/>
      <c r="D267" s="527"/>
      <c r="E267" s="528"/>
      <c r="F267" s="528"/>
      <c r="G267" s="528"/>
    </row>
    <row r="268" spans="1:7" s="519" customFormat="1" ht="12" customHeight="1" x14ac:dyDescent="0.2">
      <c r="A268" s="519">
        <v>49322</v>
      </c>
      <c r="B268" s="680" t="s">
        <v>10</v>
      </c>
      <c r="C268" s="681" t="s">
        <v>1512</v>
      </c>
      <c r="D268" s="523"/>
      <c r="E268" s="690"/>
      <c r="F268" s="675"/>
      <c r="G268" s="675"/>
    </row>
    <row r="269" spans="1:7" s="519" customFormat="1" ht="12" customHeight="1" x14ac:dyDescent="0.2">
      <c r="B269" s="702"/>
      <c r="C269" s="681" t="s">
        <v>1577</v>
      </c>
      <c r="D269" s="523" t="s">
        <v>1468</v>
      </c>
      <c r="E269" s="690">
        <f>(88)*2</f>
        <v>176</v>
      </c>
      <c r="F269" s="682"/>
      <c r="G269" s="526">
        <f>E269*F269</f>
        <v>0</v>
      </c>
    </row>
    <row r="270" spans="1:7" s="519" customFormat="1" ht="12" customHeight="1" x14ac:dyDescent="0.2">
      <c r="B270" s="702"/>
      <c r="C270" s="681" t="s">
        <v>1578</v>
      </c>
      <c r="D270" s="523" t="s">
        <v>1468</v>
      </c>
      <c r="E270" s="690">
        <f>E269</f>
        <v>176</v>
      </c>
      <c r="F270" s="682"/>
      <c r="G270" s="526">
        <f>E270*F270</f>
        <v>0</v>
      </c>
    </row>
    <row r="271" spans="1:7" s="519" customFormat="1" ht="12" customHeight="1" x14ac:dyDescent="0.2">
      <c r="B271" s="693"/>
      <c r="C271" s="527"/>
      <c r="D271" s="527"/>
      <c r="E271" s="528"/>
      <c r="F271" s="528"/>
      <c r="G271" s="528"/>
    </row>
    <row r="272" spans="1:7" s="519" customFormat="1" ht="12" customHeight="1" x14ac:dyDescent="0.2">
      <c r="A272" s="519">
        <v>49325</v>
      </c>
      <c r="B272" s="680" t="s">
        <v>23</v>
      </c>
      <c r="C272" s="681" t="s">
        <v>1513</v>
      </c>
      <c r="D272" s="523"/>
      <c r="E272" s="690"/>
      <c r="F272" s="675"/>
      <c r="G272" s="675"/>
    </row>
    <row r="273" spans="1:7" s="519" customFormat="1" ht="12" customHeight="1" x14ac:dyDescent="0.2">
      <c r="B273" s="702"/>
      <c r="C273" s="681" t="s">
        <v>1577</v>
      </c>
      <c r="D273" s="523" t="s">
        <v>1468</v>
      </c>
      <c r="E273" s="690">
        <v>4</v>
      </c>
      <c r="F273" s="682"/>
      <c r="G273" s="526">
        <f>E273*F273</f>
        <v>0</v>
      </c>
    </row>
    <row r="274" spans="1:7" s="519" customFormat="1" ht="12" customHeight="1" x14ac:dyDescent="0.2">
      <c r="B274" s="702"/>
      <c r="C274" s="681" t="s">
        <v>1578</v>
      </c>
      <c r="D274" s="523" t="s">
        <v>1468</v>
      </c>
      <c r="E274" s="690">
        <v>4</v>
      </c>
      <c r="F274" s="682"/>
      <c r="G274" s="526">
        <f>E274*F274</f>
        <v>0</v>
      </c>
    </row>
    <row r="275" spans="1:7" s="519" customFormat="1" ht="12" customHeight="1" x14ac:dyDescent="0.2">
      <c r="B275" s="693"/>
      <c r="C275" s="527"/>
      <c r="D275" s="527"/>
      <c r="E275" s="528"/>
      <c r="F275" s="528"/>
      <c r="G275" s="528"/>
    </row>
    <row r="276" spans="1:7" s="694" customFormat="1" ht="12" customHeight="1" x14ac:dyDescent="0.2">
      <c r="A276" s="694">
        <v>49329</v>
      </c>
      <c r="B276" s="680" t="s">
        <v>179</v>
      </c>
      <c r="C276" s="710" t="s">
        <v>1509</v>
      </c>
      <c r="D276" s="697"/>
      <c r="E276" s="698"/>
      <c r="F276" s="699"/>
      <c r="G276" s="699"/>
    </row>
    <row r="277" spans="1:7" s="694" customFormat="1" ht="12" customHeight="1" x14ac:dyDescent="0.2">
      <c r="B277" s="711"/>
      <c r="C277" s="710" t="s">
        <v>1577</v>
      </c>
      <c r="D277" s="697" t="s">
        <v>1468</v>
      </c>
      <c r="E277" s="712">
        <f>(E188)*2</f>
        <v>176</v>
      </c>
      <c r="F277" s="713"/>
      <c r="G277" s="526">
        <f>E277*F277</f>
        <v>0</v>
      </c>
    </row>
    <row r="278" spans="1:7" s="694" customFormat="1" ht="12" customHeight="1" x14ac:dyDescent="0.2">
      <c r="B278" s="711"/>
      <c r="C278" s="710" t="s">
        <v>1578</v>
      </c>
      <c r="D278" s="697" t="s">
        <v>1468</v>
      </c>
      <c r="E278" s="712">
        <f>E277</f>
        <v>176</v>
      </c>
      <c r="F278" s="713"/>
      <c r="G278" s="526">
        <f>E278*F278</f>
        <v>0</v>
      </c>
    </row>
    <row r="279" spans="1:7" s="694" customFormat="1" ht="12" customHeight="1" x14ac:dyDescent="0.2">
      <c r="B279" s="700"/>
      <c r="C279" s="701"/>
      <c r="D279" s="701"/>
      <c r="E279" s="701"/>
      <c r="F279" s="701"/>
      <c r="G279" s="701"/>
    </row>
    <row r="280" spans="1:7" s="519" customFormat="1" ht="12" customHeight="1" x14ac:dyDescent="0.2">
      <c r="A280" s="519">
        <v>49333</v>
      </c>
      <c r="B280" s="680" t="s">
        <v>40</v>
      </c>
      <c r="C280" s="681" t="s">
        <v>1510</v>
      </c>
      <c r="D280" s="523"/>
      <c r="E280" s="690"/>
      <c r="F280" s="675"/>
      <c r="G280" s="675"/>
    </row>
    <row r="281" spans="1:7" s="519" customFormat="1" ht="12" customHeight="1" x14ac:dyDescent="0.2">
      <c r="B281" s="702"/>
      <c r="C281" s="681" t="s">
        <v>1577</v>
      </c>
      <c r="D281" s="523" t="s">
        <v>1468</v>
      </c>
      <c r="E281" s="690">
        <v>4</v>
      </c>
      <c r="F281" s="682"/>
      <c r="G281" s="526">
        <f>E281*F281</f>
        <v>0</v>
      </c>
    </row>
    <row r="282" spans="1:7" s="519" customFormat="1" ht="14.25" customHeight="1" x14ac:dyDescent="0.2">
      <c r="B282" s="702"/>
      <c r="C282" s="681" t="s">
        <v>1578</v>
      </c>
      <c r="D282" s="523" t="s">
        <v>1468</v>
      </c>
      <c r="E282" s="690">
        <v>4</v>
      </c>
      <c r="F282" s="682"/>
      <c r="G282" s="526">
        <f>E282*F282</f>
        <v>0</v>
      </c>
    </row>
    <row r="283" spans="1:7" s="519" customFormat="1" ht="12" customHeight="1" x14ac:dyDescent="0.2">
      <c r="B283" s="693"/>
      <c r="C283" s="527"/>
      <c r="D283" s="527"/>
      <c r="E283" s="528"/>
      <c r="F283" s="528"/>
      <c r="G283" s="528"/>
    </row>
    <row r="284" spans="1:7" s="519" customFormat="1" ht="12" customHeight="1" x14ac:dyDescent="0.2">
      <c r="A284" s="519">
        <v>49335</v>
      </c>
      <c r="B284" s="680">
        <v>4</v>
      </c>
      <c r="C284" s="681" t="s">
        <v>1514</v>
      </c>
      <c r="D284" s="523"/>
      <c r="E284" s="690"/>
      <c r="F284" s="675"/>
      <c r="G284" s="675"/>
    </row>
    <row r="285" spans="1:7" s="519" customFormat="1" ht="12" customHeight="1" x14ac:dyDescent="0.2">
      <c r="B285" s="693"/>
      <c r="C285" s="527"/>
      <c r="D285" s="527"/>
      <c r="E285" s="528"/>
      <c r="F285" s="528"/>
      <c r="G285" s="528"/>
    </row>
    <row r="286" spans="1:7" s="519" customFormat="1" ht="12" customHeight="1" x14ac:dyDescent="0.2">
      <c r="A286" s="519">
        <v>49336</v>
      </c>
      <c r="B286" s="680" t="s">
        <v>10</v>
      </c>
      <c r="C286" s="681" t="s">
        <v>1515</v>
      </c>
      <c r="D286" s="523"/>
      <c r="E286" s="690"/>
      <c r="F286" s="675"/>
      <c r="G286" s="675"/>
    </row>
    <row r="287" spans="1:7" s="519" customFormat="1" ht="12" customHeight="1" x14ac:dyDescent="0.2">
      <c r="B287" s="702"/>
      <c r="C287" s="681" t="s">
        <v>1577</v>
      </c>
      <c r="D287" s="523" t="s">
        <v>1485</v>
      </c>
      <c r="E287" s="690">
        <f>2212+2000</f>
        <v>4212</v>
      </c>
      <c r="F287" s="682"/>
      <c r="G287" s="526">
        <f>E287*F287</f>
        <v>0</v>
      </c>
    </row>
    <row r="288" spans="1:7" s="519" customFormat="1" ht="12" customHeight="1" x14ac:dyDescent="0.2">
      <c r="B288" s="702"/>
      <c r="C288" s="681" t="s">
        <v>1578</v>
      </c>
      <c r="D288" s="523" t="s">
        <v>1485</v>
      </c>
      <c r="E288" s="690">
        <f>2212+2000</f>
        <v>4212</v>
      </c>
      <c r="F288" s="682"/>
      <c r="G288" s="526">
        <f>E288*F288</f>
        <v>0</v>
      </c>
    </row>
    <row r="289" spans="1:7" s="519" customFormat="1" ht="12" customHeight="1" x14ac:dyDescent="0.2">
      <c r="B289" s="693"/>
      <c r="C289" s="527"/>
      <c r="D289" s="527"/>
      <c r="E289" s="528"/>
      <c r="F289" s="528"/>
      <c r="G289" s="528"/>
    </row>
    <row r="290" spans="1:7" s="519" customFormat="1" ht="12" customHeight="1" x14ac:dyDescent="0.2">
      <c r="A290" s="519">
        <v>49337</v>
      </c>
      <c r="B290" s="680" t="s">
        <v>23</v>
      </c>
      <c r="C290" s="681" t="s">
        <v>1516</v>
      </c>
      <c r="D290" s="523"/>
      <c r="E290" s="690"/>
      <c r="F290" s="675"/>
      <c r="G290" s="675"/>
    </row>
    <row r="291" spans="1:7" s="519" customFormat="1" ht="12" customHeight="1" x14ac:dyDescent="0.2">
      <c r="B291" s="680"/>
      <c r="C291" s="681" t="s">
        <v>1577</v>
      </c>
      <c r="D291" s="523" t="s">
        <v>1468</v>
      </c>
      <c r="E291" s="690">
        <v>50</v>
      </c>
      <c r="F291" s="682"/>
      <c r="G291" s="526">
        <f>E291*F291</f>
        <v>0</v>
      </c>
    </row>
    <row r="292" spans="1:7" s="519" customFormat="1" ht="12" customHeight="1" x14ac:dyDescent="0.2">
      <c r="B292" s="680"/>
      <c r="C292" s="681" t="s">
        <v>1578</v>
      </c>
      <c r="D292" s="523" t="s">
        <v>1468</v>
      </c>
      <c r="E292" s="690">
        <v>50</v>
      </c>
      <c r="F292" s="682"/>
      <c r="G292" s="526">
        <f>E292*F292</f>
        <v>0</v>
      </c>
    </row>
    <row r="293" spans="1:7" s="519" customFormat="1" ht="12" customHeight="1" x14ac:dyDescent="0.2">
      <c r="B293" s="683"/>
      <c r="C293" s="527"/>
      <c r="D293" s="527"/>
      <c r="E293" s="528"/>
      <c r="F293" s="528"/>
      <c r="G293" s="528"/>
    </row>
    <row r="294" spans="1:7" s="519" customFormat="1" ht="20.100000000000001" customHeight="1" x14ac:dyDescent="0.2">
      <c r="B294" s="520" t="s">
        <v>1481</v>
      </c>
      <c r="C294" s="521"/>
      <c r="D294" s="522"/>
      <c r="E294" s="522"/>
      <c r="F294" s="522"/>
      <c r="G294" s="691">
        <f>SUM(G261:G293)</f>
        <v>0</v>
      </c>
    </row>
    <row r="295" spans="1:7" s="667" customFormat="1" ht="12" customHeight="1" x14ac:dyDescent="0.2">
      <c r="E295" s="669"/>
      <c r="F295" s="669"/>
      <c r="G295" s="688"/>
    </row>
    <row r="296" spans="1:7" s="667" customFormat="1" ht="12" x14ac:dyDescent="0.2">
      <c r="B296" s="668" t="s">
        <v>1437</v>
      </c>
      <c r="E296" s="669"/>
      <c r="F296" s="669"/>
      <c r="G296" s="669">
        <v>8</v>
      </c>
    </row>
    <row r="297" spans="1:7" s="667" customFormat="1" ht="12" x14ac:dyDescent="0.2">
      <c r="B297" s="668" t="s">
        <v>1438</v>
      </c>
      <c r="E297" s="669"/>
      <c r="F297" s="669"/>
      <c r="G297" s="669"/>
    </row>
    <row r="298" spans="1:7" s="667" customFormat="1" ht="12" x14ac:dyDescent="0.2">
      <c r="B298" s="668" t="s">
        <v>1588</v>
      </c>
      <c r="E298" s="669"/>
      <c r="F298" s="669"/>
      <c r="G298" s="669"/>
    </row>
    <row r="299" spans="1:7" s="667" customFormat="1" ht="12" x14ac:dyDescent="0.2">
      <c r="E299" s="669"/>
      <c r="F299" s="669"/>
      <c r="G299" s="670" t="s">
        <v>1482</v>
      </c>
    </row>
    <row r="300" spans="1:7" s="519" customFormat="1" ht="27.4" customHeight="1" x14ac:dyDescent="0.2">
      <c r="B300" s="671" t="s">
        <v>1440</v>
      </c>
      <c r="C300" s="671" t="s">
        <v>3</v>
      </c>
      <c r="D300" s="671" t="s">
        <v>4</v>
      </c>
      <c r="E300" s="671" t="s">
        <v>1441</v>
      </c>
      <c r="F300" s="671" t="s">
        <v>1442</v>
      </c>
      <c r="G300" s="672" t="s">
        <v>1443</v>
      </c>
    </row>
    <row r="301" spans="1:7" s="519" customFormat="1" ht="20.100000000000001" customHeight="1" x14ac:dyDescent="0.2">
      <c r="B301" s="520" t="s">
        <v>1483</v>
      </c>
      <c r="C301" s="521"/>
      <c r="D301" s="522"/>
      <c r="E301" s="522"/>
      <c r="F301" s="522"/>
      <c r="G301" s="691">
        <f>G294</f>
        <v>0</v>
      </c>
    </row>
    <row r="302" spans="1:7" s="519" customFormat="1" ht="12" customHeight="1" x14ac:dyDescent="0.2">
      <c r="A302" s="519">
        <v>49338</v>
      </c>
      <c r="B302" s="678">
        <v>5</v>
      </c>
      <c r="C302" s="674" t="s">
        <v>1517</v>
      </c>
      <c r="D302" s="523"/>
      <c r="E302" s="690"/>
      <c r="F302" s="675"/>
      <c r="G302" s="675"/>
    </row>
    <row r="303" spans="1:7" s="519" customFormat="1" ht="12" customHeight="1" x14ac:dyDescent="0.2">
      <c r="A303" s="519">
        <v>49343</v>
      </c>
      <c r="B303" s="702"/>
      <c r="C303" s="681" t="s">
        <v>1518</v>
      </c>
      <c r="D303" s="523"/>
      <c r="E303" s="690"/>
      <c r="F303" s="675"/>
      <c r="G303" s="675"/>
    </row>
    <row r="304" spans="1:7" s="519" customFormat="1" ht="12" customHeight="1" x14ac:dyDescent="0.2">
      <c r="B304" s="693"/>
      <c r="C304" s="527"/>
      <c r="D304" s="527"/>
      <c r="E304" s="528"/>
      <c r="F304" s="528"/>
      <c r="G304" s="528"/>
    </row>
    <row r="305" spans="1:7" s="519" customFormat="1" ht="12" customHeight="1" x14ac:dyDescent="0.2">
      <c r="A305" s="519">
        <v>49351</v>
      </c>
      <c r="B305" s="680" t="s">
        <v>10</v>
      </c>
      <c r="C305" s="681" t="s">
        <v>1519</v>
      </c>
      <c r="D305" s="523"/>
      <c r="E305" s="690"/>
      <c r="F305" s="675"/>
      <c r="G305" s="675"/>
    </row>
    <row r="306" spans="1:7" s="519" customFormat="1" ht="12" customHeight="1" x14ac:dyDescent="0.2">
      <c r="B306" s="702"/>
      <c r="C306" s="681" t="s">
        <v>1577</v>
      </c>
      <c r="D306" s="523" t="s">
        <v>1468</v>
      </c>
      <c r="E306" s="690">
        <v>5</v>
      </c>
      <c r="F306" s="682"/>
      <c r="G306" s="526">
        <f>E306*F306</f>
        <v>0</v>
      </c>
    </row>
    <row r="307" spans="1:7" s="519" customFormat="1" ht="12" customHeight="1" x14ac:dyDescent="0.2">
      <c r="B307" s="702"/>
      <c r="C307" s="681" t="s">
        <v>1578</v>
      </c>
      <c r="D307" s="523" t="s">
        <v>1468</v>
      </c>
      <c r="E307" s="690">
        <v>5</v>
      </c>
      <c r="F307" s="682"/>
      <c r="G307" s="526">
        <f>E307*F307</f>
        <v>0</v>
      </c>
    </row>
    <row r="308" spans="1:7" s="519" customFormat="1" ht="12" customHeight="1" x14ac:dyDescent="0.2">
      <c r="B308" s="704"/>
      <c r="C308" s="705"/>
      <c r="D308" s="705"/>
      <c r="E308" s="706"/>
      <c r="F308" s="706"/>
      <c r="G308" s="706"/>
    </row>
    <row r="309" spans="1:7" s="519" customFormat="1" ht="12" customHeight="1" x14ac:dyDescent="0.2">
      <c r="A309" s="519">
        <v>49354</v>
      </c>
      <c r="B309" s="680" t="s">
        <v>23</v>
      </c>
      <c r="C309" s="681" t="s">
        <v>1513</v>
      </c>
      <c r="D309" s="523"/>
      <c r="E309" s="690"/>
      <c r="F309" s="675"/>
      <c r="G309" s="675"/>
    </row>
    <row r="310" spans="1:7" s="519" customFormat="1" ht="12" customHeight="1" x14ac:dyDescent="0.2">
      <c r="B310" s="702"/>
      <c r="C310" s="681" t="s">
        <v>1577</v>
      </c>
      <c r="D310" s="523" t="s">
        <v>1468</v>
      </c>
      <c r="E310" s="690">
        <v>2</v>
      </c>
      <c r="F310" s="682"/>
      <c r="G310" s="526">
        <f>E310*F310</f>
        <v>0</v>
      </c>
    </row>
    <row r="311" spans="1:7" s="519" customFormat="1" ht="12" customHeight="1" x14ac:dyDescent="0.2">
      <c r="B311" s="702"/>
      <c r="C311" s="681" t="s">
        <v>1578</v>
      </c>
      <c r="D311" s="523" t="s">
        <v>1468</v>
      </c>
      <c r="E311" s="690">
        <v>2</v>
      </c>
      <c r="F311" s="682"/>
      <c r="G311" s="526">
        <f>E311*F311</f>
        <v>0</v>
      </c>
    </row>
    <row r="312" spans="1:7" s="519" customFormat="1" ht="12" customHeight="1" x14ac:dyDescent="0.2">
      <c r="B312" s="704"/>
      <c r="C312" s="705"/>
      <c r="D312" s="705"/>
      <c r="E312" s="706"/>
      <c r="F312" s="706"/>
      <c r="G312" s="706"/>
    </row>
    <row r="313" spans="1:7" s="519" customFormat="1" ht="12" customHeight="1" x14ac:dyDescent="0.2">
      <c r="A313" s="519">
        <v>49363</v>
      </c>
      <c r="B313" s="680" t="s">
        <v>179</v>
      </c>
      <c r="C313" s="681" t="s">
        <v>1579</v>
      </c>
      <c r="D313" s="523"/>
      <c r="E313" s="690"/>
      <c r="F313" s="675"/>
      <c r="G313" s="675"/>
    </row>
    <row r="314" spans="1:7" s="519" customFormat="1" ht="12" customHeight="1" x14ac:dyDescent="0.2">
      <c r="B314" s="702"/>
      <c r="C314" s="681" t="s">
        <v>1577</v>
      </c>
      <c r="D314" s="523" t="s">
        <v>1468</v>
      </c>
      <c r="E314" s="690">
        <v>4</v>
      </c>
      <c r="F314" s="682"/>
      <c r="G314" s="526">
        <f>E314*F314</f>
        <v>0</v>
      </c>
    </row>
    <row r="315" spans="1:7" s="519" customFormat="1" ht="12" customHeight="1" x14ac:dyDescent="0.2">
      <c r="B315" s="702"/>
      <c r="C315" s="681" t="s">
        <v>1578</v>
      </c>
      <c r="D315" s="523" t="s">
        <v>1468</v>
      </c>
      <c r="E315" s="690">
        <v>4</v>
      </c>
      <c r="F315" s="682"/>
      <c r="G315" s="526">
        <f>E315*F315</f>
        <v>0</v>
      </c>
    </row>
    <row r="316" spans="1:7" s="519" customFormat="1" ht="12" customHeight="1" x14ac:dyDescent="0.2">
      <c r="B316" s="693"/>
      <c r="C316" s="527"/>
      <c r="D316" s="527"/>
      <c r="E316" s="528"/>
      <c r="F316" s="528"/>
      <c r="G316" s="528"/>
    </row>
    <row r="317" spans="1:7" s="519" customFormat="1" ht="12" customHeight="1" x14ac:dyDescent="0.2">
      <c r="A317" s="519">
        <v>49365</v>
      </c>
      <c r="B317" s="703"/>
      <c r="C317" s="674" t="s">
        <v>1520</v>
      </c>
      <c r="D317" s="523"/>
      <c r="E317" s="690"/>
      <c r="F317" s="675"/>
      <c r="G317" s="675"/>
    </row>
    <row r="318" spans="1:7" s="519" customFormat="1" ht="12" customHeight="1" x14ac:dyDescent="0.2">
      <c r="B318" s="714"/>
      <c r="C318" s="677"/>
      <c r="D318" s="527"/>
      <c r="E318" s="528"/>
      <c r="F318" s="528"/>
      <c r="G318" s="528"/>
    </row>
    <row r="319" spans="1:7" s="519" customFormat="1" ht="12" customHeight="1" x14ac:dyDescent="0.2">
      <c r="A319" s="519">
        <v>49366</v>
      </c>
      <c r="B319" s="678">
        <v>6</v>
      </c>
      <c r="C319" s="674" t="s">
        <v>1521</v>
      </c>
      <c r="D319" s="523"/>
      <c r="E319" s="690"/>
      <c r="F319" s="675"/>
      <c r="G319" s="675"/>
    </row>
    <row r="320" spans="1:7" s="519" customFormat="1" ht="12" customHeight="1" x14ac:dyDescent="0.2">
      <c r="B320" s="693"/>
      <c r="C320" s="527"/>
      <c r="D320" s="527"/>
      <c r="E320" s="528"/>
      <c r="F320" s="528"/>
      <c r="G320" s="528"/>
    </row>
    <row r="321" spans="1:7" s="519" customFormat="1" ht="24" customHeight="1" x14ac:dyDescent="0.2">
      <c r="A321" s="519">
        <v>49367</v>
      </c>
      <c r="B321" s="680" t="s">
        <v>10</v>
      </c>
      <c r="C321" s="681" t="s">
        <v>1522</v>
      </c>
      <c r="D321" s="523" t="s">
        <v>1447</v>
      </c>
      <c r="E321" s="690">
        <v>1</v>
      </c>
      <c r="F321" s="682"/>
      <c r="G321" s="526">
        <f>E321*F321</f>
        <v>0</v>
      </c>
    </row>
    <row r="322" spans="1:7" s="519" customFormat="1" ht="12" customHeight="1" x14ac:dyDescent="0.2">
      <c r="B322" s="693"/>
      <c r="C322" s="527"/>
      <c r="D322" s="527"/>
      <c r="E322" s="528"/>
      <c r="F322" s="528"/>
      <c r="G322" s="528"/>
    </row>
    <row r="323" spans="1:7" s="519" customFormat="1" ht="24" customHeight="1" x14ac:dyDescent="0.2">
      <c r="A323" s="519">
        <v>49368</v>
      </c>
      <c r="B323" s="680" t="s">
        <v>23</v>
      </c>
      <c r="C323" s="681" t="s">
        <v>1523</v>
      </c>
      <c r="D323" s="523" t="s">
        <v>1524</v>
      </c>
      <c r="E323" s="690">
        <v>1</v>
      </c>
      <c r="F323" s="526">
        <v>300000</v>
      </c>
      <c r="G323" s="526">
        <f>(D323 = CHAR(37)) * (E323*F323/100) + (D323 &lt;&gt; CHAR(37)) * (E323*F323)</f>
        <v>300000</v>
      </c>
    </row>
    <row r="324" spans="1:7" s="519" customFormat="1" ht="12" customHeight="1" x14ac:dyDescent="0.2">
      <c r="B324" s="683"/>
      <c r="C324" s="527"/>
      <c r="D324" s="527"/>
      <c r="E324" s="528"/>
      <c r="F324" s="528"/>
      <c r="G324" s="528"/>
    </row>
    <row r="325" spans="1:7" s="519" customFormat="1" ht="20.100000000000001" customHeight="1" x14ac:dyDescent="0.2">
      <c r="B325" s="520" t="s">
        <v>1481</v>
      </c>
      <c r="C325" s="521"/>
      <c r="D325" s="522"/>
      <c r="E325" s="522"/>
      <c r="F325" s="522"/>
      <c r="G325" s="691">
        <f>SUM(G301:G324)</f>
        <v>300000</v>
      </c>
    </row>
    <row r="326" spans="1:7" s="667" customFormat="1" ht="12" customHeight="1" x14ac:dyDescent="0.2">
      <c r="E326" s="669"/>
      <c r="F326" s="669"/>
      <c r="G326" s="688"/>
    </row>
    <row r="327" spans="1:7" s="667" customFormat="1" ht="12" x14ac:dyDescent="0.2">
      <c r="B327" s="668" t="s">
        <v>1437</v>
      </c>
      <c r="E327" s="669"/>
      <c r="F327" s="669"/>
      <c r="G327" s="669">
        <v>9</v>
      </c>
    </row>
    <row r="328" spans="1:7" s="667" customFormat="1" ht="12" x14ac:dyDescent="0.2">
      <c r="B328" s="668" t="s">
        <v>1438</v>
      </c>
      <c r="E328" s="669"/>
      <c r="F328" s="669"/>
      <c r="G328" s="669"/>
    </row>
    <row r="329" spans="1:7" s="667" customFormat="1" ht="12" x14ac:dyDescent="0.2">
      <c r="B329" s="668" t="s">
        <v>1588</v>
      </c>
      <c r="E329" s="669"/>
      <c r="F329" s="669"/>
      <c r="G329" s="669"/>
    </row>
    <row r="330" spans="1:7" s="667" customFormat="1" ht="12" x14ac:dyDescent="0.2">
      <c r="E330" s="669"/>
      <c r="F330" s="669"/>
      <c r="G330" s="670" t="s">
        <v>1482</v>
      </c>
    </row>
    <row r="331" spans="1:7" s="519" customFormat="1" ht="27.4" customHeight="1" x14ac:dyDescent="0.2">
      <c r="B331" s="671" t="s">
        <v>1440</v>
      </c>
      <c r="C331" s="671" t="s">
        <v>3</v>
      </c>
      <c r="D331" s="671" t="s">
        <v>4</v>
      </c>
      <c r="E331" s="671" t="s">
        <v>1441</v>
      </c>
      <c r="F331" s="671" t="s">
        <v>1442</v>
      </c>
      <c r="G331" s="672" t="s">
        <v>1443</v>
      </c>
    </row>
    <row r="332" spans="1:7" s="519" customFormat="1" ht="20.100000000000001" customHeight="1" x14ac:dyDescent="0.2">
      <c r="B332" s="520" t="s">
        <v>1483</v>
      </c>
      <c r="C332" s="521"/>
      <c r="D332" s="522"/>
      <c r="E332" s="522"/>
      <c r="F332" s="522"/>
      <c r="G332" s="691">
        <f>G325</f>
        <v>300000</v>
      </c>
    </row>
    <row r="333" spans="1:7" s="519" customFormat="1" ht="12" customHeight="1" x14ac:dyDescent="0.2">
      <c r="A333" s="519">
        <v>49369</v>
      </c>
      <c r="B333" s="680" t="s">
        <v>179</v>
      </c>
      <c r="C333" s="681" t="s">
        <v>1525</v>
      </c>
      <c r="D333" s="523"/>
      <c r="E333" s="690"/>
      <c r="F333" s="675"/>
      <c r="G333" s="675"/>
    </row>
    <row r="334" spans="1:7" s="519" customFormat="1" ht="12" customHeight="1" x14ac:dyDescent="0.2">
      <c r="A334" s="519">
        <v>49370</v>
      </c>
      <c r="B334" s="702"/>
      <c r="C334" s="681" t="s">
        <v>1659</v>
      </c>
      <c r="D334" s="523" t="s">
        <v>1526</v>
      </c>
      <c r="E334" s="526">
        <v>300000</v>
      </c>
      <c r="F334" s="715"/>
      <c r="G334" s="526">
        <f>E334*F334</f>
        <v>0</v>
      </c>
    </row>
    <row r="335" spans="1:7" s="519" customFormat="1" ht="12" customHeight="1" x14ac:dyDescent="0.2">
      <c r="B335" s="693"/>
      <c r="C335" s="527"/>
      <c r="D335" s="527"/>
      <c r="E335" s="528"/>
      <c r="F335" s="528"/>
      <c r="G335" s="528"/>
    </row>
    <row r="336" spans="1:7" s="519" customFormat="1" ht="29.25" customHeight="1" x14ac:dyDescent="0.2">
      <c r="A336" s="519">
        <v>49371</v>
      </c>
      <c r="B336" s="680" t="s">
        <v>40</v>
      </c>
      <c r="C336" s="681" t="s">
        <v>1527</v>
      </c>
      <c r="D336" s="523" t="s">
        <v>59</v>
      </c>
      <c r="E336" s="690">
        <v>1</v>
      </c>
      <c r="F336" s="526">
        <v>50000</v>
      </c>
      <c r="G336" s="526">
        <f>E336*F336</f>
        <v>50000</v>
      </c>
    </row>
    <row r="337" spans="1:7" s="519" customFormat="1" ht="12" customHeight="1" x14ac:dyDescent="0.2">
      <c r="B337" s="693"/>
      <c r="C337" s="527"/>
      <c r="D337" s="527"/>
      <c r="E337" s="528"/>
      <c r="F337" s="528"/>
      <c r="G337" s="528"/>
    </row>
    <row r="338" spans="1:7" s="519" customFormat="1" ht="12" customHeight="1" x14ac:dyDescent="0.2">
      <c r="A338" s="519">
        <v>49369</v>
      </c>
      <c r="B338" s="680" t="s">
        <v>182</v>
      </c>
      <c r="C338" s="681" t="s">
        <v>1525</v>
      </c>
      <c r="D338" s="523"/>
      <c r="E338" s="690"/>
      <c r="F338" s="675"/>
      <c r="G338" s="675"/>
    </row>
    <row r="339" spans="1:7" s="519" customFormat="1" ht="12" customHeight="1" x14ac:dyDescent="0.2">
      <c r="A339" s="519">
        <v>49370</v>
      </c>
      <c r="B339" s="702"/>
      <c r="C339" s="681" t="s">
        <v>1660</v>
      </c>
      <c r="D339" s="523" t="s">
        <v>1526</v>
      </c>
      <c r="E339" s="526">
        <f>F336</f>
        <v>50000</v>
      </c>
      <c r="F339" s="715"/>
      <c r="G339" s="526">
        <f>E339*F339</f>
        <v>0</v>
      </c>
    </row>
    <row r="340" spans="1:7" s="519" customFormat="1" ht="12" customHeight="1" x14ac:dyDescent="0.2">
      <c r="B340" s="693"/>
      <c r="C340" s="527"/>
      <c r="D340" s="527"/>
      <c r="E340" s="528"/>
      <c r="F340" s="528"/>
      <c r="G340" s="528"/>
    </row>
    <row r="341" spans="1:7" s="519" customFormat="1" ht="24" customHeight="1" x14ac:dyDescent="0.2">
      <c r="A341" s="519">
        <v>49372</v>
      </c>
      <c r="B341" s="703"/>
      <c r="C341" s="674" t="s">
        <v>1586</v>
      </c>
      <c r="D341" s="523"/>
      <c r="E341" s="690"/>
      <c r="F341" s="675"/>
      <c r="G341" s="675"/>
    </row>
    <row r="342" spans="1:7" s="519" customFormat="1" ht="12" customHeight="1" x14ac:dyDescent="0.2">
      <c r="B342" s="714"/>
      <c r="C342" s="677"/>
      <c r="D342" s="527"/>
      <c r="E342" s="528"/>
      <c r="F342" s="528"/>
      <c r="G342" s="528"/>
    </row>
    <row r="343" spans="1:7" s="519" customFormat="1" ht="12" customHeight="1" x14ac:dyDescent="0.2">
      <c r="A343" s="519">
        <v>49373</v>
      </c>
      <c r="B343" s="678">
        <v>7</v>
      </c>
      <c r="C343" s="674" t="s">
        <v>1528</v>
      </c>
      <c r="D343" s="523"/>
      <c r="E343" s="690"/>
      <c r="F343" s="675"/>
      <c r="G343" s="675"/>
    </row>
    <row r="344" spans="1:7" s="519" customFormat="1" ht="12" customHeight="1" x14ac:dyDescent="0.2">
      <c r="B344" s="679"/>
      <c r="C344" s="527"/>
      <c r="D344" s="527"/>
      <c r="E344" s="528"/>
      <c r="F344" s="528"/>
      <c r="G344" s="528"/>
    </row>
    <row r="345" spans="1:7" s="519" customFormat="1" ht="72" x14ac:dyDescent="0.2">
      <c r="A345" s="519">
        <v>49374</v>
      </c>
      <c r="B345" s="680"/>
      <c r="C345" s="681" t="s">
        <v>1580</v>
      </c>
      <c r="D345" s="523"/>
      <c r="E345" s="690"/>
      <c r="F345" s="675"/>
      <c r="G345" s="675"/>
    </row>
    <row r="346" spans="1:7" s="519" customFormat="1" ht="12" customHeight="1" x14ac:dyDescent="0.2">
      <c r="B346" s="679"/>
      <c r="C346" s="527"/>
      <c r="D346" s="527"/>
      <c r="E346" s="528"/>
      <c r="F346" s="528"/>
      <c r="G346" s="528"/>
    </row>
    <row r="347" spans="1:7" s="519" customFormat="1" ht="27.75" customHeight="1" x14ac:dyDescent="0.2">
      <c r="A347" s="519">
        <v>49376</v>
      </c>
      <c r="B347" s="680" t="s">
        <v>10</v>
      </c>
      <c r="C347" s="681" t="s">
        <v>1581</v>
      </c>
      <c r="D347" s="523"/>
      <c r="E347" s="690"/>
      <c r="F347" s="675"/>
      <c r="G347" s="675"/>
    </row>
    <row r="348" spans="1:7" s="519" customFormat="1" ht="12" customHeight="1" x14ac:dyDescent="0.2">
      <c r="B348" s="680"/>
      <c r="C348" s="681" t="s">
        <v>1577</v>
      </c>
      <c r="D348" s="523" t="s">
        <v>1468</v>
      </c>
      <c r="E348" s="690">
        <v>2</v>
      </c>
      <c r="F348" s="682"/>
      <c r="G348" s="526">
        <f>E348*F348</f>
        <v>0</v>
      </c>
    </row>
    <row r="349" spans="1:7" s="519" customFormat="1" ht="12" customHeight="1" x14ac:dyDescent="0.2">
      <c r="B349" s="680"/>
      <c r="C349" s="681" t="s">
        <v>1578</v>
      </c>
      <c r="D349" s="523" t="s">
        <v>1468</v>
      </c>
      <c r="E349" s="690">
        <v>2</v>
      </c>
      <c r="F349" s="682"/>
      <c r="G349" s="526">
        <f>E349*F349</f>
        <v>0</v>
      </c>
    </row>
    <row r="350" spans="1:7" s="519" customFormat="1" ht="12" customHeight="1" x14ac:dyDescent="0.2">
      <c r="B350" s="679"/>
      <c r="C350" s="527"/>
      <c r="D350" s="527"/>
      <c r="E350" s="528"/>
      <c r="F350" s="528"/>
      <c r="G350" s="528"/>
    </row>
    <row r="351" spans="1:7" s="694" customFormat="1" ht="12" customHeight="1" x14ac:dyDescent="0.2">
      <c r="A351" s="694">
        <v>49381</v>
      </c>
      <c r="B351" s="678">
        <v>8</v>
      </c>
      <c r="C351" s="696" t="s">
        <v>1661</v>
      </c>
      <c r="D351" s="697"/>
      <c r="E351" s="698"/>
      <c r="F351" s="699"/>
      <c r="G351" s="699"/>
    </row>
    <row r="352" spans="1:7" s="694" customFormat="1" ht="36" customHeight="1" x14ac:dyDescent="0.2">
      <c r="A352" s="694">
        <v>49382</v>
      </c>
      <c r="B352" s="711"/>
      <c r="C352" s="710" t="s">
        <v>1662</v>
      </c>
      <c r="D352" s="697"/>
      <c r="E352" s="698"/>
      <c r="F352" s="699"/>
      <c r="G352" s="699"/>
    </row>
    <row r="353" spans="1:7" s="519" customFormat="1" ht="12" customHeight="1" x14ac:dyDescent="0.2">
      <c r="B353" s="679"/>
      <c r="C353" s="527"/>
      <c r="D353" s="527"/>
      <c r="E353" s="528"/>
      <c r="F353" s="528"/>
      <c r="G353" s="528"/>
    </row>
    <row r="354" spans="1:7" s="519" customFormat="1" ht="12" x14ac:dyDescent="0.2">
      <c r="A354" s="519">
        <v>49384</v>
      </c>
      <c r="B354" s="680" t="s">
        <v>10</v>
      </c>
      <c r="C354" s="681" t="s">
        <v>1531</v>
      </c>
      <c r="D354" s="523"/>
      <c r="E354" s="690"/>
      <c r="F354" s="675"/>
      <c r="G354" s="675"/>
    </row>
    <row r="355" spans="1:7" s="519" customFormat="1" ht="12" customHeight="1" x14ac:dyDescent="0.2">
      <c r="A355" s="519">
        <v>49385</v>
      </c>
      <c r="B355" s="702"/>
      <c r="C355" s="681" t="s">
        <v>1532</v>
      </c>
      <c r="D355" s="523"/>
      <c r="E355" s="690"/>
      <c r="F355" s="675"/>
      <c r="G355" s="675"/>
    </row>
    <row r="356" spans="1:7" s="519" customFormat="1" ht="12" customHeight="1" x14ac:dyDescent="0.2">
      <c r="B356" s="680"/>
      <c r="C356" s="681" t="s">
        <v>1577</v>
      </c>
      <c r="D356" s="523" t="s">
        <v>1468</v>
      </c>
      <c r="E356" s="690">
        <v>2</v>
      </c>
      <c r="F356" s="682"/>
      <c r="G356" s="526">
        <f>E356*F356</f>
        <v>0</v>
      </c>
    </row>
    <row r="357" spans="1:7" s="519" customFormat="1" ht="12" customHeight="1" x14ac:dyDescent="0.2">
      <c r="B357" s="680"/>
      <c r="C357" s="681" t="s">
        <v>1578</v>
      </c>
      <c r="D357" s="523" t="s">
        <v>1468</v>
      </c>
      <c r="E357" s="690">
        <v>2</v>
      </c>
      <c r="F357" s="682"/>
      <c r="G357" s="526">
        <f>E357*F357</f>
        <v>0</v>
      </c>
    </row>
    <row r="358" spans="1:7" s="519" customFormat="1" ht="12" customHeight="1" x14ac:dyDescent="0.2">
      <c r="B358" s="679"/>
      <c r="C358" s="527"/>
      <c r="D358" s="527"/>
      <c r="E358" s="528"/>
      <c r="F358" s="528"/>
      <c r="G358" s="528"/>
    </row>
    <row r="359" spans="1:7" s="519" customFormat="1" ht="12" customHeight="1" x14ac:dyDescent="0.2">
      <c r="A359" s="519">
        <v>49390</v>
      </c>
      <c r="B359" s="680" t="s">
        <v>23</v>
      </c>
      <c r="C359" s="681" t="s">
        <v>1533</v>
      </c>
      <c r="D359" s="523"/>
      <c r="E359" s="690"/>
      <c r="F359" s="675"/>
      <c r="G359" s="675"/>
    </row>
    <row r="360" spans="1:7" s="519" customFormat="1" ht="12" customHeight="1" x14ac:dyDescent="0.2">
      <c r="B360" s="680"/>
      <c r="C360" s="681" t="s">
        <v>1577</v>
      </c>
      <c r="D360" s="523" t="s">
        <v>1468</v>
      </c>
      <c r="E360" s="690">
        <v>10</v>
      </c>
      <c r="F360" s="682"/>
      <c r="G360" s="526">
        <f>E360*F360</f>
        <v>0</v>
      </c>
    </row>
    <row r="361" spans="1:7" s="519" customFormat="1" ht="12" customHeight="1" x14ac:dyDescent="0.2">
      <c r="B361" s="680"/>
      <c r="C361" s="681" t="s">
        <v>1578</v>
      </c>
      <c r="D361" s="523" t="s">
        <v>1468</v>
      </c>
      <c r="E361" s="690">
        <v>10</v>
      </c>
      <c r="F361" s="682"/>
      <c r="G361" s="526">
        <f>E361*F361</f>
        <v>0</v>
      </c>
    </row>
    <row r="362" spans="1:7" s="519" customFormat="1" ht="12" customHeight="1" x14ac:dyDescent="0.2">
      <c r="B362" s="679"/>
      <c r="C362" s="527"/>
      <c r="D362" s="527"/>
      <c r="E362" s="528"/>
      <c r="F362" s="528"/>
      <c r="G362" s="528"/>
    </row>
    <row r="363" spans="1:7" s="519" customFormat="1" ht="12" customHeight="1" x14ac:dyDescent="0.2">
      <c r="A363" s="519">
        <v>49391</v>
      </c>
      <c r="B363" s="680" t="s">
        <v>179</v>
      </c>
      <c r="C363" s="681" t="s">
        <v>1534</v>
      </c>
      <c r="D363" s="523"/>
      <c r="E363" s="690"/>
      <c r="F363" s="675"/>
      <c r="G363" s="675"/>
    </row>
    <row r="364" spans="1:7" s="519" customFormat="1" ht="12" customHeight="1" x14ac:dyDescent="0.2">
      <c r="B364" s="680"/>
      <c r="C364" s="681" t="s">
        <v>1577</v>
      </c>
      <c r="D364" s="523" t="s">
        <v>1468</v>
      </c>
      <c r="E364" s="690">
        <v>2</v>
      </c>
      <c r="F364" s="682"/>
      <c r="G364" s="526">
        <f>E364*F364</f>
        <v>0</v>
      </c>
    </row>
    <row r="365" spans="1:7" s="519" customFormat="1" ht="12" customHeight="1" x14ac:dyDescent="0.2">
      <c r="B365" s="680"/>
      <c r="C365" s="681" t="s">
        <v>1578</v>
      </c>
      <c r="D365" s="523" t="s">
        <v>1468</v>
      </c>
      <c r="E365" s="690">
        <v>2</v>
      </c>
      <c r="F365" s="682"/>
      <c r="G365" s="526">
        <f>E365*F365</f>
        <v>0</v>
      </c>
    </row>
    <row r="366" spans="1:7" s="519" customFormat="1" ht="12" customHeight="1" x14ac:dyDescent="0.2">
      <c r="B366" s="679"/>
      <c r="C366" s="527"/>
      <c r="D366" s="527"/>
      <c r="E366" s="528"/>
      <c r="F366" s="528"/>
      <c r="G366" s="528"/>
    </row>
    <row r="367" spans="1:7" s="519" customFormat="1" ht="12" customHeight="1" x14ac:dyDescent="0.2">
      <c r="A367" s="519">
        <v>49392</v>
      </c>
      <c r="B367" s="680" t="s">
        <v>40</v>
      </c>
      <c r="C367" s="681" t="s">
        <v>1535</v>
      </c>
      <c r="D367" s="523"/>
      <c r="E367" s="690"/>
      <c r="F367" s="675"/>
      <c r="G367" s="675"/>
    </row>
    <row r="368" spans="1:7" s="519" customFormat="1" ht="12" customHeight="1" x14ac:dyDescent="0.2">
      <c r="B368" s="680"/>
      <c r="C368" s="681" t="s">
        <v>1577</v>
      </c>
      <c r="D368" s="523" t="s">
        <v>1468</v>
      </c>
      <c r="E368" s="690">
        <v>100</v>
      </c>
      <c r="F368" s="682"/>
      <c r="G368" s="526">
        <f>E368*F368</f>
        <v>0</v>
      </c>
    </row>
    <row r="369" spans="1:7" s="519" customFormat="1" ht="12" customHeight="1" x14ac:dyDescent="0.2">
      <c r="B369" s="680"/>
      <c r="C369" s="681" t="s">
        <v>1578</v>
      </c>
      <c r="D369" s="523" t="s">
        <v>1468</v>
      </c>
      <c r="E369" s="690">
        <v>100</v>
      </c>
      <c r="F369" s="682"/>
      <c r="G369" s="526">
        <f>E369*F369</f>
        <v>0</v>
      </c>
    </row>
    <row r="370" spans="1:7" s="519" customFormat="1" ht="12" customHeight="1" x14ac:dyDescent="0.2">
      <c r="B370" s="679"/>
      <c r="C370" s="527"/>
      <c r="D370" s="527"/>
      <c r="E370" s="528"/>
      <c r="F370" s="528"/>
      <c r="G370" s="528"/>
    </row>
    <row r="371" spans="1:7" s="519" customFormat="1" ht="20.100000000000001" customHeight="1" x14ac:dyDescent="0.2">
      <c r="B371" s="520" t="s">
        <v>1481</v>
      </c>
      <c r="C371" s="521"/>
      <c r="D371" s="522"/>
      <c r="E371" s="522"/>
      <c r="F371" s="522"/>
      <c r="G371" s="691">
        <f>SUM(G332:G370)</f>
        <v>350000</v>
      </c>
    </row>
    <row r="372" spans="1:7" s="667" customFormat="1" ht="12" customHeight="1" x14ac:dyDescent="0.2">
      <c r="E372" s="669"/>
      <c r="F372" s="669"/>
      <c r="G372" s="688"/>
    </row>
    <row r="373" spans="1:7" s="667" customFormat="1" ht="12" x14ac:dyDescent="0.2">
      <c r="B373" s="668" t="s">
        <v>1437</v>
      </c>
      <c r="E373" s="669"/>
      <c r="F373" s="669"/>
      <c r="G373" s="669">
        <v>10</v>
      </c>
    </row>
    <row r="374" spans="1:7" s="667" customFormat="1" ht="12" x14ac:dyDescent="0.2">
      <c r="B374" s="668" t="s">
        <v>1438</v>
      </c>
      <c r="E374" s="669"/>
      <c r="F374" s="669"/>
      <c r="G374" s="669"/>
    </row>
    <row r="375" spans="1:7" s="667" customFormat="1" ht="12" x14ac:dyDescent="0.2">
      <c r="B375" s="668" t="s">
        <v>1588</v>
      </c>
      <c r="E375" s="669"/>
      <c r="F375" s="669"/>
      <c r="G375" s="669"/>
    </row>
    <row r="376" spans="1:7" s="667" customFormat="1" ht="12" x14ac:dyDescent="0.2">
      <c r="E376" s="669"/>
      <c r="F376" s="669"/>
      <c r="G376" s="670" t="s">
        <v>1482</v>
      </c>
    </row>
    <row r="377" spans="1:7" s="519" customFormat="1" ht="27.4" customHeight="1" x14ac:dyDescent="0.2">
      <c r="B377" s="671" t="s">
        <v>1440</v>
      </c>
      <c r="C377" s="671" t="s">
        <v>3</v>
      </c>
      <c r="D377" s="671" t="s">
        <v>4</v>
      </c>
      <c r="E377" s="671" t="s">
        <v>1441</v>
      </c>
      <c r="F377" s="671" t="s">
        <v>1442</v>
      </c>
      <c r="G377" s="672" t="s">
        <v>1443</v>
      </c>
    </row>
    <row r="378" spans="1:7" s="519" customFormat="1" ht="20.100000000000001" customHeight="1" x14ac:dyDescent="0.2">
      <c r="B378" s="520" t="s">
        <v>1483</v>
      </c>
      <c r="C378" s="521"/>
      <c r="D378" s="522"/>
      <c r="E378" s="522"/>
      <c r="F378" s="522"/>
      <c r="G378" s="691">
        <f>G371</f>
        <v>350000</v>
      </c>
    </row>
    <row r="379" spans="1:7" s="519" customFormat="1" ht="12" customHeight="1" x14ac:dyDescent="0.2">
      <c r="A379" s="519">
        <v>49394</v>
      </c>
      <c r="B379" s="678">
        <v>9</v>
      </c>
      <c r="C379" s="674" t="s">
        <v>1663</v>
      </c>
      <c r="D379" s="523"/>
      <c r="E379" s="690"/>
      <c r="F379" s="675"/>
      <c r="G379" s="675"/>
    </row>
    <row r="380" spans="1:7" s="519" customFormat="1" ht="36" x14ac:dyDescent="0.2">
      <c r="A380" s="519">
        <v>49395</v>
      </c>
      <c r="B380" s="678"/>
      <c r="C380" s="674" t="s">
        <v>1669</v>
      </c>
      <c r="D380" s="523"/>
      <c r="E380" s="690"/>
      <c r="F380" s="675"/>
      <c r="G380" s="675"/>
    </row>
    <row r="381" spans="1:7" s="519" customFormat="1" ht="12" customHeight="1" x14ac:dyDescent="0.2">
      <c r="A381" s="519">
        <v>49398</v>
      </c>
      <c r="B381" s="680" t="s">
        <v>10</v>
      </c>
      <c r="C381" s="681" t="s">
        <v>1536</v>
      </c>
      <c r="D381" s="523"/>
      <c r="E381" s="690"/>
      <c r="F381" s="675"/>
      <c r="G381" s="675"/>
    </row>
    <row r="382" spans="1:7" s="519" customFormat="1" ht="12" customHeight="1" x14ac:dyDescent="0.2">
      <c r="A382" s="519">
        <v>49399</v>
      </c>
      <c r="B382" s="680"/>
      <c r="C382" s="681" t="s">
        <v>1537</v>
      </c>
      <c r="D382" s="523"/>
      <c r="E382" s="690"/>
      <c r="F382" s="675"/>
      <c r="G382" s="675"/>
    </row>
    <row r="383" spans="1:7" s="519" customFormat="1" ht="12" customHeight="1" x14ac:dyDescent="0.2">
      <c r="B383" s="680"/>
      <c r="C383" s="681" t="s">
        <v>1577</v>
      </c>
      <c r="D383" s="523" t="s">
        <v>1468</v>
      </c>
      <c r="E383" s="690">
        <v>2</v>
      </c>
      <c r="F383" s="682"/>
      <c r="G383" s="526">
        <f>E383*F383</f>
        <v>0</v>
      </c>
    </row>
    <row r="384" spans="1:7" s="519" customFormat="1" ht="12" customHeight="1" x14ac:dyDescent="0.2">
      <c r="B384" s="680"/>
      <c r="C384" s="681" t="s">
        <v>1578</v>
      </c>
      <c r="D384" s="523" t="s">
        <v>1468</v>
      </c>
      <c r="E384" s="690">
        <v>2</v>
      </c>
      <c r="F384" s="682"/>
      <c r="G384" s="526">
        <f>E384*F384</f>
        <v>0</v>
      </c>
    </row>
    <row r="385" spans="1:7" s="519" customFormat="1" ht="12" customHeight="1" x14ac:dyDescent="0.2">
      <c r="A385" s="519">
        <v>49400</v>
      </c>
      <c r="B385" s="680" t="s">
        <v>23</v>
      </c>
      <c r="C385" s="681" t="s">
        <v>1538</v>
      </c>
      <c r="D385" s="523"/>
      <c r="E385" s="690"/>
      <c r="F385" s="675"/>
      <c r="G385" s="675"/>
    </row>
    <row r="386" spans="1:7" s="519" customFormat="1" ht="12" customHeight="1" x14ac:dyDescent="0.2">
      <c r="B386" s="680"/>
      <c r="C386" s="681" t="s">
        <v>1577</v>
      </c>
      <c r="D386" s="523" t="s">
        <v>1468</v>
      </c>
      <c r="E386" s="690">
        <v>2</v>
      </c>
      <c r="F386" s="682"/>
      <c r="G386" s="526">
        <f>E386*F386</f>
        <v>0</v>
      </c>
    </row>
    <row r="387" spans="1:7" s="519" customFormat="1" ht="12" customHeight="1" x14ac:dyDescent="0.2">
      <c r="B387" s="680"/>
      <c r="C387" s="681" t="s">
        <v>1578</v>
      </c>
      <c r="D387" s="523" t="s">
        <v>1468</v>
      </c>
      <c r="E387" s="690">
        <v>2</v>
      </c>
      <c r="F387" s="682"/>
      <c r="G387" s="526">
        <f>E387*F387</f>
        <v>0</v>
      </c>
    </row>
    <row r="388" spans="1:7" s="519" customFormat="1" ht="12" customHeight="1" x14ac:dyDescent="0.2">
      <c r="B388" s="679"/>
      <c r="C388" s="527"/>
      <c r="D388" s="527"/>
      <c r="E388" s="528"/>
      <c r="F388" s="528"/>
      <c r="G388" s="528"/>
    </row>
    <row r="389" spans="1:7" s="519" customFormat="1" ht="12" customHeight="1" x14ac:dyDescent="0.2">
      <c r="A389" s="519">
        <v>49401</v>
      </c>
      <c r="B389" s="680" t="s">
        <v>179</v>
      </c>
      <c r="C389" s="681" t="s">
        <v>1539</v>
      </c>
      <c r="D389" s="523"/>
      <c r="E389" s="690"/>
      <c r="F389" s="675"/>
      <c r="G389" s="675"/>
    </row>
    <row r="390" spans="1:7" s="519" customFormat="1" ht="12" customHeight="1" x14ac:dyDescent="0.2">
      <c r="B390" s="679"/>
      <c r="C390" s="527"/>
      <c r="D390" s="527"/>
      <c r="E390" s="528"/>
      <c r="F390" s="528"/>
      <c r="G390" s="528"/>
    </row>
    <row r="391" spans="1:7" s="519" customFormat="1" ht="12" customHeight="1" x14ac:dyDescent="0.2">
      <c r="A391" s="519">
        <v>49402</v>
      </c>
      <c r="B391" s="680" t="s">
        <v>12</v>
      </c>
      <c r="C391" s="681" t="s">
        <v>1540</v>
      </c>
      <c r="D391" s="523"/>
      <c r="E391" s="690"/>
      <c r="F391" s="675"/>
      <c r="G391" s="675"/>
    </row>
    <row r="392" spans="1:7" s="519" customFormat="1" ht="12" customHeight="1" x14ac:dyDescent="0.2">
      <c r="B392" s="680"/>
      <c r="C392" s="681" t="s">
        <v>1577</v>
      </c>
      <c r="D392" s="523" t="s">
        <v>1468</v>
      </c>
      <c r="E392" s="690">
        <v>88</v>
      </c>
      <c r="F392" s="682"/>
      <c r="G392" s="526">
        <f>E392*F392</f>
        <v>0</v>
      </c>
    </row>
    <row r="393" spans="1:7" s="519" customFormat="1" ht="12" customHeight="1" x14ac:dyDescent="0.2">
      <c r="B393" s="680"/>
      <c r="C393" s="681" t="s">
        <v>1578</v>
      </c>
      <c r="D393" s="523" t="s">
        <v>1468</v>
      </c>
      <c r="E393" s="690">
        <v>88</v>
      </c>
      <c r="F393" s="682"/>
      <c r="G393" s="526">
        <f>E393*F393</f>
        <v>0</v>
      </c>
    </row>
    <row r="394" spans="1:7" s="519" customFormat="1" ht="12" customHeight="1" x14ac:dyDescent="0.2">
      <c r="B394" s="679"/>
      <c r="C394" s="527"/>
      <c r="D394" s="527"/>
      <c r="E394" s="528"/>
      <c r="F394" s="528"/>
      <c r="G394" s="528"/>
    </row>
    <row r="395" spans="1:7" s="519" customFormat="1" ht="12" customHeight="1" x14ac:dyDescent="0.2">
      <c r="A395" s="519">
        <v>49403</v>
      </c>
      <c r="B395" s="680" t="s">
        <v>17</v>
      </c>
      <c r="C395" s="681" t="s">
        <v>1541</v>
      </c>
      <c r="D395" s="523"/>
      <c r="E395" s="690"/>
      <c r="F395" s="675"/>
      <c r="G395" s="675"/>
    </row>
    <row r="396" spans="1:7" s="519" customFormat="1" ht="12" customHeight="1" x14ac:dyDescent="0.2">
      <c r="B396" s="680"/>
      <c r="C396" s="681" t="s">
        <v>1577</v>
      </c>
      <c r="D396" s="523" t="s">
        <v>1468</v>
      </c>
      <c r="E396" s="690">
        <v>2</v>
      </c>
      <c r="F396" s="682"/>
      <c r="G396" s="526">
        <f>E396*F396</f>
        <v>0</v>
      </c>
    </row>
    <row r="397" spans="1:7" s="519" customFormat="1" ht="12" customHeight="1" x14ac:dyDescent="0.2">
      <c r="B397" s="680"/>
      <c r="C397" s="681" t="s">
        <v>1578</v>
      </c>
      <c r="D397" s="523" t="s">
        <v>1468</v>
      </c>
      <c r="E397" s="690">
        <v>2</v>
      </c>
      <c r="F397" s="682"/>
      <c r="G397" s="526">
        <f>E397*F397</f>
        <v>0</v>
      </c>
    </row>
    <row r="398" spans="1:7" s="519" customFormat="1" ht="12" customHeight="1" x14ac:dyDescent="0.2">
      <c r="B398" s="679"/>
      <c r="C398" s="527"/>
      <c r="D398" s="527"/>
      <c r="E398" s="528"/>
      <c r="F398" s="528"/>
      <c r="G398" s="528"/>
    </row>
    <row r="399" spans="1:7" s="519" customFormat="1" ht="12" customHeight="1" x14ac:dyDescent="0.2">
      <c r="A399" s="519">
        <v>49405</v>
      </c>
      <c r="B399" s="680" t="s">
        <v>182</v>
      </c>
      <c r="C399" s="681" t="s">
        <v>1542</v>
      </c>
      <c r="D399" s="523"/>
      <c r="E399" s="690"/>
      <c r="F399" s="675"/>
      <c r="G399" s="675"/>
    </row>
    <row r="400" spans="1:7" s="519" customFormat="1" ht="12" customHeight="1" x14ac:dyDescent="0.2">
      <c r="B400" s="679"/>
      <c r="C400" s="527"/>
      <c r="D400" s="527"/>
      <c r="E400" s="528"/>
      <c r="F400" s="528"/>
      <c r="G400" s="528"/>
    </row>
    <row r="401" spans="1:7" s="519" customFormat="1" ht="12" customHeight="1" x14ac:dyDescent="0.2">
      <c r="A401" s="519">
        <v>49406</v>
      </c>
      <c r="B401" s="680" t="s">
        <v>12</v>
      </c>
      <c r="C401" s="681" t="s">
        <v>1540</v>
      </c>
      <c r="D401" s="523"/>
      <c r="E401" s="690"/>
      <c r="F401" s="675"/>
      <c r="G401" s="675"/>
    </row>
    <row r="402" spans="1:7" s="519" customFormat="1" ht="12" customHeight="1" x14ac:dyDescent="0.2">
      <c r="B402" s="680"/>
      <c r="C402" s="681" t="s">
        <v>1577</v>
      </c>
      <c r="D402" s="523" t="s">
        <v>1485</v>
      </c>
      <c r="E402" s="690">
        <v>5</v>
      </c>
      <c r="F402" s="682"/>
      <c r="G402" s="526">
        <f>E402*F402</f>
        <v>0</v>
      </c>
    </row>
    <row r="403" spans="1:7" s="519" customFormat="1" ht="12" customHeight="1" x14ac:dyDescent="0.2">
      <c r="B403" s="680"/>
      <c r="C403" s="681" t="s">
        <v>1578</v>
      </c>
      <c r="D403" s="523" t="s">
        <v>1485</v>
      </c>
      <c r="E403" s="690">
        <v>5</v>
      </c>
      <c r="F403" s="682"/>
      <c r="G403" s="526">
        <f>E403*F403</f>
        <v>0</v>
      </c>
    </row>
    <row r="404" spans="1:7" s="519" customFormat="1" ht="12" customHeight="1" x14ac:dyDescent="0.2">
      <c r="B404" s="679"/>
      <c r="C404" s="527"/>
      <c r="D404" s="527"/>
      <c r="E404" s="528"/>
      <c r="F404" s="528"/>
      <c r="G404" s="528"/>
    </row>
    <row r="405" spans="1:7" s="519" customFormat="1" ht="12" customHeight="1" x14ac:dyDescent="0.2">
      <c r="A405" s="519">
        <v>49407</v>
      </c>
      <c r="B405" s="680" t="s">
        <v>184</v>
      </c>
      <c r="C405" s="681" t="s">
        <v>1543</v>
      </c>
      <c r="D405" s="523"/>
      <c r="E405" s="690"/>
      <c r="F405" s="675"/>
      <c r="G405" s="675"/>
    </row>
    <row r="406" spans="1:7" s="519" customFormat="1" ht="12" customHeight="1" x14ac:dyDescent="0.2">
      <c r="B406" s="680"/>
      <c r="C406" s="681" t="s">
        <v>1577</v>
      </c>
      <c r="D406" s="523" t="s">
        <v>1468</v>
      </c>
      <c r="E406" s="690">
        <v>6</v>
      </c>
      <c r="F406" s="682"/>
      <c r="G406" s="526">
        <f>E406*F406</f>
        <v>0</v>
      </c>
    </row>
    <row r="407" spans="1:7" s="519" customFormat="1" ht="12" customHeight="1" x14ac:dyDescent="0.2">
      <c r="B407" s="680"/>
      <c r="C407" s="681" t="s">
        <v>1578</v>
      </c>
      <c r="D407" s="523" t="s">
        <v>1468</v>
      </c>
      <c r="E407" s="690">
        <v>6</v>
      </c>
      <c r="F407" s="682"/>
      <c r="G407" s="526">
        <f>E407*F407</f>
        <v>0</v>
      </c>
    </row>
    <row r="408" spans="1:7" s="519" customFormat="1" ht="12" customHeight="1" x14ac:dyDescent="0.2">
      <c r="B408" s="679"/>
      <c r="C408" s="527"/>
      <c r="D408" s="527"/>
      <c r="E408" s="528"/>
      <c r="F408" s="528"/>
      <c r="G408" s="528"/>
    </row>
    <row r="409" spans="1:7" s="519" customFormat="1" ht="12" customHeight="1" x14ac:dyDescent="0.2">
      <c r="A409" s="519">
        <v>49408</v>
      </c>
      <c r="B409" s="680" t="s">
        <v>194</v>
      </c>
      <c r="C409" s="681" t="s">
        <v>1544</v>
      </c>
      <c r="D409" s="523"/>
      <c r="E409" s="690"/>
      <c r="F409" s="675"/>
      <c r="G409" s="675"/>
    </row>
    <row r="410" spans="1:7" s="519" customFormat="1" ht="12" customHeight="1" x14ac:dyDescent="0.2">
      <c r="B410" s="680"/>
      <c r="C410" s="681" t="s">
        <v>1577</v>
      </c>
      <c r="D410" s="523" t="s">
        <v>1485</v>
      </c>
      <c r="E410" s="690">
        <f>E414*3</f>
        <v>540</v>
      </c>
      <c r="F410" s="682"/>
      <c r="G410" s="526">
        <f>E410*F410</f>
        <v>0</v>
      </c>
    </row>
    <row r="411" spans="1:7" s="519" customFormat="1" ht="12" customHeight="1" x14ac:dyDescent="0.2">
      <c r="B411" s="680"/>
      <c r="C411" s="681" t="s">
        <v>1578</v>
      </c>
      <c r="D411" s="523" t="s">
        <v>1485</v>
      </c>
      <c r="E411" s="690">
        <f>E415*3</f>
        <v>540</v>
      </c>
      <c r="F411" s="682"/>
      <c r="G411" s="526">
        <f>E411*F411</f>
        <v>0</v>
      </c>
    </row>
    <row r="412" spans="1:7" s="519" customFormat="1" ht="6" customHeight="1" x14ac:dyDescent="0.2">
      <c r="B412" s="679"/>
      <c r="C412" s="527"/>
      <c r="D412" s="527"/>
      <c r="E412" s="528"/>
      <c r="F412" s="528"/>
      <c r="G412" s="528"/>
    </row>
    <row r="413" spans="1:7" s="519" customFormat="1" ht="12" customHeight="1" x14ac:dyDescent="0.2">
      <c r="A413" s="519">
        <v>49409</v>
      </c>
      <c r="B413" s="680" t="s">
        <v>196</v>
      </c>
      <c r="C413" s="681" t="s">
        <v>1545</v>
      </c>
      <c r="D413" s="523"/>
      <c r="E413" s="690"/>
      <c r="F413" s="675"/>
      <c r="G413" s="675"/>
    </row>
    <row r="414" spans="1:7" s="519" customFormat="1" ht="12" customHeight="1" x14ac:dyDescent="0.2">
      <c r="B414" s="680"/>
      <c r="C414" s="681" t="s">
        <v>1577</v>
      </c>
      <c r="D414" s="523" t="s">
        <v>1468</v>
      </c>
      <c r="E414" s="690">
        <f>(88+2)*2</f>
        <v>180</v>
      </c>
      <c r="F414" s="682"/>
      <c r="G414" s="526">
        <f>E414*F414</f>
        <v>0</v>
      </c>
    </row>
    <row r="415" spans="1:7" s="519" customFormat="1" ht="12" customHeight="1" x14ac:dyDescent="0.2">
      <c r="B415" s="680"/>
      <c r="C415" s="681" t="s">
        <v>1578</v>
      </c>
      <c r="D415" s="523" t="s">
        <v>1468</v>
      </c>
      <c r="E415" s="690">
        <f>E414</f>
        <v>180</v>
      </c>
      <c r="F415" s="682"/>
      <c r="G415" s="526">
        <f>E415*F415</f>
        <v>0</v>
      </c>
    </row>
    <row r="416" spans="1:7" s="519" customFormat="1" ht="12" customHeight="1" x14ac:dyDescent="0.2">
      <c r="B416" s="679"/>
      <c r="C416" s="527"/>
      <c r="D416" s="527"/>
      <c r="E416" s="528"/>
      <c r="F416" s="528"/>
      <c r="G416" s="528"/>
    </row>
    <row r="417" spans="1:7" s="519" customFormat="1" ht="12" customHeight="1" x14ac:dyDescent="0.2">
      <c r="A417" s="519">
        <v>49412</v>
      </c>
      <c r="B417" s="680" t="s">
        <v>12</v>
      </c>
      <c r="C417" s="681" t="s">
        <v>1546</v>
      </c>
      <c r="D417" s="523"/>
      <c r="E417" s="690"/>
      <c r="F417" s="675"/>
      <c r="G417" s="675"/>
    </row>
    <row r="418" spans="1:7" s="519" customFormat="1" ht="12" customHeight="1" x14ac:dyDescent="0.2">
      <c r="B418" s="680"/>
      <c r="C418" s="681" t="s">
        <v>1577</v>
      </c>
      <c r="D418" s="523" t="s">
        <v>1468</v>
      </c>
      <c r="E418" s="690">
        <v>1</v>
      </c>
      <c r="F418" s="682"/>
      <c r="G418" s="526">
        <f>E418*F418</f>
        <v>0</v>
      </c>
    </row>
    <row r="419" spans="1:7" s="519" customFormat="1" ht="12" customHeight="1" x14ac:dyDescent="0.2">
      <c r="B419" s="680"/>
      <c r="C419" s="681" t="s">
        <v>1578</v>
      </c>
      <c r="D419" s="523" t="s">
        <v>1468</v>
      </c>
      <c r="E419" s="690">
        <v>1</v>
      </c>
      <c r="F419" s="682"/>
      <c r="G419" s="526">
        <f>E419*F419</f>
        <v>0</v>
      </c>
    </row>
    <row r="420" spans="1:7" s="519" customFormat="1" ht="12" customHeight="1" x14ac:dyDescent="0.2">
      <c r="B420" s="679"/>
      <c r="C420" s="527"/>
      <c r="D420" s="527"/>
      <c r="E420" s="528"/>
      <c r="F420" s="528"/>
      <c r="G420" s="528"/>
    </row>
    <row r="421" spans="1:7" s="519" customFormat="1" ht="12" customHeight="1" x14ac:dyDescent="0.2">
      <c r="A421" s="519">
        <v>49413</v>
      </c>
      <c r="B421" s="680" t="s">
        <v>199</v>
      </c>
      <c r="C421" s="681" t="s">
        <v>1547</v>
      </c>
      <c r="D421" s="523"/>
      <c r="E421" s="690"/>
      <c r="F421" s="675"/>
      <c r="G421" s="675"/>
    </row>
    <row r="422" spans="1:7" s="519" customFormat="1" ht="12" customHeight="1" x14ac:dyDescent="0.2">
      <c r="B422" s="680"/>
      <c r="C422" s="681" t="s">
        <v>1577</v>
      </c>
      <c r="D422" s="523" t="s">
        <v>1468</v>
      </c>
      <c r="E422" s="690">
        <v>1</v>
      </c>
      <c r="F422" s="682"/>
      <c r="G422" s="526">
        <f>E422*F422</f>
        <v>0</v>
      </c>
    </row>
    <row r="423" spans="1:7" s="519" customFormat="1" ht="12" customHeight="1" x14ac:dyDescent="0.2">
      <c r="B423" s="680"/>
      <c r="C423" s="681" t="s">
        <v>1578</v>
      </c>
      <c r="D423" s="523" t="s">
        <v>1468</v>
      </c>
      <c r="E423" s="690">
        <v>1</v>
      </c>
      <c r="F423" s="682"/>
      <c r="G423" s="526">
        <f>E423*F423</f>
        <v>0</v>
      </c>
    </row>
    <row r="424" spans="1:7" s="519" customFormat="1" ht="12" customHeight="1" x14ac:dyDescent="0.2">
      <c r="B424" s="679"/>
      <c r="C424" s="527"/>
      <c r="D424" s="527"/>
      <c r="E424" s="528"/>
      <c r="F424" s="528"/>
      <c r="G424" s="528"/>
    </row>
    <row r="425" spans="1:7" s="519" customFormat="1" ht="12" customHeight="1" x14ac:dyDescent="0.2">
      <c r="A425" s="519">
        <v>49414</v>
      </c>
      <c r="B425" s="678" t="s">
        <v>1548</v>
      </c>
      <c r="C425" s="674" t="s">
        <v>1549</v>
      </c>
      <c r="D425" s="523"/>
      <c r="E425" s="690"/>
      <c r="F425" s="675"/>
      <c r="G425" s="675"/>
    </row>
    <row r="426" spans="1:7" s="519" customFormat="1" ht="12" customHeight="1" x14ac:dyDescent="0.2">
      <c r="A426" s="519">
        <v>49415</v>
      </c>
      <c r="B426" s="703"/>
      <c r="C426" s="674" t="s">
        <v>1550</v>
      </c>
      <c r="D426" s="523"/>
      <c r="E426" s="690"/>
      <c r="F426" s="675"/>
      <c r="G426" s="675"/>
    </row>
    <row r="427" spans="1:7" s="519" customFormat="1" ht="12" customHeight="1" x14ac:dyDescent="0.2">
      <c r="A427" s="519">
        <v>49416</v>
      </c>
      <c r="B427" s="678"/>
      <c r="C427" s="674" t="s">
        <v>1551</v>
      </c>
      <c r="D427" s="523"/>
      <c r="E427" s="690"/>
      <c r="F427" s="675"/>
      <c r="G427" s="675"/>
    </row>
    <row r="428" spans="1:7" s="519" customFormat="1" ht="12" customHeight="1" x14ac:dyDescent="0.2">
      <c r="A428" s="519">
        <v>49417</v>
      </c>
      <c r="B428" s="678"/>
      <c r="C428" s="674" t="s">
        <v>1552</v>
      </c>
      <c r="D428" s="523"/>
      <c r="E428" s="690"/>
      <c r="F428" s="675"/>
      <c r="G428" s="675"/>
    </row>
    <row r="429" spans="1:7" s="519" customFormat="1" ht="24" x14ac:dyDescent="0.2">
      <c r="A429" s="519">
        <v>49418</v>
      </c>
      <c r="B429" s="680" t="s">
        <v>10</v>
      </c>
      <c r="C429" s="681" t="s">
        <v>1582</v>
      </c>
      <c r="D429" s="523"/>
      <c r="E429" s="690"/>
      <c r="F429" s="675"/>
      <c r="G429" s="675"/>
    </row>
    <row r="430" spans="1:7" s="519" customFormat="1" ht="12" customHeight="1" x14ac:dyDescent="0.2">
      <c r="B430" s="680"/>
      <c r="C430" s="681" t="s">
        <v>1577</v>
      </c>
      <c r="D430" s="523" t="s">
        <v>1468</v>
      </c>
      <c r="E430" s="690">
        <v>4</v>
      </c>
      <c r="F430" s="525"/>
      <c r="G430" s="526">
        <f>E430*F430</f>
        <v>0</v>
      </c>
    </row>
    <row r="431" spans="1:7" s="519" customFormat="1" ht="12" customHeight="1" x14ac:dyDescent="0.2">
      <c r="B431" s="680"/>
      <c r="C431" s="681" t="s">
        <v>1578</v>
      </c>
      <c r="D431" s="523" t="s">
        <v>1468</v>
      </c>
      <c r="E431" s="690">
        <v>4</v>
      </c>
      <c r="F431" s="525"/>
      <c r="G431" s="526">
        <f>E431*F431</f>
        <v>0</v>
      </c>
    </row>
    <row r="432" spans="1:7" s="519" customFormat="1" ht="24" x14ac:dyDescent="0.2">
      <c r="A432" s="519">
        <v>49421</v>
      </c>
      <c r="B432" s="680" t="s">
        <v>23</v>
      </c>
      <c r="C432" s="681" t="s">
        <v>1583</v>
      </c>
      <c r="D432" s="523" t="s">
        <v>1447</v>
      </c>
      <c r="E432" s="690">
        <v>1</v>
      </c>
      <c r="F432" s="525"/>
      <c r="G432" s="526">
        <f>E432*F432</f>
        <v>0</v>
      </c>
    </row>
    <row r="433" spans="1:7" s="519" customFormat="1" ht="24" customHeight="1" x14ac:dyDescent="0.2">
      <c r="A433" s="519">
        <v>49423</v>
      </c>
      <c r="B433" s="680" t="s">
        <v>179</v>
      </c>
      <c r="C433" s="681" t="s">
        <v>1584</v>
      </c>
      <c r="D433" s="523" t="s">
        <v>1447</v>
      </c>
      <c r="E433" s="690">
        <v>2</v>
      </c>
      <c r="F433" s="525"/>
      <c r="G433" s="526">
        <f>E433*F433</f>
        <v>0</v>
      </c>
    </row>
    <row r="434" spans="1:7" s="519" customFormat="1" ht="24" x14ac:dyDescent="0.2">
      <c r="A434" s="519">
        <v>49425</v>
      </c>
      <c r="B434" s="680" t="s">
        <v>182</v>
      </c>
      <c r="C434" s="681" t="s">
        <v>1553</v>
      </c>
      <c r="D434" s="523" t="s">
        <v>1447</v>
      </c>
      <c r="E434" s="690">
        <v>1</v>
      </c>
      <c r="F434" s="525"/>
      <c r="G434" s="526">
        <f>E434*F434</f>
        <v>0</v>
      </c>
    </row>
    <row r="435" spans="1:7" s="519" customFormat="1" ht="20.100000000000001" customHeight="1" x14ac:dyDescent="0.2">
      <c r="B435" s="520" t="s">
        <v>1451</v>
      </c>
      <c r="C435" s="521"/>
      <c r="D435" s="522"/>
      <c r="E435" s="522"/>
      <c r="F435" s="522"/>
      <c r="G435" s="691">
        <f>SUM(G378:G434)</f>
        <v>350000</v>
      </c>
    </row>
    <row r="436" spans="1:7" s="667" customFormat="1" ht="12" customHeight="1" x14ac:dyDescent="0.2">
      <c r="E436" s="669"/>
      <c r="F436" s="669"/>
      <c r="G436" s="688"/>
    </row>
    <row r="437" spans="1:7" s="667" customFormat="1" ht="12" x14ac:dyDescent="0.2">
      <c r="B437" s="668" t="s">
        <v>1437</v>
      </c>
      <c r="E437" s="669"/>
      <c r="F437" s="669"/>
      <c r="G437" s="669">
        <v>11</v>
      </c>
    </row>
    <row r="438" spans="1:7" s="667" customFormat="1" ht="12" x14ac:dyDescent="0.2">
      <c r="B438" s="668" t="s">
        <v>1438</v>
      </c>
      <c r="E438" s="669"/>
      <c r="F438" s="669"/>
      <c r="G438" s="669"/>
    </row>
    <row r="439" spans="1:7" s="667" customFormat="1" ht="12" x14ac:dyDescent="0.2">
      <c r="B439" s="668" t="s">
        <v>1588</v>
      </c>
      <c r="E439" s="669"/>
      <c r="F439" s="669"/>
      <c r="G439" s="669"/>
    </row>
    <row r="440" spans="1:7" s="667" customFormat="1" ht="12" x14ac:dyDescent="0.2">
      <c r="E440" s="669"/>
      <c r="F440" s="669"/>
      <c r="G440" s="670" t="s">
        <v>1554</v>
      </c>
    </row>
    <row r="441" spans="1:7" s="519" customFormat="1" ht="27.4" customHeight="1" x14ac:dyDescent="0.2">
      <c r="B441" s="671" t="s">
        <v>1440</v>
      </c>
      <c r="C441" s="671" t="s">
        <v>3</v>
      </c>
      <c r="D441" s="671" t="s">
        <v>4</v>
      </c>
      <c r="E441" s="671" t="s">
        <v>1441</v>
      </c>
      <c r="F441" s="671" t="s">
        <v>1442</v>
      </c>
      <c r="G441" s="672" t="s">
        <v>1443</v>
      </c>
    </row>
    <row r="442" spans="1:7" s="519" customFormat="1" ht="12" customHeight="1" x14ac:dyDescent="0.2">
      <c r="A442" s="519">
        <v>49426</v>
      </c>
      <c r="B442" s="680"/>
      <c r="C442" s="674" t="s">
        <v>1554</v>
      </c>
      <c r="D442" s="523"/>
      <c r="E442" s="690"/>
      <c r="F442" s="675"/>
      <c r="G442" s="675"/>
    </row>
    <row r="443" spans="1:7" s="519" customFormat="1" ht="24" customHeight="1" x14ac:dyDescent="0.2">
      <c r="A443" s="519">
        <v>49427</v>
      </c>
      <c r="B443" s="680"/>
      <c r="C443" s="681" t="s">
        <v>1555</v>
      </c>
      <c r="D443" s="523"/>
      <c r="E443" s="690"/>
      <c r="F443" s="675"/>
      <c r="G443" s="675"/>
    </row>
    <row r="444" spans="1:7" s="519" customFormat="1" ht="12" customHeight="1" x14ac:dyDescent="0.2">
      <c r="B444" s="679"/>
      <c r="C444" s="527"/>
      <c r="D444" s="527"/>
      <c r="E444" s="528"/>
      <c r="F444" s="528"/>
      <c r="G444" s="528"/>
    </row>
    <row r="445" spans="1:7" s="519" customFormat="1" ht="48" x14ac:dyDescent="0.2">
      <c r="A445" s="519">
        <v>49428</v>
      </c>
      <c r="B445" s="678" t="s">
        <v>1502</v>
      </c>
      <c r="C445" s="674" t="s">
        <v>1585</v>
      </c>
      <c r="D445" s="523"/>
      <c r="E445" s="690"/>
      <c r="F445" s="675"/>
      <c r="G445" s="675"/>
    </row>
    <row r="446" spans="1:7" s="519" customFormat="1" ht="12" customHeight="1" x14ac:dyDescent="0.2">
      <c r="B446" s="679"/>
      <c r="C446" s="527"/>
      <c r="D446" s="527"/>
      <c r="E446" s="528"/>
      <c r="F446" s="528"/>
      <c r="G446" s="528"/>
    </row>
    <row r="447" spans="1:7" s="519" customFormat="1" ht="12" customHeight="1" x14ac:dyDescent="0.2">
      <c r="A447" s="519">
        <v>49429</v>
      </c>
      <c r="B447" s="680" t="s">
        <v>10</v>
      </c>
      <c r="C447" s="681" t="s">
        <v>1556</v>
      </c>
      <c r="D447" s="523"/>
      <c r="E447" s="690"/>
      <c r="F447" s="675"/>
      <c r="G447" s="675"/>
    </row>
    <row r="448" spans="1:7" s="519" customFormat="1" ht="12" customHeight="1" x14ac:dyDescent="0.2">
      <c r="B448" s="680"/>
      <c r="C448" s="681" t="s">
        <v>1577</v>
      </c>
      <c r="D448" s="523" t="s">
        <v>1468</v>
      </c>
      <c r="E448" s="690">
        <f>88-8</f>
        <v>80</v>
      </c>
      <c r="F448" s="682"/>
      <c r="G448" s="526">
        <f>E448*F448</f>
        <v>0</v>
      </c>
    </row>
    <row r="449" spans="1:7" s="519" customFormat="1" ht="12" customHeight="1" x14ac:dyDescent="0.2">
      <c r="B449" s="680"/>
      <c r="C449" s="681" t="s">
        <v>1578</v>
      </c>
      <c r="D449" s="523" t="s">
        <v>1468</v>
      </c>
      <c r="E449" s="690">
        <f>E448</f>
        <v>80</v>
      </c>
      <c r="F449" s="682"/>
      <c r="G449" s="526">
        <f>E449*F449</f>
        <v>0</v>
      </c>
    </row>
    <row r="450" spans="1:7" s="519" customFormat="1" ht="12" customHeight="1" x14ac:dyDescent="0.2">
      <c r="B450" s="679"/>
      <c r="C450" s="527"/>
      <c r="D450" s="527"/>
      <c r="E450" s="528"/>
      <c r="F450" s="528"/>
      <c r="G450" s="528"/>
    </row>
    <row r="451" spans="1:7" s="519" customFormat="1" ht="12" customHeight="1" x14ac:dyDescent="0.2">
      <c r="A451" s="519">
        <v>49430</v>
      </c>
      <c r="B451" s="680" t="s">
        <v>23</v>
      </c>
      <c r="C451" s="681" t="s">
        <v>1557</v>
      </c>
      <c r="D451" s="523"/>
      <c r="E451" s="690"/>
      <c r="F451" s="675"/>
      <c r="G451" s="675"/>
    </row>
    <row r="452" spans="1:7" s="519" customFormat="1" ht="12" customHeight="1" x14ac:dyDescent="0.2">
      <c r="B452" s="680"/>
      <c r="C452" s="681" t="s">
        <v>1577</v>
      </c>
      <c r="D452" s="523" t="s">
        <v>1468</v>
      </c>
      <c r="E452" s="690">
        <f>8*3</f>
        <v>24</v>
      </c>
      <c r="F452" s="682"/>
      <c r="G452" s="526">
        <f>E452*F452</f>
        <v>0</v>
      </c>
    </row>
    <row r="453" spans="1:7" s="519" customFormat="1" ht="12" customHeight="1" x14ac:dyDescent="0.2">
      <c r="B453" s="680"/>
      <c r="C453" s="681" t="s">
        <v>1578</v>
      </c>
      <c r="D453" s="523" t="s">
        <v>1468</v>
      </c>
      <c r="E453" s="690">
        <f>4*6</f>
        <v>24</v>
      </c>
      <c r="F453" s="682"/>
      <c r="G453" s="526">
        <f>E453*F453</f>
        <v>0</v>
      </c>
    </row>
    <row r="454" spans="1:7" s="519" customFormat="1" ht="48" x14ac:dyDescent="0.2">
      <c r="A454" s="519">
        <v>49443</v>
      </c>
      <c r="B454" s="678" t="s">
        <v>1503</v>
      </c>
      <c r="C454" s="674" t="s">
        <v>1667</v>
      </c>
      <c r="D454" s="523"/>
      <c r="E454" s="690"/>
      <c r="F454" s="675"/>
      <c r="G454" s="675"/>
    </row>
    <row r="455" spans="1:7" s="519" customFormat="1" ht="12" customHeight="1" x14ac:dyDescent="0.2">
      <c r="B455" s="679"/>
      <c r="C455" s="527"/>
      <c r="D455" s="527"/>
      <c r="E455" s="528"/>
      <c r="F455" s="528"/>
      <c r="G455" s="528"/>
    </row>
    <row r="456" spans="1:7" s="519" customFormat="1" ht="24" customHeight="1" x14ac:dyDescent="0.2">
      <c r="A456" s="519">
        <v>49444</v>
      </c>
      <c r="B456" s="680" t="s">
        <v>10</v>
      </c>
      <c r="C456" s="681" t="s">
        <v>1558</v>
      </c>
      <c r="D456" s="523"/>
      <c r="E456" s="690"/>
      <c r="F456" s="675"/>
      <c r="G456" s="675"/>
    </row>
    <row r="457" spans="1:7" s="519" customFormat="1" ht="12" customHeight="1" x14ac:dyDescent="0.2">
      <c r="B457" s="680"/>
      <c r="C457" s="681" t="s">
        <v>1577</v>
      </c>
      <c r="D457" s="523" t="s">
        <v>1468</v>
      </c>
      <c r="E457" s="690">
        <f>E448+E452</f>
        <v>104</v>
      </c>
      <c r="F457" s="682"/>
      <c r="G457" s="526">
        <f>E457*F457</f>
        <v>0</v>
      </c>
    </row>
    <row r="458" spans="1:7" s="519" customFormat="1" ht="12" customHeight="1" x14ac:dyDescent="0.2">
      <c r="B458" s="680"/>
      <c r="C458" s="681" t="s">
        <v>1578</v>
      </c>
      <c r="D458" s="523" t="s">
        <v>1468</v>
      </c>
      <c r="E458" s="690">
        <f>E457</f>
        <v>104</v>
      </c>
      <c r="F458" s="682"/>
      <c r="G458" s="526">
        <f>E458*F458</f>
        <v>0</v>
      </c>
    </row>
    <row r="459" spans="1:7" s="519" customFormat="1" ht="12" customHeight="1" x14ac:dyDescent="0.2">
      <c r="B459" s="679"/>
      <c r="C459" s="527"/>
      <c r="D459" s="527"/>
      <c r="E459" s="528"/>
      <c r="F459" s="528"/>
      <c r="G459" s="528"/>
    </row>
    <row r="460" spans="1:7" s="519" customFormat="1" ht="12" customHeight="1" x14ac:dyDescent="0.2">
      <c r="A460" s="519">
        <v>49447</v>
      </c>
      <c r="B460" s="680" t="s">
        <v>23</v>
      </c>
      <c r="C460" s="681" t="s">
        <v>1559</v>
      </c>
      <c r="D460" s="523" t="s">
        <v>1468</v>
      </c>
      <c r="E460" s="690">
        <v>1</v>
      </c>
      <c r="F460" s="682"/>
      <c r="G460" s="526">
        <f>E460*F460</f>
        <v>0</v>
      </c>
    </row>
    <row r="461" spans="1:7" s="519" customFormat="1" ht="12" customHeight="1" x14ac:dyDescent="0.2">
      <c r="B461" s="679"/>
      <c r="C461" s="527"/>
      <c r="D461" s="527"/>
      <c r="E461" s="528"/>
      <c r="F461" s="528"/>
      <c r="G461" s="528"/>
    </row>
    <row r="462" spans="1:7" s="519" customFormat="1" ht="12" customHeight="1" x14ac:dyDescent="0.2">
      <c r="A462" s="519">
        <v>49449</v>
      </c>
      <c r="B462" s="680" t="s">
        <v>179</v>
      </c>
      <c r="C462" s="681" t="s">
        <v>1560</v>
      </c>
      <c r="D462" s="523" t="s">
        <v>1447</v>
      </c>
      <c r="E462" s="690">
        <v>1</v>
      </c>
      <c r="F462" s="682"/>
      <c r="G462" s="526">
        <f>E462*F462</f>
        <v>0</v>
      </c>
    </row>
    <row r="463" spans="1:7" s="519" customFormat="1" ht="12" customHeight="1" x14ac:dyDescent="0.2">
      <c r="B463" s="679"/>
      <c r="C463" s="527"/>
      <c r="D463" s="527"/>
      <c r="E463" s="528"/>
      <c r="F463" s="528"/>
      <c r="G463" s="528"/>
    </row>
    <row r="464" spans="1:7" s="519" customFormat="1" ht="12" customHeight="1" x14ac:dyDescent="0.2">
      <c r="A464" s="519">
        <v>49450</v>
      </c>
      <c r="B464" s="680" t="s">
        <v>40</v>
      </c>
      <c r="C464" s="681" t="s">
        <v>1561</v>
      </c>
      <c r="D464" s="523" t="s">
        <v>121</v>
      </c>
      <c r="E464" s="690">
        <v>1</v>
      </c>
      <c r="F464" s="682"/>
      <c r="G464" s="526">
        <f>E464*F464</f>
        <v>0</v>
      </c>
    </row>
    <row r="465" spans="1:7" s="519" customFormat="1" ht="12" customHeight="1" x14ac:dyDescent="0.2">
      <c r="B465" s="679"/>
      <c r="C465" s="527"/>
      <c r="D465" s="527"/>
      <c r="E465" s="528"/>
      <c r="F465" s="528"/>
      <c r="G465" s="528"/>
    </row>
    <row r="466" spans="1:7" s="519" customFormat="1" ht="54" customHeight="1" x14ac:dyDescent="0.2">
      <c r="A466" s="519">
        <v>49451</v>
      </c>
      <c r="B466" s="678" t="s">
        <v>1504</v>
      </c>
      <c r="C466" s="674" t="s">
        <v>1562</v>
      </c>
      <c r="D466" s="523"/>
      <c r="E466" s="690"/>
      <c r="F466" s="675"/>
      <c r="G466" s="675"/>
    </row>
    <row r="467" spans="1:7" s="519" customFormat="1" ht="12" customHeight="1" x14ac:dyDescent="0.2">
      <c r="B467" s="679"/>
      <c r="C467" s="527"/>
      <c r="D467" s="527"/>
      <c r="E467" s="528"/>
      <c r="F467" s="528"/>
      <c r="G467" s="528"/>
    </row>
    <row r="468" spans="1:7" s="519" customFormat="1" ht="12" customHeight="1" x14ac:dyDescent="0.2">
      <c r="A468" s="519">
        <v>49452</v>
      </c>
      <c r="B468" s="680" t="s">
        <v>1529</v>
      </c>
      <c r="C468" s="681" t="s">
        <v>1563</v>
      </c>
      <c r="D468" s="523" t="s">
        <v>1447</v>
      </c>
      <c r="E468" s="690">
        <v>1</v>
      </c>
      <c r="F468" s="682"/>
      <c r="G468" s="526">
        <f>E468*F468</f>
        <v>0</v>
      </c>
    </row>
    <row r="469" spans="1:7" s="519" customFormat="1" ht="12" customHeight="1" x14ac:dyDescent="0.2">
      <c r="B469" s="679"/>
      <c r="C469" s="527"/>
      <c r="D469" s="527"/>
      <c r="E469" s="528"/>
      <c r="F469" s="528"/>
      <c r="G469" s="528"/>
    </row>
    <row r="470" spans="1:7" s="519" customFormat="1" ht="12" customHeight="1" x14ac:dyDescent="0.2">
      <c r="A470" s="519">
        <v>49453</v>
      </c>
      <c r="B470" s="680" t="s">
        <v>1530</v>
      </c>
      <c r="C470" s="681" t="s">
        <v>1564</v>
      </c>
      <c r="D470" s="523" t="s">
        <v>1447</v>
      </c>
      <c r="E470" s="690">
        <v>1</v>
      </c>
      <c r="F470" s="682"/>
      <c r="G470" s="526">
        <f>E470*F470</f>
        <v>0</v>
      </c>
    </row>
    <row r="471" spans="1:7" s="519" customFormat="1" ht="12" customHeight="1" x14ac:dyDescent="0.2">
      <c r="B471" s="680"/>
      <c r="C471" s="681"/>
      <c r="D471" s="523"/>
      <c r="E471" s="690"/>
      <c r="F471" s="675"/>
      <c r="G471" s="526"/>
    </row>
    <row r="472" spans="1:7" s="519" customFormat="1" ht="12" customHeight="1" x14ac:dyDescent="0.2">
      <c r="B472" s="680" t="s">
        <v>1507</v>
      </c>
      <c r="C472" s="681" t="s">
        <v>1565</v>
      </c>
      <c r="D472" s="523" t="s">
        <v>1447</v>
      </c>
      <c r="E472" s="690">
        <v>1</v>
      </c>
      <c r="F472" s="682"/>
      <c r="G472" s="526">
        <f>E472*F472</f>
        <v>0</v>
      </c>
    </row>
    <row r="473" spans="1:7" s="519" customFormat="1" ht="12" customHeight="1" x14ac:dyDescent="0.2">
      <c r="B473" s="679"/>
      <c r="C473" s="527"/>
      <c r="D473" s="527"/>
      <c r="E473" s="528"/>
      <c r="F473" s="528"/>
      <c r="G473" s="528"/>
    </row>
    <row r="474" spans="1:7" s="519" customFormat="1" ht="12" customHeight="1" x14ac:dyDescent="0.2">
      <c r="B474" s="680" t="s">
        <v>1511</v>
      </c>
      <c r="C474" s="681" t="s">
        <v>1566</v>
      </c>
      <c r="D474" s="523" t="s">
        <v>1447</v>
      </c>
      <c r="E474" s="690">
        <v>1</v>
      </c>
      <c r="F474" s="682"/>
      <c r="G474" s="526">
        <f>E474*F474</f>
        <v>0</v>
      </c>
    </row>
    <row r="475" spans="1:7" s="519" customFormat="1" ht="12" customHeight="1" x14ac:dyDescent="0.2">
      <c r="B475" s="680"/>
      <c r="C475" s="681"/>
      <c r="D475" s="523"/>
      <c r="E475" s="690"/>
      <c r="F475" s="675"/>
      <c r="G475" s="526"/>
    </row>
    <row r="476" spans="1:7" s="519" customFormat="1" ht="12" customHeight="1" x14ac:dyDescent="0.2">
      <c r="B476" s="683"/>
      <c r="C476" s="527"/>
      <c r="D476" s="527"/>
      <c r="E476" s="528"/>
      <c r="F476" s="528"/>
      <c r="G476" s="528"/>
    </row>
    <row r="477" spans="1:7" s="519" customFormat="1" ht="20.100000000000001" customHeight="1" x14ac:dyDescent="0.2">
      <c r="B477" s="520" t="s">
        <v>1451</v>
      </c>
      <c r="C477" s="521"/>
      <c r="D477" s="522"/>
      <c r="E477" s="522"/>
      <c r="F477" s="522"/>
      <c r="G477" s="716">
        <f>SUM(G442:G476)</f>
        <v>0</v>
      </c>
    </row>
    <row r="478" spans="1:7" s="519" customFormat="1" ht="12" customHeight="1" x14ac:dyDescent="0.2">
      <c r="E478" s="717"/>
      <c r="F478" s="717"/>
      <c r="G478" s="717"/>
    </row>
    <row r="479" spans="1:7" s="519" customFormat="1" ht="12" customHeight="1" x14ac:dyDescent="0.2">
      <c r="E479" s="717"/>
      <c r="F479" s="717"/>
      <c r="G479" s="717"/>
    </row>
    <row r="480" spans="1:7" s="519" customFormat="1" ht="12" customHeight="1" x14ac:dyDescent="0.2">
      <c r="E480" s="717"/>
      <c r="F480" s="717"/>
      <c r="G480" s="717"/>
    </row>
    <row r="481" spans="5:7" s="519" customFormat="1" ht="12" customHeight="1" x14ac:dyDescent="0.2">
      <c r="E481" s="717"/>
      <c r="F481" s="717"/>
      <c r="G481" s="717"/>
    </row>
    <row r="482" spans="5:7" s="519" customFormat="1" ht="12" customHeight="1" x14ac:dyDescent="0.2">
      <c r="E482" s="717"/>
      <c r="F482" s="717"/>
      <c r="G482" s="717"/>
    </row>
    <row r="483" spans="5:7" s="519" customFormat="1" ht="12" customHeight="1" x14ac:dyDescent="0.2">
      <c r="E483" s="717"/>
      <c r="F483" s="717"/>
      <c r="G483" s="717"/>
    </row>
    <row r="484" spans="5:7" s="519" customFormat="1" ht="12" customHeight="1" x14ac:dyDescent="0.2">
      <c r="E484" s="717"/>
      <c r="F484" s="717"/>
      <c r="G484" s="717"/>
    </row>
    <row r="485" spans="5:7" s="519" customFormat="1" ht="12" customHeight="1" x14ac:dyDescent="0.2">
      <c r="E485" s="717"/>
      <c r="F485" s="717"/>
      <c r="G485" s="717"/>
    </row>
    <row r="486" spans="5:7" s="519" customFormat="1" ht="12" customHeight="1" x14ac:dyDescent="0.2">
      <c r="E486" s="717"/>
      <c r="F486" s="717"/>
      <c r="G486" s="717"/>
    </row>
    <row r="487" spans="5:7" s="519" customFormat="1" ht="12" customHeight="1" x14ac:dyDescent="0.2">
      <c r="E487" s="717"/>
      <c r="F487" s="717"/>
      <c r="G487" s="717"/>
    </row>
    <row r="488" spans="5:7" s="519" customFormat="1" ht="12" customHeight="1" x14ac:dyDescent="0.2">
      <c r="E488" s="717"/>
      <c r="F488" s="717"/>
      <c r="G488" s="717"/>
    </row>
    <row r="489" spans="5:7" s="519" customFormat="1" ht="12" customHeight="1" x14ac:dyDescent="0.2">
      <c r="E489" s="717"/>
      <c r="F489" s="717"/>
      <c r="G489" s="717"/>
    </row>
    <row r="490" spans="5:7" s="519" customFormat="1" ht="12" customHeight="1" x14ac:dyDescent="0.2">
      <c r="E490" s="717"/>
      <c r="F490" s="717"/>
      <c r="G490" s="717"/>
    </row>
    <row r="491" spans="5:7" s="519" customFormat="1" ht="12" customHeight="1" x14ac:dyDescent="0.2">
      <c r="E491" s="717"/>
      <c r="F491" s="717"/>
      <c r="G491" s="717"/>
    </row>
    <row r="492" spans="5:7" s="519" customFormat="1" ht="12" customHeight="1" x14ac:dyDescent="0.2">
      <c r="E492" s="717"/>
      <c r="F492" s="717"/>
      <c r="G492" s="717"/>
    </row>
    <row r="493" spans="5:7" s="519" customFormat="1" ht="12" customHeight="1" x14ac:dyDescent="0.2">
      <c r="E493" s="717"/>
      <c r="F493" s="717"/>
      <c r="G493" s="717"/>
    </row>
    <row r="494" spans="5:7" s="519" customFormat="1" ht="12" customHeight="1" x14ac:dyDescent="0.2">
      <c r="E494" s="717"/>
      <c r="F494" s="717"/>
      <c r="G494" s="717"/>
    </row>
    <row r="495" spans="5:7" s="519" customFormat="1" ht="12" customHeight="1" x14ac:dyDescent="0.2">
      <c r="E495" s="717"/>
      <c r="F495" s="717"/>
      <c r="G495" s="717"/>
    </row>
    <row r="496" spans="5:7" s="519" customFormat="1" ht="12" customHeight="1" x14ac:dyDescent="0.2">
      <c r="E496" s="717"/>
      <c r="F496" s="717"/>
      <c r="G496" s="717"/>
    </row>
    <row r="497" spans="5:7" s="519" customFormat="1" ht="12" customHeight="1" x14ac:dyDescent="0.2">
      <c r="E497" s="717"/>
      <c r="F497" s="717"/>
      <c r="G497" s="717"/>
    </row>
    <row r="498" spans="5:7" s="519" customFormat="1" ht="12" customHeight="1" x14ac:dyDescent="0.2">
      <c r="E498" s="717"/>
      <c r="F498" s="717"/>
      <c r="G498" s="717"/>
    </row>
    <row r="499" spans="5:7" s="519" customFormat="1" ht="12" customHeight="1" x14ac:dyDescent="0.2">
      <c r="E499" s="717"/>
      <c r="F499" s="717"/>
      <c r="G499" s="717"/>
    </row>
    <row r="500" spans="5:7" s="519" customFormat="1" ht="12" customHeight="1" x14ac:dyDescent="0.2">
      <c r="E500" s="717"/>
      <c r="F500" s="717"/>
      <c r="G500" s="717"/>
    </row>
    <row r="501" spans="5:7" s="519" customFormat="1" ht="12" customHeight="1" x14ac:dyDescent="0.2">
      <c r="E501" s="717"/>
      <c r="F501" s="717"/>
      <c r="G501" s="717"/>
    </row>
    <row r="502" spans="5:7" s="519" customFormat="1" ht="12" customHeight="1" x14ac:dyDescent="0.2">
      <c r="E502" s="717"/>
      <c r="F502" s="717"/>
      <c r="G502" s="717"/>
    </row>
    <row r="503" spans="5:7" s="519" customFormat="1" ht="12" customHeight="1" x14ac:dyDescent="0.2">
      <c r="E503" s="717"/>
      <c r="F503" s="717"/>
      <c r="G503" s="717"/>
    </row>
    <row r="504" spans="5:7" s="519" customFormat="1" ht="12" customHeight="1" x14ac:dyDescent="0.2">
      <c r="E504" s="717"/>
      <c r="F504" s="717"/>
      <c r="G504" s="717"/>
    </row>
    <row r="505" spans="5:7" s="519" customFormat="1" ht="12" customHeight="1" x14ac:dyDescent="0.2">
      <c r="E505" s="717"/>
      <c r="F505" s="717"/>
      <c r="G505" s="717"/>
    </row>
    <row r="506" spans="5:7" s="519" customFormat="1" ht="12" customHeight="1" x14ac:dyDescent="0.2">
      <c r="E506" s="717"/>
      <c r="F506" s="717"/>
      <c r="G506" s="717"/>
    </row>
    <row r="507" spans="5:7" s="519" customFormat="1" ht="12" customHeight="1" x14ac:dyDescent="0.2">
      <c r="E507" s="717"/>
      <c r="F507" s="717"/>
      <c r="G507" s="717"/>
    </row>
    <row r="508" spans="5:7" s="519" customFormat="1" ht="12" customHeight="1" x14ac:dyDescent="0.2">
      <c r="E508" s="717"/>
      <c r="F508" s="717"/>
      <c r="G508" s="717"/>
    </row>
    <row r="509" spans="5:7" s="519" customFormat="1" ht="12" customHeight="1" x14ac:dyDescent="0.2">
      <c r="E509" s="717"/>
      <c r="F509" s="717"/>
      <c r="G509" s="717"/>
    </row>
    <row r="510" spans="5:7" s="519" customFormat="1" ht="12" customHeight="1" x14ac:dyDescent="0.2">
      <c r="E510" s="717"/>
      <c r="F510" s="717"/>
      <c r="G510" s="717"/>
    </row>
    <row r="511" spans="5:7" s="519" customFormat="1" ht="12" customHeight="1" x14ac:dyDescent="0.2">
      <c r="E511" s="717"/>
      <c r="F511" s="717"/>
      <c r="G511" s="717"/>
    </row>
    <row r="512" spans="5:7" s="519" customFormat="1" ht="12" customHeight="1" x14ac:dyDescent="0.2">
      <c r="E512" s="717"/>
      <c r="F512" s="717"/>
      <c r="G512" s="717"/>
    </row>
    <row r="513" spans="5:7" s="519" customFormat="1" ht="12" customHeight="1" x14ac:dyDescent="0.2">
      <c r="E513" s="717"/>
      <c r="F513" s="717"/>
      <c r="G513" s="717"/>
    </row>
    <row r="514" spans="5:7" s="519" customFormat="1" ht="12" customHeight="1" x14ac:dyDescent="0.2">
      <c r="E514" s="717"/>
      <c r="F514" s="717"/>
      <c r="G514" s="717"/>
    </row>
    <row r="515" spans="5:7" s="519" customFormat="1" ht="12" customHeight="1" x14ac:dyDescent="0.2">
      <c r="E515" s="717"/>
      <c r="F515" s="717"/>
      <c r="G515" s="717"/>
    </row>
    <row r="516" spans="5:7" s="519" customFormat="1" ht="12" customHeight="1" x14ac:dyDescent="0.2">
      <c r="E516" s="717"/>
      <c r="F516" s="717"/>
      <c r="G516" s="717"/>
    </row>
    <row r="517" spans="5:7" s="519" customFormat="1" ht="12" customHeight="1" x14ac:dyDescent="0.2">
      <c r="E517" s="717"/>
      <c r="F517" s="717"/>
      <c r="G517" s="717"/>
    </row>
    <row r="518" spans="5:7" s="519" customFormat="1" ht="12" customHeight="1" x14ac:dyDescent="0.2">
      <c r="E518" s="717"/>
      <c r="F518" s="717"/>
      <c r="G518" s="717"/>
    </row>
    <row r="519" spans="5:7" s="519" customFormat="1" ht="12" customHeight="1" x14ac:dyDescent="0.2">
      <c r="E519" s="717"/>
      <c r="F519" s="717"/>
      <c r="G519" s="717"/>
    </row>
    <row r="520" spans="5:7" s="519" customFormat="1" ht="12" customHeight="1" x14ac:dyDescent="0.2">
      <c r="E520" s="717"/>
      <c r="F520" s="717"/>
      <c r="G520" s="717"/>
    </row>
    <row r="521" spans="5:7" s="519" customFormat="1" ht="12" customHeight="1" x14ac:dyDescent="0.2">
      <c r="E521" s="717"/>
      <c r="F521" s="717"/>
      <c r="G521" s="717"/>
    </row>
    <row r="522" spans="5:7" s="519" customFormat="1" ht="12" customHeight="1" x14ac:dyDescent="0.2">
      <c r="E522" s="717"/>
      <c r="F522" s="717"/>
      <c r="G522" s="717"/>
    </row>
    <row r="523" spans="5:7" s="519" customFormat="1" ht="12" customHeight="1" x14ac:dyDescent="0.2">
      <c r="E523" s="717"/>
      <c r="F523" s="717"/>
      <c r="G523" s="717"/>
    </row>
    <row r="524" spans="5:7" s="519" customFormat="1" ht="12" customHeight="1" x14ac:dyDescent="0.2">
      <c r="E524" s="717"/>
      <c r="F524" s="717"/>
      <c r="G524" s="717"/>
    </row>
    <row r="525" spans="5:7" s="519" customFormat="1" ht="12" customHeight="1" x14ac:dyDescent="0.2">
      <c r="E525" s="717"/>
      <c r="F525" s="717"/>
      <c r="G525" s="717"/>
    </row>
    <row r="526" spans="5:7" s="519" customFormat="1" ht="12" customHeight="1" x14ac:dyDescent="0.2">
      <c r="E526" s="717"/>
      <c r="F526" s="717"/>
      <c r="G526" s="717"/>
    </row>
    <row r="527" spans="5:7" s="519" customFormat="1" ht="12" customHeight="1" x14ac:dyDescent="0.2">
      <c r="E527" s="717"/>
      <c r="F527" s="717"/>
      <c r="G527" s="717"/>
    </row>
    <row r="528" spans="5:7" s="519" customFormat="1" ht="12" customHeight="1" x14ac:dyDescent="0.2">
      <c r="E528" s="717"/>
      <c r="F528" s="717"/>
      <c r="G528" s="717"/>
    </row>
    <row r="529" spans="5:7" s="519" customFormat="1" ht="12" customHeight="1" x14ac:dyDescent="0.2">
      <c r="E529" s="717"/>
      <c r="F529" s="717"/>
      <c r="G529" s="717"/>
    </row>
    <row r="530" spans="5:7" s="519" customFormat="1" ht="12" customHeight="1" x14ac:dyDescent="0.2">
      <c r="E530" s="717"/>
      <c r="F530" s="717"/>
      <c r="G530" s="717"/>
    </row>
    <row r="531" spans="5:7" s="519" customFormat="1" ht="12" customHeight="1" x14ac:dyDescent="0.2">
      <c r="E531" s="717"/>
      <c r="F531" s="717"/>
      <c r="G531" s="717"/>
    </row>
    <row r="532" spans="5:7" s="519" customFormat="1" ht="12" customHeight="1" x14ac:dyDescent="0.2">
      <c r="E532" s="717"/>
      <c r="F532" s="717"/>
      <c r="G532" s="717"/>
    </row>
    <row r="533" spans="5:7" s="519" customFormat="1" ht="12" customHeight="1" x14ac:dyDescent="0.2">
      <c r="E533" s="717"/>
      <c r="F533" s="717"/>
      <c r="G533" s="717"/>
    </row>
    <row r="534" spans="5:7" s="667" customFormat="1" ht="12" customHeight="1" x14ac:dyDescent="0.2">
      <c r="E534" s="669"/>
      <c r="F534" s="669"/>
      <c r="G534" s="688"/>
    </row>
  </sheetData>
  <sheetProtection algorithmName="SHA-512" hashValue="C4syu+kdv/WnQKn352vHuT/AEjK0jZUsMPL8Bs3E8Cj+Rn3m0GoJulQ7s0nvKHVzixC1o1Rt/AVDiED3pN8d9g==" saltValue="HTn2pLuvGyqsgKOsH6EqGw==" spinCount="100000" sheet="1" objects="1" scenarios="1"/>
  <pageMargins left="0.7" right="0.7" top="0.75" bottom="0.75" header="0.3" footer="0.3"/>
  <pageSetup paperSize="9" scale="83" orientation="portrait" r:id="rId1"/>
  <rowBreaks count="9" manualBreakCount="9">
    <brk id="63" min="1" max="6" man="1"/>
    <brk id="119" min="1" max="6" man="1"/>
    <brk id="176" min="1" max="6" man="1"/>
    <brk id="224" min="1" max="6" man="1"/>
    <brk id="255" min="1" max="6" man="1"/>
    <brk id="294" min="1" max="6" man="1"/>
    <brk id="326" min="1" max="6" man="1"/>
    <brk id="371" min="1" max="6" man="1"/>
    <brk id="435" min="1" max="6" man="1"/>
  </rowBreaks>
  <legacy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E8EB19-6BA8-4FBF-8BDA-E7F62DB8EAEB}">
  <sheetPr>
    <tabColor theme="9"/>
  </sheetPr>
  <dimension ref="A1:D790"/>
  <sheetViews>
    <sheetView view="pageBreakPreview" zoomScale="160" zoomScaleNormal="100" zoomScaleSheetLayoutView="160" workbookViewId="0">
      <selection activeCell="C11" sqref="C11"/>
    </sheetView>
  </sheetViews>
  <sheetFormatPr defaultColWidth="8.85546875" defaultRowHeight="12.75" x14ac:dyDescent="0.2"/>
  <cols>
    <col min="1" max="1" width="8.85546875" style="128"/>
    <col min="2" max="2" width="40.85546875" style="128" customWidth="1"/>
    <col min="3" max="3" width="21.5703125" style="128" customWidth="1"/>
    <col min="4" max="4" width="20.7109375" style="223" customWidth="1"/>
    <col min="5" max="5" width="12.85546875" style="128" bestFit="1" customWidth="1"/>
    <col min="6" max="16384" width="8.85546875" style="128"/>
  </cols>
  <sheetData>
    <row r="1" spans="1:4" x14ac:dyDescent="0.2">
      <c r="A1" s="735" t="s">
        <v>1592</v>
      </c>
      <c r="B1" s="735"/>
    </row>
    <row r="2" spans="1:4" x14ac:dyDescent="0.2">
      <c r="B2" s="224"/>
    </row>
    <row r="3" spans="1:4" x14ac:dyDescent="0.2">
      <c r="A3" s="736"/>
      <c r="B3" s="736"/>
    </row>
    <row r="4" spans="1:4" ht="13.15" customHeight="1" x14ac:dyDescent="0.2">
      <c r="A4" s="737"/>
      <c r="B4" s="737"/>
      <c r="C4" s="737"/>
      <c r="D4" s="737"/>
    </row>
    <row r="5" spans="1:4" ht="13.15" customHeight="1" x14ac:dyDescent="0.2">
      <c r="A5" s="738"/>
      <c r="B5" s="738"/>
      <c r="C5" s="738"/>
      <c r="D5" s="738"/>
    </row>
    <row r="6" spans="1:4" x14ac:dyDescent="0.2">
      <c r="A6" s="807" t="s">
        <v>1568</v>
      </c>
      <c r="B6" s="808"/>
      <c r="C6" s="233"/>
      <c r="D6" s="244">
        <f>SUM(C7:C11)</f>
        <v>350000</v>
      </c>
    </row>
    <row r="7" spans="1:4" x14ac:dyDescent="0.2">
      <c r="A7" s="143"/>
      <c r="B7" s="510" t="s">
        <v>1439</v>
      </c>
      <c r="C7" s="230">
        <f>'Schedule D'!G62</f>
        <v>0</v>
      </c>
      <c r="D7" s="511"/>
    </row>
    <row r="8" spans="1:4" x14ac:dyDescent="0.2">
      <c r="A8" s="143"/>
      <c r="B8" s="510" t="s">
        <v>1452</v>
      </c>
      <c r="C8" s="230">
        <f>'Schedule D'!G176</f>
        <v>0</v>
      </c>
      <c r="D8" s="511"/>
    </row>
    <row r="9" spans="1:4" ht="24" x14ac:dyDescent="0.2">
      <c r="A9" s="143"/>
      <c r="B9" s="510" t="s">
        <v>1491</v>
      </c>
      <c r="C9" s="230">
        <f>'Schedule D'!G223</f>
        <v>0</v>
      </c>
      <c r="D9" s="511"/>
    </row>
    <row r="10" spans="1:4" ht="24" x14ac:dyDescent="0.2">
      <c r="A10" s="143"/>
      <c r="B10" s="510" t="s">
        <v>1482</v>
      </c>
      <c r="C10" s="230">
        <f>'Schedule D'!G435</f>
        <v>350000</v>
      </c>
      <c r="D10" s="511"/>
    </row>
    <row r="11" spans="1:4" x14ac:dyDescent="0.2">
      <c r="A11" s="143"/>
      <c r="B11" s="510" t="s">
        <v>1554</v>
      </c>
      <c r="C11" s="230">
        <f>'Schedule D'!G477</f>
        <v>0</v>
      </c>
      <c r="D11" s="511"/>
    </row>
    <row r="12" spans="1:4" x14ac:dyDescent="0.2">
      <c r="B12" s="222"/>
    </row>
    <row r="13" spans="1:4" ht="30.6" customHeight="1" x14ac:dyDescent="0.2">
      <c r="B13" s="742" t="s">
        <v>1593</v>
      </c>
      <c r="C13" s="742"/>
      <c r="D13" s="231">
        <f>SUM(D6:D11)</f>
        <v>350000</v>
      </c>
    </row>
    <row r="14" spans="1:4" x14ac:dyDescent="0.2">
      <c r="B14" s="222"/>
    </row>
    <row r="15" spans="1:4" x14ac:dyDescent="0.2">
      <c r="B15" s="222"/>
    </row>
    <row r="16" spans="1:4" x14ac:dyDescent="0.2">
      <c r="B16" s="222"/>
    </row>
    <row r="17" spans="2:2" x14ac:dyDescent="0.2">
      <c r="B17" s="222"/>
    </row>
    <row r="18" spans="2:2" x14ac:dyDescent="0.2">
      <c r="B18" s="222"/>
    </row>
    <row r="19" spans="2:2" x14ac:dyDescent="0.2">
      <c r="B19" s="232" t="s">
        <v>113</v>
      </c>
    </row>
    <row r="20" spans="2:2" x14ac:dyDescent="0.2">
      <c r="B20" s="222"/>
    </row>
    <row r="71" spans="2:2" x14ac:dyDescent="0.2">
      <c r="B71" s="128" t="s">
        <v>1588</v>
      </c>
    </row>
    <row r="133" spans="2:2" x14ac:dyDescent="0.2">
      <c r="B133" s="128" t="s">
        <v>1588</v>
      </c>
    </row>
    <row r="193" spans="2:2" x14ac:dyDescent="0.2">
      <c r="B193" s="128" t="s">
        <v>1588</v>
      </c>
    </row>
    <row r="263" spans="2:2" x14ac:dyDescent="0.2">
      <c r="B263" s="128" t="s">
        <v>1588</v>
      </c>
    </row>
    <row r="332" spans="2:2" x14ac:dyDescent="0.2">
      <c r="B332" s="128" t="s">
        <v>1588</v>
      </c>
    </row>
    <row r="400" spans="2:2" x14ac:dyDescent="0.2">
      <c r="B400" s="128" t="s">
        <v>1588</v>
      </c>
    </row>
    <row r="484" spans="2:2" x14ac:dyDescent="0.2">
      <c r="B484" s="128" t="s">
        <v>1588</v>
      </c>
    </row>
    <row r="560" spans="2:2" x14ac:dyDescent="0.2">
      <c r="B560" s="128" t="s">
        <v>1588</v>
      </c>
    </row>
    <row r="629" spans="2:2" x14ac:dyDescent="0.2">
      <c r="B629" s="128" t="s">
        <v>1588</v>
      </c>
    </row>
    <row r="710" spans="2:2" x14ac:dyDescent="0.2">
      <c r="B710" s="128" t="s">
        <v>1588</v>
      </c>
    </row>
    <row r="790" spans="2:2" x14ac:dyDescent="0.2">
      <c r="B790" s="128" t="s">
        <v>1588</v>
      </c>
    </row>
  </sheetData>
  <sheetProtection algorithmName="SHA-512" hashValue="urVAZ/iwTTc7y8caUcP7M6HHDuw+UB+YcaJjmidIqJx1yo7IUEdPSD+ZBS8TPkaVvpOEGRpH9h50SkLA/Vgn7A==" saltValue="EeB7o0ZJvcAZwYc62WgjTg==" spinCount="100000" sheet="1" objects="1" scenarios="1"/>
  <mergeCells count="5">
    <mergeCell ref="A1:B1"/>
    <mergeCell ref="A3:B3"/>
    <mergeCell ref="A4:D5"/>
    <mergeCell ref="A6:B6"/>
    <mergeCell ref="B13:C13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  <headerFooter>
    <oddHeader>&amp;LCONTRACT SANRAL C.004-029-2018/1
FOR THE TRAINING AND CONSTRUCTION MANAGEMENT OF THE IMPROVEMENT OF PEDESTRIAN FACILITIES ON NATIONAL ROUTE 5, SECTION 3 FROM km 34.0 TO PAUL ROUX (km 37.0)</oddHeader>
  </headerFooter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37E76A-AD1A-4649-AA9E-8F4B0A0F823D}">
  <sheetPr>
    <tabColor theme="7" tint="0.59999389629810485"/>
  </sheetPr>
  <dimension ref="A1:E45"/>
  <sheetViews>
    <sheetView view="pageBreakPreview" zoomScaleNormal="100" zoomScaleSheetLayoutView="100" workbookViewId="0">
      <selection sqref="A1:E45"/>
    </sheetView>
  </sheetViews>
  <sheetFormatPr defaultColWidth="8.85546875" defaultRowHeight="12.75" x14ac:dyDescent="0.2"/>
  <cols>
    <col min="1" max="5" width="17" style="128" customWidth="1"/>
    <col min="6" max="16384" width="8.85546875" style="128"/>
  </cols>
  <sheetData>
    <row r="1" spans="1:5" x14ac:dyDescent="0.2">
      <c r="A1" s="722" t="s">
        <v>1676</v>
      </c>
      <c r="B1" s="723"/>
      <c r="C1" s="723"/>
      <c r="D1" s="723"/>
      <c r="E1" s="723"/>
    </row>
    <row r="2" spans="1:5" x14ac:dyDescent="0.2">
      <c r="A2" s="723"/>
      <c r="B2" s="723"/>
      <c r="C2" s="723"/>
      <c r="D2" s="723"/>
      <c r="E2" s="723"/>
    </row>
    <row r="3" spans="1:5" x14ac:dyDescent="0.2">
      <c r="A3" s="723"/>
      <c r="B3" s="723"/>
      <c r="C3" s="723"/>
      <c r="D3" s="723"/>
      <c r="E3" s="723"/>
    </row>
    <row r="4" spans="1:5" x14ac:dyDescent="0.2">
      <c r="A4" s="723"/>
      <c r="B4" s="723"/>
      <c r="C4" s="723"/>
      <c r="D4" s="723"/>
      <c r="E4" s="723"/>
    </row>
    <row r="5" spans="1:5" x14ac:dyDescent="0.2">
      <c r="A5" s="723"/>
      <c r="B5" s="723"/>
      <c r="C5" s="723"/>
      <c r="D5" s="723"/>
      <c r="E5" s="723"/>
    </row>
    <row r="6" spans="1:5" x14ac:dyDescent="0.2">
      <c r="A6" s="723"/>
      <c r="B6" s="723"/>
      <c r="C6" s="723"/>
      <c r="D6" s="723"/>
      <c r="E6" s="723"/>
    </row>
    <row r="7" spans="1:5" x14ac:dyDescent="0.2">
      <c r="A7" s="723"/>
      <c r="B7" s="723"/>
      <c r="C7" s="723"/>
      <c r="D7" s="723"/>
      <c r="E7" s="723"/>
    </row>
    <row r="8" spans="1:5" x14ac:dyDescent="0.2">
      <c r="A8" s="723"/>
      <c r="B8" s="723"/>
      <c r="C8" s="723"/>
      <c r="D8" s="723"/>
      <c r="E8" s="723"/>
    </row>
    <row r="9" spans="1:5" x14ac:dyDescent="0.2">
      <c r="A9" s="723"/>
      <c r="B9" s="723"/>
      <c r="C9" s="723"/>
      <c r="D9" s="723"/>
      <c r="E9" s="723"/>
    </row>
    <row r="10" spans="1:5" x14ac:dyDescent="0.2">
      <c r="A10" s="723"/>
      <c r="B10" s="723"/>
      <c r="C10" s="723"/>
      <c r="D10" s="723"/>
      <c r="E10" s="723"/>
    </row>
    <row r="11" spans="1:5" x14ac:dyDescent="0.2">
      <c r="A11" s="723"/>
      <c r="B11" s="723"/>
      <c r="C11" s="723"/>
      <c r="D11" s="723"/>
      <c r="E11" s="723"/>
    </row>
    <row r="12" spans="1:5" x14ac:dyDescent="0.2">
      <c r="A12" s="723"/>
      <c r="B12" s="723"/>
      <c r="C12" s="723"/>
      <c r="D12" s="723"/>
      <c r="E12" s="723"/>
    </row>
    <row r="13" spans="1:5" x14ac:dyDescent="0.2">
      <c r="A13" s="723"/>
      <c r="B13" s="723"/>
      <c r="C13" s="723"/>
      <c r="D13" s="723"/>
      <c r="E13" s="723"/>
    </row>
    <row r="14" spans="1:5" x14ac:dyDescent="0.2">
      <c r="A14" s="723"/>
      <c r="B14" s="723"/>
      <c r="C14" s="723"/>
      <c r="D14" s="723"/>
      <c r="E14" s="723"/>
    </row>
    <row r="15" spans="1:5" x14ac:dyDescent="0.2">
      <c r="A15" s="723"/>
      <c r="B15" s="723"/>
      <c r="C15" s="723"/>
      <c r="D15" s="723"/>
      <c r="E15" s="723"/>
    </row>
    <row r="16" spans="1:5" x14ac:dyDescent="0.2">
      <c r="A16" s="723"/>
      <c r="B16" s="723"/>
      <c r="C16" s="723"/>
      <c r="D16" s="723"/>
      <c r="E16" s="723"/>
    </row>
    <row r="17" spans="1:5" x14ac:dyDescent="0.2">
      <c r="A17" s="723"/>
      <c r="B17" s="723"/>
      <c r="C17" s="723"/>
      <c r="D17" s="723"/>
      <c r="E17" s="723"/>
    </row>
    <row r="18" spans="1:5" x14ac:dyDescent="0.2">
      <c r="A18" s="723"/>
      <c r="B18" s="723"/>
      <c r="C18" s="723"/>
      <c r="D18" s="723"/>
      <c r="E18" s="723"/>
    </row>
    <row r="19" spans="1:5" x14ac:dyDescent="0.2">
      <c r="A19" s="723"/>
      <c r="B19" s="723"/>
      <c r="C19" s="723"/>
      <c r="D19" s="723"/>
      <c r="E19" s="723"/>
    </row>
    <row r="20" spans="1:5" x14ac:dyDescent="0.2">
      <c r="A20" s="723"/>
      <c r="B20" s="723"/>
      <c r="C20" s="723"/>
      <c r="D20" s="723"/>
      <c r="E20" s="723"/>
    </row>
    <row r="21" spans="1:5" x14ac:dyDescent="0.2">
      <c r="A21" s="723"/>
      <c r="B21" s="723"/>
      <c r="C21" s="723"/>
      <c r="D21" s="723"/>
      <c r="E21" s="723"/>
    </row>
    <row r="22" spans="1:5" x14ac:dyDescent="0.2">
      <c r="A22" s="723"/>
      <c r="B22" s="723"/>
      <c r="C22" s="723"/>
      <c r="D22" s="723"/>
      <c r="E22" s="723"/>
    </row>
    <row r="23" spans="1:5" x14ac:dyDescent="0.2">
      <c r="A23" s="723"/>
      <c r="B23" s="723"/>
      <c r="C23" s="723"/>
      <c r="D23" s="723"/>
      <c r="E23" s="723"/>
    </row>
    <row r="24" spans="1:5" x14ac:dyDescent="0.2">
      <c r="A24" s="723"/>
      <c r="B24" s="723"/>
      <c r="C24" s="723"/>
      <c r="D24" s="723"/>
      <c r="E24" s="723"/>
    </row>
    <row r="25" spans="1:5" x14ac:dyDescent="0.2">
      <c r="A25" s="723"/>
      <c r="B25" s="723"/>
      <c r="C25" s="723"/>
      <c r="D25" s="723"/>
      <c r="E25" s="723"/>
    </row>
    <row r="26" spans="1:5" x14ac:dyDescent="0.2">
      <c r="A26" s="723"/>
      <c r="B26" s="723"/>
      <c r="C26" s="723"/>
      <c r="D26" s="723"/>
      <c r="E26" s="723"/>
    </row>
    <row r="27" spans="1:5" x14ac:dyDescent="0.2">
      <c r="A27" s="723"/>
      <c r="B27" s="723"/>
      <c r="C27" s="723"/>
      <c r="D27" s="723"/>
      <c r="E27" s="723"/>
    </row>
    <row r="28" spans="1:5" x14ac:dyDescent="0.2">
      <c r="A28" s="723"/>
      <c r="B28" s="723"/>
      <c r="C28" s="723"/>
      <c r="D28" s="723"/>
      <c r="E28" s="723"/>
    </row>
    <row r="29" spans="1:5" x14ac:dyDescent="0.2">
      <c r="A29" s="723"/>
      <c r="B29" s="723"/>
      <c r="C29" s="723"/>
      <c r="D29" s="723"/>
      <c r="E29" s="723"/>
    </row>
    <row r="30" spans="1:5" x14ac:dyDescent="0.2">
      <c r="A30" s="723"/>
      <c r="B30" s="723"/>
      <c r="C30" s="723"/>
      <c r="D30" s="723"/>
      <c r="E30" s="723"/>
    </row>
    <row r="31" spans="1:5" x14ac:dyDescent="0.2">
      <c r="A31" s="723"/>
      <c r="B31" s="723"/>
      <c r="C31" s="723"/>
      <c r="D31" s="723"/>
      <c r="E31" s="723"/>
    </row>
    <row r="32" spans="1:5" x14ac:dyDescent="0.2">
      <c r="A32" s="723"/>
      <c r="B32" s="723"/>
      <c r="C32" s="723"/>
      <c r="D32" s="723"/>
      <c r="E32" s="723"/>
    </row>
    <row r="33" spans="1:5" x14ac:dyDescent="0.2">
      <c r="A33" s="723"/>
      <c r="B33" s="723"/>
      <c r="C33" s="723"/>
      <c r="D33" s="723"/>
      <c r="E33" s="723"/>
    </row>
    <row r="34" spans="1:5" x14ac:dyDescent="0.2">
      <c r="A34" s="723"/>
      <c r="B34" s="723"/>
      <c r="C34" s="723"/>
      <c r="D34" s="723"/>
      <c r="E34" s="723"/>
    </row>
    <row r="35" spans="1:5" x14ac:dyDescent="0.2">
      <c r="A35" s="723"/>
      <c r="B35" s="723"/>
      <c r="C35" s="723"/>
      <c r="D35" s="723"/>
      <c r="E35" s="723"/>
    </row>
    <row r="36" spans="1:5" x14ac:dyDescent="0.2">
      <c r="A36" s="723"/>
      <c r="B36" s="723"/>
      <c r="C36" s="723"/>
      <c r="D36" s="723"/>
      <c r="E36" s="723"/>
    </row>
    <row r="37" spans="1:5" x14ac:dyDescent="0.2">
      <c r="A37" s="723"/>
      <c r="B37" s="723"/>
      <c r="C37" s="723"/>
      <c r="D37" s="723"/>
      <c r="E37" s="723"/>
    </row>
    <row r="38" spans="1:5" x14ac:dyDescent="0.2">
      <c r="A38" s="723"/>
      <c r="B38" s="723"/>
      <c r="C38" s="723"/>
      <c r="D38" s="723"/>
      <c r="E38" s="723"/>
    </row>
    <row r="39" spans="1:5" x14ac:dyDescent="0.2">
      <c r="A39" s="723"/>
      <c r="B39" s="723"/>
      <c r="C39" s="723"/>
      <c r="D39" s="723"/>
      <c r="E39" s="723"/>
    </row>
    <row r="40" spans="1:5" x14ac:dyDescent="0.2">
      <c r="A40" s="723"/>
      <c r="B40" s="723"/>
      <c r="C40" s="723"/>
      <c r="D40" s="723"/>
      <c r="E40" s="723"/>
    </row>
    <row r="41" spans="1:5" x14ac:dyDescent="0.2">
      <c r="A41" s="723"/>
      <c r="B41" s="723"/>
      <c r="C41" s="723"/>
      <c r="D41" s="723"/>
      <c r="E41" s="723"/>
    </row>
    <row r="42" spans="1:5" x14ac:dyDescent="0.2">
      <c r="A42" s="723"/>
      <c r="B42" s="723"/>
      <c r="C42" s="723"/>
      <c r="D42" s="723"/>
      <c r="E42" s="723"/>
    </row>
    <row r="43" spans="1:5" x14ac:dyDescent="0.2">
      <c r="A43" s="723"/>
      <c r="B43" s="723"/>
      <c r="C43" s="723"/>
      <c r="D43" s="723"/>
      <c r="E43" s="723"/>
    </row>
    <row r="44" spans="1:5" x14ac:dyDescent="0.2">
      <c r="A44" s="723"/>
      <c r="B44" s="723"/>
      <c r="C44" s="723"/>
      <c r="D44" s="723"/>
      <c r="E44" s="723"/>
    </row>
    <row r="45" spans="1:5" x14ac:dyDescent="0.2">
      <c r="A45" s="723"/>
      <c r="B45" s="723"/>
      <c r="C45" s="723"/>
      <c r="D45" s="723"/>
      <c r="E45" s="723"/>
    </row>
  </sheetData>
  <sheetProtection algorithmName="SHA-512" hashValue="/2OZV0rPrxMeNAmPRLAa5rqwiyPrKlRPa9R8ockXRInIKdmCpbsrC+7qaA0Ap8eTZvYgCiKLA/RtZRZubth4Vw==" saltValue="Rz6q5PyA4tPXPyRCbsZ+UA==" spinCount="100000" sheet="1" objects="1" scenarios="1"/>
  <mergeCells count="1">
    <mergeCell ref="A1:E45"/>
  </mergeCells>
  <pageMargins left="0.7" right="0.7" top="0.75" bottom="0.75" header="0.3" footer="0.3"/>
  <pageSetup paperSize="9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309C2-98CC-4784-8ADA-CAE7BC957960}">
  <sheetPr>
    <tabColor theme="7"/>
  </sheetPr>
  <dimension ref="A1:K23"/>
  <sheetViews>
    <sheetView view="pageBreakPreview" zoomScale="115" zoomScaleNormal="100" zoomScaleSheetLayoutView="115" workbookViewId="0">
      <selection activeCell="H15" sqref="H15"/>
    </sheetView>
  </sheetViews>
  <sheetFormatPr defaultRowHeight="12.75" x14ac:dyDescent="0.2"/>
  <cols>
    <col min="2" max="2" width="40.85546875" customWidth="1"/>
    <col min="3" max="3" width="21.5703125" customWidth="1"/>
    <col min="4" max="4" width="20.7109375" style="56" customWidth="1"/>
    <col min="5" max="5" width="12.85546875" bestFit="1" customWidth="1"/>
  </cols>
  <sheetData>
    <row r="1" spans="1:11" x14ac:dyDescent="0.2">
      <c r="A1" s="815" t="s">
        <v>1408</v>
      </c>
      <c r="B1" s="815"/>
      <c r="C1" s="1"/>
    </row>
    <row r="2" spans="1:11" x14ac:dyDescent="0.2">
      <c r="A2" s="1"/>
      <c r="B2" s="3"/>
      <c r="C2" s="1"/>
    </row>
    <row r="3" spans="1:11" x14ac:dyDescent="0.2">
      <c r="A3" s="816"/>
      <c r="B3" s="816"/>
      <c r="C3" s="1"/>
    </row>
    <row r="4" spans="1:11" ht="13.15" customHeight="1" x14ac:dyDescent="0.2">
      <c r="A4" s="817"/>
      <c r="B4" s="817"/>
      <c r="C4" s="817"/>
      <c r="D4" s="817"/>
    </row>
    <row r="5" spans="1:11" ht="13.15" customHeight="1" x14ac:dyDescent="0.2">
      <c r="A5" s="817"/>
      <c r="B5" s="817"/>
      <c r="C5" s="817"/>
      <c r="D5" s="817"/>
    </row>
    <row r="6" spans="1:11" ht="13.15" customHeight="1" x14ac:dyDescent="0.2">
      <c r="A6" s="253"/>
      <c r="B6" s="253"/>
      <c r="C6" s="253"/>
      <c r="D6" s="253"/>
    </row>
    <row r="7" spans="1:11" s="7" customFormat="1" ht="30.6" customHeight="1" x14ac:dyDescent="0.2">
      <c r="A7" s="810" t="s">
        <v>1409</v>
      </c>
      <c r="B7" s="811"/>
      <c r="C7" s="812"/>
      <c r="D7" s="254">
        <f>'Summary of Pricing Schedule A'!D10</f>
        <v>7553000</v>
      </c>
    </row>
    <row r="8" spans="1:11" x14ac:dyDescent="0.2">
      <c r="A8" s="2"/>
      <c r="B8" s="5"/>
      <c r="C8" s="255"/>
      <c r="D8" s="1"/>
      <c r="K8" s="1"/>
    </row>
    <row r="9" spans="1:11" s="7" customFormat="1" ht="30.6" customHeight="1" x14ac:dyDescent="0.2">
      <c r="A9" s="810" t="s">
        <v>1410</v>
      </c>
      <c r="B9" s="811"/>
      <c r="C9" s="812"/>
      <c r="D9" s="254">
        <f>'Summary of Pricing Schedule B'!D54</f>
        <v>23625000</v>
      </c>
    </row>
    <row r="10" spans="1:11" x14ac:dyDescent="0.2">
      <c r="A10" s="1"/>
      <c r="B10" s="2"/>
      <c r="C10" s="1"/>
      <c r="D10" s="1"/>
    </row>
    <row r="11" spans="1:11" s="7" customFormat="1" ht="30.6" customHeight="1" x14ac:dyDescent="0.2">
      <c r="A11" s="810" t="s">
        <v>1411</v>
      </c>
      <c r="B11" s="811"/>
      <c r="C11" s="812"/>
      <c r="D11" s="254">
        <f>'Summary of Pricing Schedule C'!D10</f>
        <v>7880000</v>
      </c>
    </row>
    <row r="12" spans="1:11" s="7" customFormat="1" ht="21.6" customHeight="1" x14ac:dyDescent="0.2">
      <c r="A12" s="252"/>
      <c r="B12" s="256"/>
      <c r="C12" s="256"/>
      <c r="D12" s="257"/>
    </row>
    <row r="13" spans="1:11" s="7" customFormat="1" ht="30.75" customHeight="1" x14ac:dyDescent="0.2">
      <c r="A13" s="810" t="s">
        <v>1567</v>
      </c>
      <c r="B13" s="811"/>
      <c r="C13" s="812"/>
      <c r="D13" s="254">
        <f>'Summary of Pricing Schedule D'!D13</f>
        <v>350000</v>
      </c>
    </row>
    <row r="14" spans="1:11" s="7" customFormat="1" ht="21.6" customHeight="1" x14ac:dyDescent="0.2">
      <c r="A14" s="252"/>
      <c r="B14" s="252"/>
      <c r="C14" s="252"/>
      <c r="D14" s="258"/>
    </row>
    <row r="15" spans="1:11" ht="30.6" customHeight="1" x14ac:dyDescent="0.2">
      <c r="A15" s="809" t="s">
        <v>1412</v>
      </c>
      <c r="B15" s="809"/>
      <c r="C15" s="809"/>
      <c r="D15" s="57">
        <f>SUM(D7:D13)</f>
        <v>39408000</v>
      </c>
    </row>
    <row r="16" spans="1:11" x14ac:dyDescent="0.2">
      <c r="A16" s="1"/>
      <c r="B16" s="2"/>
      <c r="C16" s="1"/>
    </row>
    <row r="17" spans="1:4" ht="30.6" customHeight="1" x14ac:dyDescent="0.2">
      <c r="A17" s="810" t="s">
        <v>1413</v>
      </c>
      <c r="B17" s="811"/>
      <c r="C17" s="812"/>
      <c r="D17" s="259">
        <f>15%*D15</f>
        <v>5911200</v>
      </c>
    </row>
    <row r="18" spans="1:4" ht="13.5" thickBot="1" x14ac:dyDescent="0.25">
      <c r="A18" s="1"/>
      <c r="B18" s="2"/>
      <c r="C18" s="1"/>
    </row>
    <row r="19" spans="1:4" ht="30.6" customHeight="1" thickBot="1" x14ac:dyDescent="0.25">
      <c r="A19" s="813" t="s">
        <v>1414</v>
      </c>
      <c r="B19" s="814"/>
      <c r="C19" s="814"/>
      <c r="D19" s="666">
        <f>D15+D17</f>
        <v>45319200</v>
      </c>
    </row>
    <row r="20" spans="1:4" x14ac:dyDescent="0.2">
      <c r="A20" s="1"/>
      <c r="B20" s="2"/>
      <c r="C20" s="1"/>
    </row>
    <row r="21" spans="1:4" x14ac:dyDescent="0.2">
      <c r="A21" s="1"/>
      <c r="B21" s="2"/>
      <c r="C21" s="1"/>
    </row>
    <row r="22" spans="1:4" x14ac:dyDescent="0.2">
      <c r="A22" s="1"/>
      <c r="B22" s="1"/>
      <c r="C22" s="1"/>
    </row>
    <row r="23" spans="1:4" x14ac:dyDescent="0.2">
      <c r="A23" s="1"/>
      <c r="B23" s="1"/>
      <c r="C23" s="1"/>
    </row>
  </sheetData>
  <sheetProtection algorithmName="SHA-512" hashValue="zQr0kjGpcayvlkTWWJQeXFFqXveaBN/PSI2uIa9GHreUT8Sgue/IVcdHY14qmblmlXdiangSzSR50stYZSWiBg==" saltValue="H46x0D7boaRspmKDDNMSvQ==" spinCount="100000" sheet="1" objects="1" scenarios="1"/>
  <mergeCells count="10">
    <mergeCell ref="A15:C15"/>
    <mergeCell ref="A17:C17"/>
    <mergeCell ref="A19:C19"/>
    <mergeCell ref="A1:B1"/>
    <mergeCell ref="A3:B3"/>
    <mergeCell ref="A4:D5"/>
    <mergeCell ref="A7:C7"/>
    <mergeCell ref="A9:C9"/>
    <mergeCell ref="A11:C11"/>
    <mergeCell ref="A13:C13"/>
  </mergeCells>
  <pageMargins left="0.70866141732283472" right="0.70866141732283472" top="0.74803149606299213" bottom="0.74803149606299213" header="0.31496062992125984" footer="0.31496062992125984"/>
  <pageSetup paperSize="9" scale="71" orientation="portrait" r:id="rId1"/>
  <headerFooter>
    <oddHeader>&amp;LCONTRACT SANRAL C.004-099-2023/1
FOR THE TRAINNG AND CONSTRUCTION MANAGEMENT OF THE CONSTRUCTION OF PEDESTRIAN FACILITIES ON NATIONAL ROUTE 2, SECTION 22X FROM MTHUSI (KM 0,80) TO MURCHISON (KM 18,64)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46</vt:i4>
      </vt:variant>
      <vt:variant>
        <vt:lpstr>Named Ranges</vt:lpstr>
      </vt:variant>
      <vt:variant>
        <vt:i4>89</vt:i4>
      </vt:variant>
    </vt:vector>
  </HeadingPairs>
  <TitlesOfParts>
    <vt:vector size="135" baseType="lpstr">
      <vt:lpstr>Pricing Schedule Front</vt:lpstr>
      <vt:lpstr>Schedule A Front</vt:lpstr>
      <vt:lpstr>Sched A</vt:lpstr>
      <vt:lpstr>Summary of Pricing Schedule A</vt:lpstr>
      <vt:lpstr>Schedule B Front</vt:lpstr>
      <vt:lpstr>C1.2</vt:lpstr>
      <vt:lpstr>C1.3</vt:lpstr>
      <vt:lpstr>C1.4</vt:lpstr>
      <vt:lpstr>C1.5</vt:lpstr>
      <vt:lpstr>C1.6</vt:lpstr>
      <vt:lpstr>C1.7</vt:lpstr>
      <vt:lpstr>C2.1</vt:lpstr>
      <vt:lpstr>C3.1</vt:lpstr>
      <vt:lpstr>C3.2</vt:lpstr>
      <vt:lpstr>C3.3</vt:lpstr>
      <vt:lpstr>C4.2</vt:lpstr>
      <vt:lpstr>C4.3</vt:lpstr>
      <vt:lpstr>C4.4</vt:lpstr>
      <vt:lpstr>C5.1</vt:lpstr>
      <vt:lpstr>C5.2</vt:lpstr>
      <vt:lpstr>C5.3</vt:lpstr>
      <vt:lpstr>C5.4</vt:lpstr>
      <vt:lpstr>C6.1</vt:lpstr>
      <vt:lpstr>C6.2</vt:lpstr>
      <vt:lpstr>C8.1</vt:lpstr>
      <vt:lpstr>C8.5</vt:lpstr>
      <vt:lpstr>C8.8</vt:lpstr>
      <vt:lpstr>C9.1</vt:lpstr>
      <vt:lpstr>C11.1</vt:lpstr>
      <vt:lpstr>C11.2</vt:lpstr>
      <vt:lpstr>C11.3</vt:lpstr>
      <vt:lpstr>C11.4</vt:lpstr>
      <vt:lpstr>C11.5</vt:lpstr>
      <vt:lpstr>C11.6</vt:lpstr>
      <vt:lpstr>C11.7</vt:lpstr>
      <vt:lpstr>C11.9</vt:lpstr>
      <vt:lpstr>C20.1</vt:lpstr>
      <vt:lpstr>Summary of Pricing Schedule B</vt:lpstr>
      <vt:lpstr>Schedule C Front</vt:lpstr>
      <vt:lpstr>SECTION D - D1000</vt:lpstr>
      <vt:lpstr>Summary of Pricing Schedule C</vt:lpstr>
      <vt:lpstr>Schedule D Front</vt:lpstr>
      <vt:lpstr>Schedule D</vt:lpstr>
      <vt:lpstr>Summary of Pricing Schedule D</vt:lpstr>
      <vt:lpstr>Summary Pricing Schedule Front</vt:lpstr>
      <vt:lpstr>Summary of Pricing</vt:lpstr>
      <vt:lpstr>C1.4!_Ref461368450</vt:lpstr>
      <vt:lpstr>C1.5!_Ref461368450</vt:lpstr>
      <vt:lpstr>C1.6!_Ref461368450</vt:lpstr>
      <vt:lpstr>C1.7!_Ref461368450</vt:lpstr>
      <vt:lpstr>C2.1!_Ref461368450</vt:lpstr>
      <vt:lpstr>C3.1!_Ref461368450</vt:lpstr>
      <vt:lpstr>C3.2!_Ref461368450</vt:lpstr>
      <vt:lpstr>C1.4!_Ref461372205</vt:lpstr>
      <vt:lpstr>C1.4!_Ref461373091</vt:lpstr>
      <vt:lpstr>C1.4!_Ref461373150</vt:lpstr>
      <vt:lpstr>'Summary of Pricing'!_Toc391906137</vt:lpstr>
      <vt:lpstr>'Summary of Pricing Schedule A'!_Toc391906137</vt:lpstr>
      <vt:lpstr>'Summary of Pricing Schedule C'!_Toc391906137</vt:lpstr>
      <vt:lpstr>'Summary of Pricing Schedule D'!_Toc391906137</vt:lpstr>
      <vt:lpstr>'Summary of Pricing'!_Toc407010575</vt:lpstr>
      <vt:lpstr>'Summary of Pricing Schedule A'!_Toc407010575</vt:lpstr>
      <vt:lpstr>'Summary of Pricing Schedule C'!_Toc407010575</vt:lpstr>
      <vt:lpstr>'Summary of Pricing Schedule D'!_Toc407010575</vt:lpstr>
      <vt:lpstr>C1.2!Print_Area</vt:lpstr>
      <vt:lpstr>C1.3!Print_Area</vt:lpstr>
      <vt:lpstr>C1.4!Print_Area</vt:lpstr>
      <vt:lpstr>C1.5!Print_Area</vt:lpstr>
      <vt:lpstr>C1.6!Print_Area</vt:lpstr>
      <vt:lpstr>C1.7!Print_Area</vt:lpstr>
      <vt:lpstr>C11.1!Print_Area</vt:lpstr>
      <vt:lpstr>C11.2!Print_Area</vt:lpstr>
      <vt:lpstr>C11.3!Print_Area</vt:lpstr>
      <vt:lpstr>C11.4!Print_Area</vt:lpstr>
      <vt:lpstr>C11.5!Print_Area</vt:lpstr>
      <vt:lpstr>C11.6!Print_Area</vt:lpstr>
      <vt:lpstr>C11.7!Print_Area</vt:lpstr>
      <vt:lpstr>C11.9!Print_Area</vt:lpstr>
      <vt:lpstr>C2.1!Print_Area</vt:lpstr>
      <vt:lpstr>C20.1!Print_Area</vt:lpstr>
      <vt:lpstr>C3.1!Print_Area</vt:lpstr>
      <vt:lpstr>C3.2!Print_Area</vt:lpstr>
      <vt:lpstr>C3.3!Print_Area</vt:lpstr>
      <vt:lpstr>C4.2!Print_Area</vt:lpstr>
      <vt:lpstr>C4.3!Print_Area</vt:lpstr>
      <vt:lpstr>C4.4!Print_Area</vt:lpstr>
      <vt:lpstr>C5.1!Print_Area</vt:lpstr>
      <vt:lpstr>C5.2!Print_Area</vt:lpstr>
      <vt:lpstr>C5.3!Print_Area</vt:lpstr>
      <vt:lpstr>C5.4!Print_Area</vt:lpstr>
      <vt:lpstr>C6.1!Print_Area</vt:lpstr>
      <vt:lpstr>C6.2!Print_Area</vt:lpstr>
      <vt:lpstr>C8.1!Print_Area</vt:lpstr>
      <vt:lpstr>C8.5!Print_Area</vt:lpstr>
      <vt:lpstr>C8.8!Print_Area</vt:lpstr>
      <vt:lpstr>C9.1!Print_Area</vt:lpstr>
      <vt:lpstr>'Sched A'!Print_Area</vt:lpstr>
      <vt:lpstr>'Schedule D'!Print_Area</vt:lpstr>
      <vt:lpstr>'Schedule D Front'!Print_Area</vt:lpstr>
      <vt:lpstr>'SECTION D - D1000'!Print_Area</vt:lpstr>
      <vt:lpstr>'Summary of Pricing'!Print_Area</vt:lpstr>
      <vt:lpstr>'Summary of Pricing Schedule A'!Print_Area</vt:lpstr>
      <vt:lpstr>'Summary of Pricing Schedule B'!Print_Area</vt:lpstr>
      <vt:lpstr>'Summary of Pricing Schedule C'!Print_Area</vt:lpstr>
      <vt:lpstr>'Summary of Pricing Schedule D'!Print_Area</vt:lpstr>
      <vt:lpstr>C1.2!Print_Titles</vt:lpstr>
      <vt:lpstr>C1.3!Print_Titles</vt:lpstr>
      <vt:lpstr>C1.4!Print_Titles</vt:lpstr>
      <vt:lpstr>C11.1!Print_Titles</vt:lpstr>
      <vt:lpstr>C11.2!Print_Titles</vt:lpstr>
      <vt:lpstr>C11.3!Print_Titles</vt:lpstr>
      <vt:lpstr>C11.4!Print_Titles</vt:lpstr>
      <vt:lpstr>C11.5!Print_Titles</vt:lpstr>
      <vt:lpstr>C11.6!Print_Titles</vt:lpstr>
      <vt:lpstr>C11.7!Print_Titles</vt:lpstr>
      <vt:lpstr>C11.9!Print_Titles</vt:lpstr>
      <vt:lpstr>C2.1!Print_Titles</vt:lpstr>
      <vt:lpstr>C20.1!Print_Titles</vt:lpstr>
      <vt:lpstr>C3.1!Print_Titles</vt:lpstr>
      <vt:lpstr>C3.2!Print_Titles</vt:lpstr>
      <vt:lpstr>C3.3!Print_Titles</vt:lpstr>
      <vt:lpstr>C4.2!Print_Titles</vt:lpstr>
      <vt:lpstr>C4.3!Print_Titles</vt:lpstr>
      <vt:lpstr>C4.4!Print_Titles</vt:lpstr>
      <vt:lpstr>C5.1!Print_Titles</vt:lpstr>
      <vt:lpstr>C5.2!Print_Titles</vt:lpstr>
      <vt:lpstr>C5.3!Print_Titles</vt:lpstr>
      <vt:lpstr>C6.1!Print_Titles</vt:lpstr>
      <vt:lpstr>C6.2!Print_Titles</vt:lpstr>
      <vt:lpstr>C8.1!Print_Titles</vt:lpstr>
      <vt:lpstr>C8.5!Print_Titles</vt:lpstr>
      <vt:lpstr>C8.8!Print_Titles</vt:lpstr>
      <vt:lpstr>C9.1!Print_Titles</vt:lpstr>
      <vt:lpstr>'Sched A'!Print_Titles</vt:lpstr>
      <vt:lpstr>'SECTION D - D1000'!Print_Titles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Corné Roux (ER)</dc:creator>
  <cp:keywords/>
  <dc:description/>
  <cp:lastModifiedBy>Shiren Kasipersad</cp:lastModifiedBy>
  <cp:revision/>
  <cp:lastPrinted>2024-12-07T20:51:16Z</cp:lastPrinted>
  <dcterms:created xsi:type="dcterms:W3CDTF">2019-08-01T08:27:18Z</dcterms:created>
  <dcterms:modified xsi:type="dcterms:W3CDTF">2025-06-26T06:18:23Z</dcterms:modified>
  <cp:category/>
  <cp:contentStatus/>
</cp:coreProperties>
</file>