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ladhs\Desktop\2021 folder\DUVHA WORK\2021 PROJECTS\2023 PROJECTS\INDUSTRIAL CLEANING CONTRACT\COMMUNICATION\"/>
    </mc:Choice>
  </mc:AlternateContent>
  <xr:revisionPtr revIDLastSave="0" documentId="13_ncr:1_{2B643474-F529-499D-A91E-6B0F44C72090}" xr6:coauthVersionLast="47" xr6:coauthVersionMax="47" xr10:uidLastSave="{00000000-0000-0000-0000-000000000000}"/>
  <bookViews>
    <workbookView xWindow="-110" yWindow="-110" windowWidth="19420" windowHeight="10560" firstSheet="5" activeTab="10" xr2:uid="{176507B0-C4E0-4307-BF45-1A1478489031}"/>
  </bookViews>
  <sheets>
    <sheet name="SCHEDULE A" sheetId="3" r:id="rId1"/>
    <sheet name="SCHEDULE B" sheetId="11" r:id="rId2"/>
    <sheet name="SCHEDULE C" sheetId="12" r:id="rId3"/>
    <sheet name="SCHEDULE D" sheetId="8" r:id="rId4"/>
    <sheet name="SCHEDULE E" sheetId="9" r:id="rId5"/>
    <sheet name="SCHEDULE F" sheetId="10" r:id="rId6"/>
    <sheet name="SCHEDULE G" sheetId="4" r:id="rId7"/>
    <sheet name="SCHEDULE H" sheetId="6" r:id="rId8"/>
    <sheet name="SCHEDULE I" sheetId="5" r:id="rId9"/>
    <sheet name="SCHEDULE J" sheetId="7" r:id="rId10"/>
    <sheet name="SCHEDULE K" sheetId="14" r:id="rId11"/>
  </sheets>
  <definedNames>
    <definedName name="_xlnm.Print_Area" localSheetId="0">'SCHEDULE A'!$B$2:$G$10</definedName>
    <definedName name="_xlnm.Print_Area" localSheetId="6">'SCHEDULE G'!$B$2:$H$46</definedName>
    <definedName name="_xlnm.Print_Area" localSheetId="7">'SCHEDULE H'!#REF!</definedName>
    <definedName name="_xlnm.Print_Area" localSheetId="8">'SCHEDULE 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4" l="1"/>
  <c r="G10" i="14"/>
  <c r="G5" i="14"/>
  <c r="G6" i="14"/>
  <c r="G7" i="14"/>
  <c r="G8" i="14"/>
  <c r="G9" i="14"/>
  <c r="G4" i="14"/>
  <c r="H22" i="7"/>
  <c r="H20" i="7"/>
  <c r="H4" i="5"/>
  <c r="F26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4" i="10"/>
  <c r="H13" i="9"/>
  <c r="H12" i="9"/>
  <c r="H11" i="9"/>
  <c r="H10" i="9"/>
  <c r="H9" i="9"/>
  <c r="H8" i="9"/>
  <c r="H7" i="9"/>
  <c r="H6" i="9"/>
  <c r="H5" i="9"/>
  <c r="H4" i="9"/>
  <c r="G8" i="8" a="1"/>
  <c r="G8" i="8" s="1"/>
  <c r="G6" i="8"/>
  <c r="G5" i="8"/>
  <c r="G4" i="8"/>
  <c r="G7" i="8" s="1"/>
  <c r="G17" i="11"/>
  <c r="G16" i="12" a="1"/>
  <c r="G16" i="12" s="1"/>
  <c r="G15" i="12"/>
  <c r="G14" i="12"/>
  <c r="G13" i="12"/>
  <c r="G12" i="12"/>
  <c r="G11" i="12"/>
  <c r="G10" i="12"/>
  <c r="G9" i="12"/>
  <c r="G8" i="12"/>
  <c r="G7" i="12"/>
  <c r="G6" i="12"/>
  <c r="G5" i="12"/>
  <c r="G4" i="12"/>
  <c r="G7" i="3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F25" i="10" l="1"/>
  <c r="H40" i="4" l="1"/>
  <c r="H41" i="4"/>
  <c r="H42" i="4"/>
  <c r="H39" i="4"/>
  <c r="H33" i="4"/>
  <c r="H32" i="4"/>
  <c r="H26" i="4"/>
  <c r="H25" i="4"/>
  <c r="H15" i="4"/>
  <c r="H16" i="4"/>
  <c r="H17" i="4"/>
  <c r="H18" i="4"/>
  <c r="H19" i="4"/>
  <c r="H14" i="4"/>
  <c r="H7" i="4"/>
  <c r="H8" i="4"/>
  <c r="H9" i="4"/>
  <c r="H6" i="4"/>
  <c r="H27" i="4" l="1" a="1"/>
  <c r="H27" i="4" s="1"/>
  <c r="H28" i="4" s="1"/>
  <c r="H34" i="4"/>
  <c r="H35" i="4" s="1"/>
  <c r="H43" i="4"/>
  <c r="H44" i="4" s="1"/>
  <c r="H10" i="4"/>
  <c r="H21" i="4" a="1"/>
  <c r="H21" i="4" s="1"/>
  <c r="H20" i="4"/>
  <c r="H11" i="4" a="1"/>
  <c r="H11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<sst xmlns="http://schemas.openxmlformats.org/spreadsheetml/2006/main" count="366" uniqueCount="128">
  <si>
    <t>DESCRIPTION</t>
  </si>
  <si>
    <t>UNIT</t>
  </si>
  <si>
    <t>QTY</t>
  </si>
  <si>
    <t>SUM</t>
  </si>
  <si>
    <t>RATE</t>
  </si>
  <si>
    <t>TOTAL</t>
  </si>
  <si>
    <t>HRS</t>
  </si>
  <si>
    <t>EACH</t>
  </si>
  <si>
    <t>EXPECTED QTY</t>
  </si>
  <si>
    <t>ITEM NO</t>
  </si>
  <si>
    <t>MANPOWER COST (NORMAL TIME)</t>
  </si>
  <si>
    <t>STANDBY ALLOWANCE</t>
  </si>
  <si>
    <t>DECRIPTION</t>
  </si>
  <si>
    <t>NO OF DAYS</t>
  </si>
  <si>
    <t>BONUS PROVISION (BASED ON NORMAL TIME)</t>
  </si>
  <si>
    <t xml:space="preserve">ITEM NO </t>
  </si>
  <si>
    <t>SUPERVISORS (SHE TRAINING)</t>
  </si>
  <si>
    <t>FIRST AIDERS</t>
  </si>
  <si>
    <t>INCIDENT INVESTIGATOR</t>
  </si>
  <si>
    <t>MOBILE PLANT OPERATORS</t>
  </si>
  <si>
    <t>FIRE FIGHTING LEVEL 1</t>
  </si>
  <si>
    <t>FALL PROTECTION PLANNER</t>
  </si>
  <si>
    <t>RISK ASSESSOR</t>
  </si>
  <si>
    <t>HARD HAT WITH CHIN STRAP AND COMPANY LOGO</t>
  </si>
  <si>
    <t>SAFETY GOGGLES/GLASSES (APPLICABLE FOR THE TYPE OF DUTY)</t>
  </si>
  <si>
    <t>TWO PIECE OVERALL WITH COMPANY LOGO (2X PER PERSON)</t>
  </si>
  <si>
    <t>ACID PROOF OVERALLS WITH COMPANY LOGO (2X PER PERSON)</t>
  </si>
  <si>
    <t>REFELECTIVE VESTS (SUPERVISORS &amp; COAL PLANT WORKERS)</t>
  </si>
  <si>
    <t>RAIN COAT (CABLE TUNNEL CREW &amp; OTHER)</t>
  </si>
  <si>
    <t>GUMBOOTS (CABLE TUNNEL CREW &amp; OTHER)</t>
  </si>
  <si>
    <t xml:space="preserve">DISPOSABLE OVERALLS (EACH TO BE REPLACED AFTER CONTAMINATION) </t>
  </si>
  <si>
    <t>FIRS AID BOX (WITH ALL RLEVANT CONTENTS)</t>
  </si>
  <si>
    <t>DISPOSABLE DUST MASK FFP2 (EACH REPLACED AFTER CONTAMINATION)</t>
  </si>
  <si>
    <t>SITE MANAGER</t>
  </si>
  <si>
    <t>STORE CLERK</t>
  </si>
  <si>
    <t>SITE SUPERVISORS</t>
  </si>
  <si>
    <t>PPE (SABS &amp; CI Approved) - YEARLY</t>
  </si>
  <si>
    <t>SAFETY OFFICERS</t>
  </si>
  <si>
    <t>HP GUN OPERATORS</t>
  </si>
  <si>
    <t>VACUUM TRUCK OPERATORS</t>
  </si>
  <si>
    <t>CRANE OPERATORS</t>
  </si>
  <si>
    <t>ROAD SWEEPER OPERATORS</t>
  </si>
  <si>
    <t>FLOOR SWEEPER OPERATORS</t>
  </si>
  <si>
    <t>FLOOR SCRUBBER OPERATORS</t>
  </si>
  <si>
    <t xml:space="preserve">GENERAL WORKERS / CLEANERS </t>
  </si>
  <si>
    <t>SITE STAFF</t>
  </si>
  <si>
    <t xml:space="preserve">OPERATORS </t>
  </si>
  <si>
    <t>GENERAL WORKERS / CLEARERS (OUTSIDE PLANT AREAS)</t>
  </si>
  <si>
    <t>GENERAL WORKERS / CLEANERS (TURBINE &amp; AUXILARIES)</t>
  </si>
  <si>
    <t>GENERAL WORKERS / CLEANERS (BOILER BASEMENT)</t>
  </si>
  <si>
    <t>GENERAL WORKERS / CLEANERS (CABLE TUNNELS)</t>
  </si>
  <si>
    <t>SITE DE-ESTABLISHMENT (REMOVAL OF ITEMS FROM SITE)</t>
  </si>
  <si>
    <t>PER DAY</t>
  </si>
  <si>
    <t>MONTHLY</t>
  </si>
  <si>
    <t xml:space="preserve">ON SITE TRANSPORT </t>
  </si>
  <si>
    <t>SHIFT WORKERS / GENERAL CLEANERS (25X PER SHIFT) - (RATE TO INCLUDE SHIFT ALLOWANCE)</t>
  </si>
  <si>
    <t>SHIFT TEAM LEADERS - (RATE TO INCLUDE SHIFT ALLOWANCE)</t>
  </si>
  <si>
    <t>SHIFT WORKERS / GENERAL CLEANERS (10X PER SHIFT) - (RATE TO INCLUDE SHIFT ALLOWANCE)</t>
  </si>
  <si>
    <t>SHE COSTING - YEARLY</t>
  </si>
  <si>
    <t>TRANSPORT - MONTHLY</t>
  </si>
  <si>
    <t xml:space="preserve">10m³ TIPPER TRUCKS - RATE TO INCLUDE THE OPERATOR / DRIVER </t>
  </si>
  <si>
    <t>FRONT END LOADER - RATE TO INCLUDE THE OPERATOR / DRIVER</t>
  </si>
  <si>
    <t>SKID STEER LOADER - RATE TO INCLUDE THE OPERATOR / DRIVER</t>
  </si>
  <si>
    <t>VACUUM TRUCK - RATE TO INCLUDE THE OPERATOR / DRIVER</t>
  </si>
  <si>
    <t>ROAD SWEEPER - RIDE ON</t>
  </si>
  <si>
    <t>FLOOR SWEEPER - RIDE ON</t>
  </si>
  <si>
    <t>FLOOR SCRUBBER - RIDE ON</t>
  </si>
  <si>
    <t>PORTABLE HEAVY DUTY VACUUM INDUSTRIAL CLEANERS</t>
  </si>
  <si>
    <t>YEARLY</t>
  </si>
  <si>
    <t>MONHTLY</t>
  </si>
  <si>
    <t>TORCH RECHARGABLE / HEAD LAMP (FOR CABLE TUNNEL TEAM)</t>
  </si>
  <si>
    <t>HEARING PROTECTION (1X PER PERSON) FREQUENTLY REPLACED / (EARPLUGS / EAR MUFFS)</t>
  </si>
  <si>
    <t>SHOVEL SQUARE MOUTH STAINLESS STEEL</t>
  </si>
  <si>
    <t>PYROCHECK HOSES WITH CLAMPS</t>
  </si>
  <si>
    <t>DRAGLINE HOSE 50M / 100M (FOR HP GUN)</t>
  </si>
  <si>
    <t>BROOM 600MM HARD BRUSH</t>
  </si>
  <si>
    <t>BROOM 600MM SOFT BRUSH</t>
  </si>
  <si>
    <t>RAGS / CLOTHS</t>
  </si>
  <si>
    <t xml:space="preserve">WHEEL BARROWS </t>
  </si>
  <si>
    <t xml:space="preserve">SAFETY GLOVES (APPLICABLE FOR THE TYPE OF DUTY) </t>
  </si>
  <si>
    <t>RUBBISH / LITTER PICKER</t>
  </si>
  <si>
    <t>HEAVY DUTY BLACK BAGS</t>
  </si>
  <si>
    <t>DEGREASER</t>
  </si>
  <si>
    <t>MULTI-PURPOSE CLEANER</t>
  </si>
  <si>
    <t xml:space="preserve">SAW DUST / ABSORBENT </t>
  </si>
  <si>
    <t>SHIFT SUPERVISORS (SHE TRAINING)</t>
  </si>
  <si>
    <t>FIRE EXTINGUISHERS (1X FOR EACH OFFICE / 1X FOR EACH VEHICLE)</t>
  </si>
  <si>
    <t>SAFETY BOOTS / SHOES</t>
  </si>
  <si>
    <t xml:space="preserve">EACH </t>
  </si>
  <si>
    <t>TRANSPORT COST FOR SHIFT (TO ACCOMMODATE ALL SHIFT WORKERS</t>
  </si>
  <si>
    <t>TRANSPORT COST FOR NON-SHIFTS (TO ACCOMMODATE ALL NON-SHIFT WORKERS)</t>
  </si>
  <si>
    <t>SHIFT SUPERVISORS - (RATE TO INCLUDE SHIFT ALLOWANCE)</t>
  </si>
  <si>
    <t>SHIFT SUPERVISORS / WORKERS (BOILER &amp; AUXILARIES)</t>
  </si>
  <si>
    <t>SHIFT SUPERVISORS / WORKERS (COAL PLANT)</t>
  </si>
  <si>
    <t>MEDICALS (ALL STAFF)</t>
  </si>
  <si>
    <t>SAFETY FILE</t>
  </si>
  <si>
    <t>FIXED RATE TO COVER ANY CALL OUT (SUPERVISORS / OPERATORS / TRANSPORT FOR STANDBY TEAM)</t>
  </si>
  <si>
    <t>HP GUN MACHINE - (400 - 600 BAR) - (INCLUDING 2X NOZZLES)</t>
  </si>
  <si>
    <t>RUBBER SCRAPER WITH HANDLE</t>
  </si>
  <si>
    <t>STAINLESS STEEL SCRAPER WITH HANDLE</t>
  </si>
  <si>
    <t>SWIMMING POOL LEAF NET WITH STICK</t>
  </si>
  <si>
    <t>BUCKET 10L</t>
  </si>
  <si>
    <t>BUCKET WITH WRINGER 36L INCLUDING MOP</t>
  </si>
  <si>
    <t>LONG STICK FEATHER DUSTERS</t>
  </si>
  <si>
    <t>CHEMICAL / OIL SPILL KITS</t>
  </si>
  <si>
    <t xml:space="preserve">SHIFT WORKERS / GENERAL CLEANERS (25X PER SHIFT) </t>
  </si>
  <si>
    <t xml:space="preserve">SHIFT WORKERS / GENERAL CLEANERS (10X PER SHIFT) </t>
  </si>
  <si>
    <t>SHIFT SUPERVISORS - COAL PLANT</t>
  </si>
  <si>
    <t>SHIFT SUPERVISORS - BOILER &amp; AUXILIARIES</t>
  </si>
  <si>
    <t>SECURITY CLEARANCE CERTIFICATE (ALL STAFF)</t>
  </si>
  <si>
    <t>3 YEARS</t>
  </si>
  <si>
    <t>PRELIMINARY &amp; GENERAL (ONCE-OFF)</t>
  </si>
  <si>
    <t>R</t>
  </si>
  <si>
    <t>SITE ESTABLISHMENT (6-8 CONTAINERS WITH FURNITURE / LOCKERS / LUNCH BREAK FACILITIES)</t>
  </si>
  <si>
    <t>EQUIPMENT -  (YELLOW PLANT &amp; MOBILE CLEANING MACHINERY) - @WET RATE - MONTHLY</t>
  </si>
  <si>
    <t>TOOLS &amp; CONSUMABLES - (AS AND WHEN BROKEN, REPLENISHED, ABSOLUTE - WITH PROOF OF PURCHASE)</t>
  </si>
  <si>
    <t>MANPOWER OVERTIME COST @ 1.5 &amp; 2.0</t>
  </si>
  <si>
    <t>RATE @ 1.5</t>
  </si>
  <si>
    <t>RATE @ 2.0</t>
  </si>
  <si>
    <t xml:space="preserve">SHIFT WORKERS </t>
  </si>
  <si>
    <t xml:space="preserve">SHIFT SUPERVISORS </t>
  </si>
  <si>
    <t>ROPE ACCESS LEVEL 3 TECHNICIANS</t>
  </si>
  <si>
    <t>ROPE ACCESS LEVEL 2 TECHNICIANS</t>
  </si>
  <si>
    <t>ROPE ACCESS LEVEL 1 TECHNICIANS</t>
  </si>
  <si>
    <t>PPE &amp; MEDICALS</t>
  </si>
  <si>
    <t>CONSUMABLES &amp; TOOLS</t>
  </si>
  <si>
    <t>TRANSPORT</t>
  </si>
  <si>
    <t>ROPE ACCESS CLEANING CREW &amp; PROJECT ITEMS (ON A AS AND WHEN REQUIRED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</si>
</sst>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R-1C09]* #,##0.00_-;\-[$R-1C09]* #,##0.00_-;_-[$R-1C09]* &quot;-&quot;??_-;_-@_-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0" fontId="2" fillId="4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/>
    </xf>
    <xf numFmtId="0" fontId="3" fillId="12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3" fillId="7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8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2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164" fontId="1" fillId="0" borderId="1" xfId="0" applyNumberFormat="1" applyFont="1" applyBorder="1"/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/>
    </xf>
    <xf numFmtId="0" fontId="2" fillId="1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2" fillId="11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00"/>
      <color rgb="FFFF7C80"/>
      <color rgb="FFCC0099"/>
      <color rgb="FFFF66FF"/>
      <color rgb="FF9966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A69E-617F-4C4C-A219-2663F3E5EFA4}">
  <sheetPr>
    <tabColor theme="1"/>
    <pageSetUpPr fitToPage="1"/>
  </sheetPr>
  <dimension ref="B2:H10"/>
  <sheetViews>
    <sheetView topLeftCell="C1" zoomScale="90" zoomScaleNormal="90" workbookViewId="0">
      <selection activeCell="I8" sqref="I8"/>
    </sheetView>
  </sheetViews>
  <sheetFormatPr defaultRowHeight="12.5" x14ac:dyDescent="0.25"/>
  <cols>
    <col min="1" max="1" width="8.7265625" style="1" customWidth="1"/>
    <col min="2" max="2" width="8.453125" style="1" customWidth="1"/>
    <col min="3" max="3" width="89.26953125" style="1" customWidth="1"/>
    <col min="4" max="4" width="8.7265625" style="1"/>
    <col min="5" max="5" width="8.7265625" style="1" customWidth="1"/>
    <col min="6" max="6" width="17.453125" style="1" customWidth="1"/>
    <col min="7" max="7" width="18.26953125" style="1" customWidth="1"/>
    <col min="8" max="8" width="17.453125" style="1" customWidth="1"/>
    <col min="9" max="16384" width="8.7265625" style="1"/>
  </cols>
  <sheetData>
    <row r="2" spans="2:8" ht="15" customHeight="1" x14ac:dyDescent="0.25">
      <c r="B2" s="16" t="s">
        <v>111</v>
      </c>
      <c r="C2" s="16"/>
      <c r="D2" s="16"/>
      <c r="E2" s="16"/>
      <c r="F2" s="16"/>
      <c r="G2" s="16"/>
    </row>
    <row r="3" spans="2:8" ht="15" customHeight="1" x14ac:dyDescent="0.25">
      <c r="B3" s="17" t="s">
        <v>9</v>
      </c>
      <c r="C3" s="17" t="s">
        <v>0</v>
      </c>
      <c r="D3" s="18" t="s">
        <v>2</v>
      </c>
      <c r="E3" s="18" t="s">
        <v>1</v>
      </c>
      <c r="F3" s="18" t="s">
        <v>4</v>
      </c>
      <c r="G3" s="18" t="s">
        <v>5</v>
      </c>
    </row>
    <row r="4" spans="2:8" ht="15" customHeight="1" x14ac:dyDescent="0.25">
      <c r="B4" s="19">
        <v>1</v>
      </c>
      <c r="C4" s="20" t="s">
        <v>113</v>
      </c>
      <c r="D4" s="19">
        <v>1</v>
      </c>
      <c r="E4" s="19" t="s">
        <v>3</v>
      </c>
      <c r="F4" s="21"/>
      <c r="G4" s="22"/>
    </row>
    <row r="5" spans="2:8" ht="15" customHeight="1" x14ac:dyDescent="0.25">
      <c r="B5" s="19">
        <v>2</v>
      </c>
      <c r="C5" s="23" t="s">
        <v>51</v>
      </c>
      <c r="D5" s="19">
        <v>1</v>
      </c>
      <c r="E5" s="19" t="s">
        <v>3</v>
      </c>
      <c r="F5" s="21"/>
      <c r="G5" s="22"/>
    </row>
    <row r="6" spans="2:8" ht="15" customHeight="1" x14ac:dyDescent="0.25">
      <c r="B6" s="19">
        <v>3</v>
      </c>
      <c r="C6" s="23" t="s">
        <v>95</v>
      </c>
      <c r="D6" s="19">
        <v>1</v>
      </c>
      <c r="E6" s="19" t="s">
        <v>3</v>
      </c>
      <c r="F6" s="21"/>
      <c r="G6" s="22" t="s">
        <v>112</v>
      </c>
    </row>
    <row r="7" spans="2:8" ht="15" customHeight="1" x14ac:dyDescent="0.25">
      <c r="B7" s="24"/>
      <c r="C7" s="24"/>
      <c r="D7" s="24"/>
      <c r="E7" s="24"/>
      <c r="F7" s="24"/>
      <c r="G7" s="22">
        <f>SUM(G4:G6)</f>
        <v>0</v>
      </c>
      <c r="H7" s="5"/>
    </row>
    <row r="8" spans="2:8" ht="15" customHeight="1" x14ac:dyDescent="0.25">
      <c r="G8" s="10"/>
      <c r="H8" s="5"/>
    </row>
    <row r="9" spans="2:8" ht="15" customHeight="1" x14ac:dyDescent="0.25"/>
    <row r="10" spans="2:8" ht="15" customHeight="1" x14ac:dyDescent="0.25">
      <c r="B10" s="4"/>
      <c r="C10" s="6"/>
      <c r="D10" s="4"/>
      <c r="E10" s="4"/>
      <c r="F10" s="3"/>
      <c r="G10" s="3"/>
    </row>
  </sheetData>
  <mergeCells count="1">
    <mergeCell ref="B2:G2"/>
  </mergeCells>
  <pageMargins left="0.7" right="0.7" top="0.75" bottom="0.75" header="0.3" footer="0.3"/>
  <pageSetup scale="7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D14C-00CC-4C8D-93E7-92AB54292DDB}">
  <sheetPr>
    <tabColor rgb="FF996600"/>
  </sheetPr>
  <dimension ref="A2:I22"/>
  <sheetViews>
    <sheetView zoomScale="90" zoomScaleNormal="90" workbookViewId="0">
      <selection activeCell="B3" sqref="B3:H20"/>
    </sheetView>
  </sheetViews>
  <sheetFormatPr defaultRowHeight="14.5" x14ac:dyDescent="0.35"/>
  <cols>
    <col min="3" max="3" width="59.1796875" customWidth="1"/>
    <col min="6" max="6" width="14.90625" bestFit="1" customWidth="1"/>
    <col min="7" max="7" width="12.36328125" customWidth="1"/>
    <col min="8" max="8" width="17.36328125" customWidth="1"/>
    <col min="9" max="9" width="11.453125" customWidth="1"/>
  </cols>
  <sheetData>
    <row r="2" spans="1:8" x14ac:dyDescent="0.35">
      <c r="A2" s="4"/>
      <c r="B2" s="14" t="s">
        <v>14</v>
      </c>
      <c r="C2" s="14"/>
      <c r="D2" s="14"/>
      <c r="E2" s="14"/>
      <c r="F2" s="14"/>
      <c r="G2" s="14"/>
      <c r="H2" s="14"/>
    </row>
    <row r="3" spans="1:8" x14ac:dyDescent="0.35">
      <c r="A3" s="4"/>
      <c r="B3" s="34" t="s">
        <v>9</v>
      </c>
      <c r="C3" s="34" t="s">
        <v>0</v>
      </c>
      <c r="D3" s="40" t="s">
        <v>2</v>
      </c>
      <c r="E3" s="40" t="s">
        <v>1</v>
      </c>
      <c r="F3" s="40" t="s">
        <v>8</v>
      </c>
      <c r="G3" s="40" t="s">
        <v>4</v>
      </c>
      <c r="H3" s="40" t="s">
        <v>5</v>
      </c>
    </row>
    <row r="4" spans="1:8" x14ac:dyDescent="0.35">
      <c r="A4" s="4"/>
      <c r="B4" s="19">
        <v>1</v>
      </c>
      <c r="C4" s="35" t="s">
        <v>33</v>
      </c>
      <c r="D4" s="19">
        <v>1</v>
      </c>
      <c r="E4" s="19" t="s">
        <v>6</v>
      </c>
      <c r="F4" s="19">
        <v>173</v>
      </c>
      <c r="G4" s="26"/>
      <c r="H4" s="27">
        <f>SUM(F4*D4*G4)</f>
        <v>0</v>
      </c>
    </row>
    <row r="5" spans="1:8" x14ac:dyDescent="0.35">
      <c r="A5" s="4"/>
      <c r="B5" s="19">
        <v>2</v>
      </c>
      <c r="C5" s="23" t="s">
        <v>34</v>
      </c>
      <c r="D5" s="19">
        <v>1</v>
      </c>
      <c r="E5" s="19" t="s">
        <v>6</v>
      </c>
      <c r="F5" s="19">
        <v>173</v>
      </c>
      <c r="G5" s="21"/>
      <c r="H5" s="27">
        <f t="shared" ref="H5:H7" si="0">SUM(F5*D5*G5)</f>
        <v>0</v>
      </c>
    </row>
    <row r="6" spans="1:8" x14ac:dyDescent="0.35">
      <c r="A6" s="4"/>
      <c r="B6" s="19">
        <v>3</v>
      </c>
      <c r="C6" s="23" t="s">
        <v>35</v>
      </c>
      <c r="D6" s="19">
        <v>9</v>
      </c>
      <c r="E6" s="19" t="s">
        <v>6</v>
      </c>
      <c r="F6" s="19">
        <v>173</v>
      </c>
      <c r="G6" s="21"/>
      <c r="H6" s="27">
        <f t="shared" si="0"/>
        <v>0</v>
      </c>
    </row>
    <row r="7" spans="1:8" x14ac:dyDescent="0.35">
      <c r="A7" s="4"/>
      <c r="B7" s="19">
        <v>4</v>
      </c>
      <c r="C7" s="23" t="s">
        <v>37</v>
      </c>
      <c r="D7" s="19">
        <v>2</v>
      </c>
      <c r="E7" s="19" t="s">
        <v>6</v>
      </c>
      <c r="F7" s="19">
        <v>173</v>
      </c>
      <c r="G7" s="21"/>
      <c r="H7" s="27">
        <f t="shared" si="0"/>
        <v>0</v>
      </c>
    </row>
    <row r="8" spans="1:8" x14ac:dyDescent="0.35">
      <c r="B8" s="19">
        <v>5</v>
      </c>
      <c r="C8" s="23" t="s">
        <v>38</v>
      </c>
      <c r="D8" s="19">
        <v>2</v>
      </c>
      <c r="E8" s="19" t="s">
        <v>6</v>
      </c>
      <c r="F8" s="19">
        <v>173</v>
      </c>
      <c r="G8" s="26"/>
      <c r="H8" s="27">
        <f>SUM(D8*F8*G8)</f>
        <v>0</v>
      </c>
    </row>
    <row r="9" spans="1:8" x14ac:dyDescent="0.35">
      <c r="B9" s="19">
        <v>6</v>
      </c>
      <c r="C9" s="23" t="s">
        <v>39</v>
      </c>
      <c r="D9" s="19">
        <v>4</v>
      </c>
      <c r="E9" s="19" t="s">
        <v>6</v>
      </c>
      <c r="F9" s="19">
        <v>173</v>
      </c>
      <c r="G9" s="21"/>
      <c r="H9" s="27">
        <f t="shared" ref="H9:H13" si="1">SUM(D9*F9*G9)</f>
        <v>0</v>
      </c>
    </row>
    <row r="10" spans="1:8" x14ac:dyDescent="0.35">
      <c r="B10" s="19">
        <v>7</v>
      </c>
      <c r="C10" s="23" t="s">
        <v>40</v>
      </c>
      <c r="D10" s="19">
        <v>2</v>
      </c>
      <c r="E10" s="19" t="s">
        <v>6</v>
      </c>
      <c r="F10" s="19">
        <v>173</v>
      </c>
      <c r="G10" s="21"/>
      <c r="H10" s="27">
        <f t="shared" si="1"/>
        <v>0</v>
      </c>
    </row>
    <row r="11" spans="1:8" x14ac:dyDescent="0.35">
      <c r="B11" s="19">
        <v>8</v>
      </c>
      <c r="C11" s="23" t="s">
        <v>41</v>
      </c>
      <c r="D11" s="19">
        <v>2</v>
      </c>
      <c r="E11" s="19" t="s">
        <v>6</v>
      </c>
      <c r="F11" s="19">
        <v>173</v>
      </c>
      <c r="G11" s="21"/>
      <c r="H11" s="27">
        <f t="shared" si="1"/>
        <v>0</v>
      </c>
    </row>
    <row r="12" spans="1:8" x14ac:dyDescent="0.35">
      <c r="B12" s="19">
        <v>9</v>
      </c>
      <c r="C12" s="23" t="s">
        <v>42</v>
      </c>
      <c r="D12" s="19">
        <v>2</v>
      </c>
      <c r="E12" s="19" t="s">
        <v>6</v>
      </c>
      <c r="F12" s="19">
        <v>173</v>
      </c>
      <c r="G12" s="26"/>
      <c r="H12" s="27">
        <f t="shared" si="1"/>
        <v>0</v>
      </c>
    </row>
    <row r="13" spans="1:8" x14ac:dyDescent="0.35">
      <c r="B13" s="19">
        <v>10</v>
      </c>
      <c r="C13" s="23" t="s">
        <v>43</v>
      </c>
      <c r="D13" s="19">
        <v>2</v>
      </c>
      <c r="E13" s="19" t="s">
        <v>6</v>
      </c>
      <c r="F13" s="19">
        <v>173</v>
      </c>
      <c r="G13" s="21"/>
      <c r="H13" s="27">
        <f t="shared" si="1"/>
        <v>0</v>
      </c>
    </row>
    <row r="14" spans="1:8" x14ac:dyDescent="0.35">
      <c r="B14" s="43">
        <v>11</v>
      </c>
      <c r="C14" s="23" t="s">
        <v>120</v>
      </c>
      <c r="D14" s="19">
        <v>8</v>
      </c>
      <c r="E14" s="19" t="s">
        <v>6</v>
      </c>
      <c r="F14" s="19">
        <v>173</v>
      </c>
      <c r="G14" s="21"/>
      <c r="H14" s="27">
        <f>SUM(G14*F14*D14)</f>
        <v>0</v>
      </c>
    </row>
    <row r="15" spans="1:8" x14ac:dyDescent="0.35">
      <c r="B15" s="43">
        <v>12</v>
      </c>
      <c r="C15" s="20" t="s">
        <v>119</v>
      </c>
      <c r="D15" s="19">
        <v>140</v>
      </c>
      <c r="E15" s="19" t="s">
        <v>6</v>
      </c>
      <c r="F15" s="19">
        <v>173</v>
      </c>
      <c r="G15" s="26"/>
      <c r="H15" s="27">
        <f>SUM(G15*F15*D15)</f>
        <v>0</v>
      </c>
    </row>
    <row r="16" spans="1:8" x14ac:dyDescent="0.35">
      <c r="B16" s="43">
        <v>13</v>
      </c>
      <c r="C16" s="23" t="s">
        <v>48</v>
      </c>
      <c r="D16" s="19">
        <v>25</v>
      </c>
      <c r="E16" s="19" t="s">
        <v>6</v>
      </c>
      <c r="F16" s="19">
        <v>173</v>
      </c>
      <c r="G16" s="21"/>
      <c r="H16" s="27">
        <f>SUM(G16*F16*D16)</f>
        <v>0</v>
      </c>
    </row>
    <row r="17" spans="2:9" x14ac:dyDescent="0.35">
      <c r="B17" s="43">
        <v>14</v>
      </c>
      <c r="C17" s="23" t="s">
        <v>47</v>
      </c>
      <c r="D17" s="19">
        <v>25</v>
      </c>
      <c r="E17" s="19" t="s">
        <v>6</v>
      </c>
      <c r="F17" s="19">
        <v>173</v>
      </c>
      <c r="G17" s="21"/>
      <c r="H17" s="27">
        <f t="shared" ref="H17:H19" si="2">SUM(G17*F17*D17)</f>
        <v>0</v>
      </c>
    </row>
    <row r="18" spans="2:9" x14ac:dyDescent="0.35">
      <c r="B18" s="43">
        <v>15</v>
      </c>
      <c r="C18" s="23" t="s">
        <v>49</v>
      </c>
      <c r="D18" s="19">
        <v>15</v>
      </c>
      <c r="E18" s="19" t="s">
        <v>6</v>
      </c>
      <c r="F18" s="19">
        <v>173</v>
      </c>
      <c r="G18" s="21"/>
      <c r="H18" s="27">
        <f t="shared" si="2"/>
        <v>0</v>
      </c>
    </row>
    <row r="19" spans="2:9" x14ac:dyDescent="0.35">
      <c r="B19" s="19">
        <v>16</v>
      </c>
      <c r="C19" s="23" t="s">
        <v>50</v>
      </c>
      <c r="D19" s="19">
        <v>10</v>
      </c>
      <c r="E19" s="19" t="s">
        <v>6</v>
      </c>
      <c r="F19" s="19">
        <v>173</v>
      </c>
      <c r="G19" s="21"/>
      <c r="H19" s="27">
        <f t="shared" si="2"/>
        <v>0</v>
      </c>
    </row>
    <row r="20" spans="2:9" x14ac:dyDescent="0.35">
      <c r="B20" s="24"/>
      <c r="C20" s="24"/>
      <c r="D20" s="45"/>
      <c r="E20" s="24"/>
      <c r="F20" s="24"/>
      <c r="G20" s="24"/>
      <c r="H20" s="46">
        <f>SUM(H4:H19)</f>
        <v>0</v>
      </c>
      <c r="I20" s="1" t="s">
        <v>68</v>
      </c>
    </row>
    <row r="21" spans="2:9" x14ac:dyDescent="0.35">
      <c r="B21" s="1"/>
      <c r="C21" s="1"/>
      <c r="D21" s="2"/>
      <c r="E21" s="1"/>
      <c r="F21" s="1"/>
      <c r="G21" s="1"/>
      <c r="H21" s="11"/>
    </row>
    <row r="22" spans="2:9" x14ac:dyDescent="0.35">
      <c r="H22" s="11">
        <f>SUM(H20)*3</f>
        <v>0</v>
      </c>
      <c r="I22" s="1" t="s">
        <v>110</v>
      </c>
    </row>
  </sheetData>
  <mergeCells count="1">
    <mergeCell ref="B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27A0-29F5-400F-AEC5-F2AC1FED066C}">
  <sheetPr>
    <tabColor theme="1"/>
  </sheetPr>
  <dimension ref="A2:H11"/>
  <sheetViews>
    <sheetView tabSelected="1" zoomScale="90" zoomScaleNormal="90" workbookViewId="0">
      <selection activeCell="H18" sqref="H18"/>
    </sheetView>
  </sheetViews>
  <sheetFormatPr defaultRowHeight="14.5" x14ac:dyDescent="0.35"/>
  <cols>
    <col min="3" max="3" width="45.453125" customWidth="1"/>
    <col min="6" max="6" width="12.36328125" customWidth="1"/>
    <col min="7" max="7" width="17.36328125" customWidth="1"/>
    <col min="8" max="8" width="11.453125" customWidth="1"/>
  </cols>
  <sheetData>
    <row r="2" spans="1:8" x14ac:dyDescent="0.35">
      <c r="A2" s="4"/>
      <c r="B2" s="15" t="s">
        <v>127</v>
      </c>
      <c r="C2" s="15"/>
      <c r="D2" s="15"/>
      <c r="E2" s="15"/>
      <c r="F2" s="15"/>
      <c r="G2" s="15"/>
    </row>
    <row r="3" spans="1:8" x14ac:dyDescent="0.35">
      <c r="A3" s="4"/>
      <c r="B3" s="34" t="s">
        <v>9</v>
      </c>
      <c r="C3" s="34" t="s">
        <v>0</v>
      </c>
      <c r="D3" s="40" t="s">
        <v>2</v>
      </c>
      <c r="E3" s="40" t="s">
        <v>1</v>
      </c>
      <c r="F3" s="40" t="s">
        <v>4</v>
      </c>
      <c r="G3" s="40" t="s">
        <v>5</v>
      </c>
    </row>
    <row r="4" spans="1:8" x14ac:dyDescent="0.35">
      <c r="A4" s="4"/>
      <c r="B4" s="19">
        <v>1</v>
      </c>
      <c r="C4" s="35" t="s">
        <v>121</v>
      </c>
      <c r="D4" s="19">
        <v>2</v>
      </c>
      <c r="E4" s="19" t="s">
        <v>6</v>
      </c>
      <c r="F4" s="26"/>
      <c r="G4" s="27">
        <f>SUM(D4*F4)</f>
        <v>0</v>
      </c>
    </row>
    <row r="5" spans="1:8" x14ac:dyDescent="0.35">
      <c r="A5" s="4"/>
      <c r="B5" s="19">
        <v>2</v>
      </c>
      <c r="C5" s="23" t="s">
        <v>122</v>
      </c>
      <c r="D5" s="19">
        <v>4</v>
      </c>
      <c r="E5" s="19" t="s">
        <v>6</v>
      </c>
      <c r="F5" s="21"/>
      <c r="G5" s="27">
        <f t="shared" ref="G5:G10" si="0">SUM(D5*F5)</f>
        <v>0</v>
      </c>
    </row>
    <row r="6" spans="1:8" x14ac:dyDescent="0.35">
      <c r="A6" s="4"/>
      <c r="B6" s="19">
        <v>3</v>
      </c>
      <c r="C6" s="23" t="s">
        <v>123</v>
      </c>
      <c r="D6" s="19">
        <v>4</v>
      </c>
      <c r="E6" s="19" t="s">
        <v>6</v>
      </c>
      <c r="F6" s="21"/>
      <c r="G6" s="27">
        <f t="shared" si="0"/>
        <v>0</v>
      </c>
    </row>
    <row r="7" spans="1:8" x14ac:dyDescent="0.35">
      <c r="A7" s="4"/>
      <c r="B7" s="19">
        <v>4</v>
      </c>
      <c r="C7" s="23" t="s">
        <v>124</v>
      </c>
      <c r="D7" s="19">
        <v>1</v>
      </c>
      <c r="E7" s="19" t="s">
        <v>3</v>
      </c>
      <c r="F7" s="21"/>
      <c r="G7" s="27">
        <f t="shared" si="0"/>
        <v>0</v>
      </c>
    </row>
    <row r="8" spans="1:8" x14ac:dyDescent="0.35">
      <c r="B8" s="19">
        <v>5</v>
      </c>
      <c r="C8" s="23" t="s">
        <v>125</v>
      </c>
      <c r="D8" s="19">
        <v>1</v>
      </c>
      <c r="E8" s="19" t="s">
        <v>3</v>
      </c>
      <c r="F8" s="26"/>
      <c r="G8" s="27">
        <f t="shared" si="0"/>
        <v>0</v>
      </c>
    </row>
    <row r="9" spans="1:8" x14ac:dyDescent="0.35">
      <c r="B9" s="19">
        <v>6</v>
      </c>
      <c r="C9" s="23" t="s">
        <v>126</v>
      </c>
      <c r="D9" s="19">
        <v>1</v>
      </c>
      <c r="E9" s="19" t="s">
        <v>3</v>
      </c>
      <c r="F9" s="21"/>
      <c r="G9" s="27">
        <f t="shared" si="0"/>
        <v>0</v>
      </c>
    </row>
    <row r="10" spans="1:8" x14ac:dyDescent="0.35">
      <c r="B10" s="19">
        <v>7</v>
      </c>
      <c r="C10" s="24" t="s">
        <v>95</v>
      </c>
      <c r="D10" s="45">
        <v>1</v>
      </c>
      <c r="E10" s="19" t="s">
        <v>3</v>
      </c>
      <c r="F10" s="24"/>
      <c r="G10" s="46">
        <f t="shared" si="0"/>
        <v>0</v>
      </c>
      <c r="H10" s="1"/>
    </row>
    <row r="11" spans="1:8" x14ac:dyDescent="0.35">
      <c r="B11" s="24"/>
      <c r="C11" s="24"/>
      <c r="D11" s="45"/>
      <c r="E11" s="24"/>
      <c r="F11" s="24"/>
      <c r="G11" s="46">
        <f>SUM(G4:G10)</f>
        <v>0</v>
      </c>
    </row>
  </sheetData>
  <mergeCells count="1">
    <mergeCell ref="B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3CDA-9CF4-4C9F-9708-55748E01386E}">
  <sheetPr>
    <tabColor rgb="FF66FF66"/>
  </sheetPr>
  <dimension ref="B2:H17"/>
  <sheetViews>
    <sheetView zoomScale="90" zoomScaleNormal="90" workbookViewId="0">
      <selection activeCell="G17" sqref="G17"/>
    </sheetView>
  </sheetViews>
  <sheetFormatPr defaultRowHeight="14.5" x14ac:dyDescent="0.35"/>
  <cols>
    <col min="3" max="3" width="64.36328125" customWidth="1"/>
    <col min="6" max="6" width="16.36328125" customWidth="1"/>
    <col min="7" max="7" width="21.81640625" customWidth="1"/>
  </cols>
  <sheetData>
    <row r="2" spans="2:8" x14ac:dyDescent="0.35">
      <c r="B2" s="25" t="s">
        <v>58</v>
      </c>
      <c r="C2" s="25"/>
      <c r="D2" s="25"/>
      <c r="E2" s="25"/>
      <c r="F2" s="25"/>
      <c r="G2" s="25"/>
      <c r="H2" s="1"/>
    </row>
    <row r="3" spans="2:8" x14ac:dyDescent="0.35">
      <c r="B3" s="17" t="s">
        <v>9</v>
      </c>
      <c r="C3" s="17" t="s">
        <v>0</v>
      </c>
      <c r="D3" s="18" t="s">
        <v>2</v>
      </c>
      <c r="E3" s="18" t="s">
        <v>1</v>
      </c>
      <c r="F3" s="18" t="s">
        <v>4</v>
      </c>
      <c r="G3" s="18" t="s">
        <v>5</v>
      </c>
      <c r="H3" s="1"/>
    </row>
    <row r="4" spans="2:8" x14ac:dyDescent="0.35">
      <c r="B4" s="19">
        <v>1</v>
      </c>
      <c r="C4" s="23" t="s">
        <v>94</v>
      </c>
      <c r="D4" s="19">
        <v>250</v>
      </c>
      <c r="E4" s="19" t="s">
        <v>7</v>
      </c>
      <c r="F4" s="26"/>
      <c r="G4" s="27">
        <f t="shared" ref="G4:G15" si="0">F4*D4</f>
        <v>0</v>
      </c>
      <c r="H4" s="1"/>
    </row>
    <row r="5" spans="2:8" x14ac:dyDescent="0.35">
      <c r="B5" s="19">
        <v>2</v>
      </c>
      <c r="C5" s="23" t="s">
        <v>109</v>
      </c>
      <c r="D5" s="19">
        <v>250</v>
      </c>
      <c r="E5" s="19" t="s">
        <v>7</v>
      </c>
      <c r="F5" s="26"/>
      <c r="G5" s="27">
        <f t="shared" si="0"/>
        <v>0</v>
      </c>
      <c r="H5" s="1"/>
    </row>
    <row r="6" spans="2:8" x14ac:dyDescent="0.35">
      <c r="B6" s="19">
        <v>3</v>
      </c>
      <c r="C6" s="23" t="s">
        <v>16</v>
      </c>
      <c r="D6" s="19">
        <v>9</v>
      </c>
      <c r="E6" s="19" t="s">
        <v>7</v>
      </c>
      <c r="F6" s="26"/>
      <c r="G6" s="27">
        <f t="shared" si="0"/>
        <v>0</v>
      </c>
      <c r="H6" s="1"/>
    </row>
    <row r="7" spans="2:8" x14ac:dyDescent="0.35">
      <c r="B7" s="19">
        <v>4</v>
      </c>
      <c r="C7" s="23" t="s">
        <v>85</v>
      </c>
      <c r="D7" s="19">
        <v>8</v>
      </c>
      <c r="E7" s="19" t="s">
        <v>7</v>
      </c>
      <c r="F7" s="26"/>
      <c r="G7" s="27">
        <f t="shared" si="0"/>
        <v>0</v>
      </c>
      <c r="H7" s="1"/>
    </row>
    <row r="8" spans="2:8" x14ac:dyDescent="0.35">
      <c r="B8" s="19">
        <v>5</v>
      </c>
      <c r="C8" s="23" t="s">
        <v>17</v>
      </c>
      <c r="D8" s="19">
        <v>5</v>
      </c>
      <c r="E8" s="19" t="s">
        <v>7</v>
      </c>
      <c r="F8" s="26"/>
      <c r="G8" s="27">
        <f t="shared" si="0"/>
        <v>0</v>
      </c>
      <c r="H8" s="1"/>
    </row>
    <row r="9" spans="2:8" x14ac:dyDescent="0.35">
      <c r="B9" s="19">
        <v>6</v>
      </c>
      <c r="C9" s="23" t="s">
        <v>18</v>
      </c>
      <c r="D9" s="19">
        <v>3</v>
      </c>
      <c r="E9" s="19" t="s">
        <v>7</v>
      </c>
      <c r="F9" s="26"/>
      <c r="G9" s="27">
        <f t="shared" si="0"/>
        <v>0</v>
      </c>
      <c r="H9" s="1"/>
    </row>
    <row r="10" spans="2:8" x14ac:dyDescent="0.35">
      <c r="B10" s="19">
        <v>7</v>
      </c>
      <c r="C10" s="23" t="s">
        <v>19</v>
      </c>
      <c r="D10" s="19">
        <v>14</v>
      </c>
      <c r="E10" s="19" t="s">
        <v>7</v>
      </c>
      <c r="F10" s="26"/>
      <c r="G10" s="27">
        <f t="shared" si="0"/>
        <v>0</v>
      </c>
      <c r="H10" s="1"/>
    </row>
    <row r="11" spans="2:8" x14ac:dyDescent="0.35">
      <c r="B11" s="19">
        <v>8</v>
      </c>
      <c r="C11" s="23" t="s">
        <v>20</v>
      </c>
      <c r="D11" s="19">
        <v>5</v>
      </c>
      <c r="E11" s="19" t="s">
        <v>7</v>
      </c>
      <c r="F11" s="26"/>
      <c r="G11" s="27">
        <f t="shared" si="0"/>
        <v>0</v>
      </c>
      <c r="H11" s="1"/>
    </row>
    <row r="12" spans="2:8" x14ac:dyDescent="0.35">
      <c r="B12" s="19">
        <v>9</v>
      </c>
      <c r="C12" s="23" t="s">
        <v>21</v>
      </c>
      <c r="D12" s="19">
        <v>1</v>
      </c>
      <c r="E12" s="19" t="s">
        <v>7</v>
      </c>
      <c r="F12" s="26"/>
      <c r="G12" s="27">
        <f t="shared" si="0"/>
        <v>0</v>
      </c>
      <c r="H12" s="1"/>
    </row>
    <row r="13" spans="2:8" x14ac:dyDescent="0.35">
      <c r="B13" s="19">
        <v>10</v>
      </c>
      <c r="C13" s="23" t="s">
        <v>22</v>
      </c>
      <c r="D13" s="19">
        <v>2</v>
      </c>
      <c r="E13" s="19" t="s">
        <v>7</v>
      </c>
      <c r="F13" s="26"/>
      <c r="G13" s="27">
        <f t="shared" si="0"/>
        <v>0</v>
      </c>
      <c r="H13" s="1"/>
    </row>
    <row r="14" spans="2:8" x14ac:dyDescent="0.35">
      <c r="B14" s="19">
        <v>11</v>
      </c>
      <c r="C14" s="23" t="s">
        <v>31</v>
      </c>
      <c r="D14" s="19">
        <v>5</v>
      </c>
      <c r="E14" s="19" t="s">
        <v>7</v>
      </c>
      <c r="F14" s="26"/>
      <c r="G14" s="27">
        <f t="shared" si="0"/>
        <v>0</v>
      </c>
      <c r="H14" s="1"/>
    </row>
    <row r="15" spans="2:8" x14ac:dyDescent="0.35">
      <c r="B15" s="19">
        <v>12</v>
      </c>
      <c r="C15" s="20" t="s">
        <v>86</v>
      </c>
      <c r="D15" s="19">
        <v>15</v>
      </c>
      <c r="E15" s="19" t="s">
        <v>7</v>
      </c>
      <c r="F15" s="26"/>
      <c r="G15" s="27">
        <f t="shared" si="0"/>
        <v>0</v>
      </c>
      <c r="H15" s="1"/>
    </row>
    <row r="16" spans="2:8" x14ac:dyDescent="0.35">
      <c r="B16" s="19"/>
      <c r="C16" s="20"/>
      <c r="D16" s="19"/>
      <c r="E16" s="19"/>
      <c r="F16" s="21"/>
      <c r="G16" s="27">
        <f>SUM(G4:G15)</f>
        <v>0</v>
      </c>
      <c r="H16" s="5" t="s">
        <v>68</v>
      </c>
    </row>
    <row r="17" spans="2:8" x14ac:dyDescent="0.35">
      <c r="B17" s="28"/>
      <c r="C17" s="28"/>
      <c r="D17" s="28"/>
      <c r="E17" s="28"/>
      <c r="F17" s="28"/>
      <c r="G17" s="27">
        <f>SUM(G16*3)</f>
        <v>0</v>
      </c>
      <c r="H17" s="5" t="s">
        <v>110</v>
      </c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51D0-0BDB-4CDF-8475-20747FC3B0B9}">
  <sheetPr>
    <tabColor rgb="FF00B0F0"/>
  </sheetPr>
  <dimension ref="B2:H16"/>
  <sheetViews>
    <sheetView zoomScale="90" zoomScaleNormal="90" workbookViewId="0">
      <selection activeCell="G4" sqref="G4"/>
    </sheetView>
  </sheetViews>
  <sheetFormatPr defaultRowHeight="14.5" x14ac:dyDescent="0.35"/>
  <cols>
    <col min="3" max="3" width="86.453125" customWidth="1"/>
    <col min="6" max="6" width="15.90625" customWidth="1"/>
    <col min="7" max="7" width="19.81640625" customWidth="1"/>
    <col min="8" max="8" width="9.90625" customWidth="1"/>
  </cols>
  <sheetData>
    <row r="2" spans="2:8" x14ac:dyDescent="0.35">
      <c r="B2" s="29" t="s">
        <v>36</v>
      </c>
      <c r="C2" s="29"/>
      <c r="D2" s="29"/>
      <c r="E2" s="29"/>
      <c r="F2" s="29"/>
      <c r="G2" s="29"/>
      <c r="H2" s="1"/>
    </row>
    <row r="3" spans="2:8" x14ac:dyDescent="0.35">
      <c r="B3" s="17" t="s">
        <v>9</v>
      </c>
      <c r="C3" s="17" t="s">
        <v>0</v>
      </c>
      <c r="D3" s="18" t="s">
        <v>2</v>
      </c>
      <c r="E3" s="18" t="s">
        <v>1</v>
      </c>
      <c r="F3" s="18" t="s">
        <v>4</v>
      </c>
      <c r="G3" s="18" t="s">
        <v>5</v>
      </c>
      <c r="H3" s="1"/>
    </row>
    <row r="4" spans="2:8" x14ac:dyDescent="0.35">
      <c r="B4" s="19">
        <v>1</v>
      </c>
      <c r="C4" s="30" t="s">
        <v>23</v>
      </c>
      <c r="D4" s="19">
        <v>250</v>
      </c>
      <c r="E4" s="19" t="s">
        <v>7</v>
      </c>
      <c r="F4" s="26"/>
      <c r="G4" s="27">
        <f t="shared" ref="G4:G14" si="0">SUM(D4*F4)</f>
        <v>0</v>
      </c>
      <c r="H4" s="1"/>
    </row>
    <row r="5" spans="2:8" x14ac:dyDescent="0.35">
      <c r="B5" s="19">
        <v>2</v>
      </c>
      <c r="C5" s="30" t="s">
        <v>87</v>
      </c>
      <c r="D5" s="19">
        <v>250</v>
      </c>
      <c r="E5" s="19" t="s">
        <v>7</v>
      </c>
      <c r="F5" s="26"/>
      <c r="G5" s="27">
        <f t="shared" si="0"/>
        <v>0</v>
      </c>
      <c r="H5" s="1"/>
    </row>
    <row r="6" spans="2:8" x14ac:dyDescent="0.35">
      <c r="B6" s="19">
        <v>3</v>
      </c>
      <c r="C6" s="30" t="s">
        <v>24</v>
      </c>
      <c r="D6" s="19">
        <v>500</v>
      </c>
      <c r="E6" s="19" t="s">
        <v>7</v>
      </c>
      <c r="F6" s="26"/>
      <c r="G6" s="27">
        <f t="shared" si="0"/>
        <v>0</v>
      </c>
      <c r="H6" s="1"/>
    </row>
    <row r="7" spans="2:8" x14ac:dyDescent="0.35">
      <c r="B7" s="19">
        <v>4</v>
      </c>
      <c r="C7" s="30" t="s">
        <v>71</v>
      </c>
      <c r="D7" s="19">
        <v>250</v>
      </c>
      <c r="E7" s="19" t="s">
        <v>88</v>
      </c>
      <c r="F7" s="26"/>
      <c r="G7" s="27">
        <f t="shared" si="0"/>
        <v>0</v>
      </c>
      <c r="H7" s="8"/>
    </row>
    <row r="8" spans="2:8" x14ac:dyDescent="0.35">
      <c r="B8" s="19">
        <v>5</v>
      </c>
      <c r="C8" s="30" t="s">
        <v>79</v>
      </c>
      <c r="D8" s="19">
        <v>250</v>
      </c>
      <c r="E8" s="19" t="s">
        <v>7</v>
      </c>
      <c r="F8" s="26"/>
      <c r="G8" s="27">
        <f t="shared" si="0"/>
        <v>0</v>
      </c>
      <c r="H8" s="1"/>
    </row>
    <row r="9" spans="2:8" x14ac:dyDescent="0.35">
      <c r="B9" s="19">
        <v>6</v>
      </c>
      <c r="C9" s="30" t="s">
        <v>25</v>
      </c>
      <c r="D9" s="19">
        <v>500</v>
      </c>
      <c r="E9" s="19" t="s">
        <v>7</v>
      </c>
      <c r="F9" s="26"/>
      <c r="G9" s="27">
        <f t="shared" si="0"/>
        <v>0</v>
      </c>
      <c r="H9" s="1"/>
    </row>
    <row r="10" spans="2:8" x14ac:dyDescent="0.35">
      <c r="B10" s="19">
        <v>7</v>
      </c>
      <c r="C10" s="30" t="s">
        <v>26</v>
      </c>
      <c r="D10" s="19">
        <v>8</v>
      </c>
      <c r="E10" s="19" t="s">
        <v>7</v>
      </c>
      <c r="F10" s="21"/>
      <c r="G10" s="27">
        <f t="shared" si="0"/>
        <v>0</v>
      </c>
      <c r="H10" s="1"/>
    </row>
    <row r="11" spans="2:8" x14ac:dyDescent="0.35">
      <c r="B11" s="19">
        <v>8</v>
      </c>
      <c r="C11" s="30" t="s">
        <v>27</v>
      </c>
      <c r="D11" s="19">
        <v>55</v>
      </c>
      <c r="E11" s="19" t="s">
        <v>7</v>
      </c>
      <c r="F11" s="21"/>
      <c r="G11" s="27">
        <f t="shared" si="0"/>
        <v>0</v>
      </c>
      <c r="H11" s="1"/>
    </row>
    <row r="12" spans="2:8" x14ac:dyDescent="0.35">
      <c r="B12" s="19">
        <v>9</v>
      </c>
      <c r="C12" s="30" t="s">
        <v>28</v>
      </c>
      <c r="D12" s="19">
        <v>20</v>
      </c>
      <c r="E12" s="19" t="s">
        <v>7</v>
      </c>
      <c r="F12" s="21"/>
      <c r="G12" s="27">
        <f t="shared" si="0"/>
        <v>0</v>
      </c>
      <c r="H12" s="1"/>
    </row>
    <row r="13" spans="2:8" x14ac:dyDescent="0.35">
      <c r="B13" s="19">
        <v>10</v>
      </c>
      <c r="C13" s="30" t="s">
        <v>29</v>
      </c>
      <c r="D13" s="19">
        <v>20</v>
      </c>
      <c r="E13" s="19" t="s">
        <v>7</v>
      </c>
      <c r="F13" s="21"/>
      <c r="G13" s="27">
        <f t="shared" si="0"/>
        <v>0</v>
      </c>
      <c r="H13" s="1"/>
    </row>
    <row r="14" spans="2:8" x14ac:dyDescent="0.35">
      <c r="B14" s="19">
        <v>11</v>
      </c>
      <c r="C14" s="30" t="s">
        <v>70</v>
      </c>
      <c r="D14" s="19">
        <v>15</v>
      </c>
      <c r="E14" s="19" t="s">
        <v>7</v>
      </c>
      <c r="F14" s="21"/>
      <c r="G14" s="27">
        <f t="shared" si="0"/>
        <v>0</v>
      </c>
      <c r="H14" s="1"/>
    </row>
    <row r="15" spans="2:8" x14ac:dyDescent="0.35">
      <c r="B15" s="19"/>
      <c r="C15" s="30"/>
      <c r="D15" s="19"/>
      <c r="E15" s="19"/>
      <c r="F15" s="21"/>
      <c r="G15" s="27">
        <f>SUM(G4:G14)</f>
        <v>0</v>
      </c>
      <c r="H15" s="5" t="s">
        <v>68</v>
      </c>
    </row>
    <row r="16" spans="2:8" x14ac:dyDescent="0.35">
      <c r="B16" s="19"/>
      <c r="C16" s="30"/>
      <c r="D16" s="19"/>
      <c r="E16" s="19"/>
      <c r="F16" s="23"/>
      <c r="G16" s="27" cm="1">
        <f t="array" ref="G16">SUM(G4:G13*3)</f>
        <v>0</v>
      </c>
      <c r="H16" s="5" t="s">
        <v>110</v>
      </c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B5A6-F2DC-405E-A950-B006A3C3C29A}">
  <sheetPr>
    <tabColor rgb="FFFFC000"/>
  </sheetPr>
  <dimension ref="B2:H8"/>
  <sheetViews>
    <sheetView zoomScale="90" zoomScaleNormal="90" workbookViewId="0">
      <selection activeCell="B2" sqref="B2:G8"/>
    </sheetView>
  </sheetViews>
  <sheetFormatPr defaultRowHeight="14.5" x14ac:dyDescent="0.35"/>
  <cols>
    <col min="2" max="2" width="8.7265625" customWidth="1"/>
    <col min="3" max="3" width="77.7265625" customWidth="1"/>
    <col min="4" max="4" width="7.81640625" customWidth="1"/>
    <col min="5" max="5" width="11.6328125" customWidth="1"/>
    <col min="6" max="6" width="17.54296875" customWidth="1"/>
    <col min="7" max="7" width="20.1796875" customWidth="1"/>
    <col min="8" max="8" width="9.54296875" bestFit="1" customWidth="1"/>
  </cols>
  <sheetData>
    <row r="2" spans="2:8" x14ac:dyDescent="0.35">
      <c r="B2" s="31" t="s">
        <v>59</v>
      </c>
      <c r="C2" s="31"/>
      <c r="D2" s="31"/>
      <c r="E2" s="31"/>
      <c r="F2" s="31"/>
      <c r="G2" s="31"/>
      <c r="H2" s="1"/>
    </row>
    <row r="3" spans="2:8" x14ac:dyDescent="0.35">
      <c r="B3" s="17" t="s">
        <v>9</v>
      </c>
      <c r="C3" s="17" t="s">
        <v>0</v>
      </c>
      <c r="D3" s="18" t="s">
        <v>2</v>
      </c>
      <c r="E3" s="18" t="s">
        <v>1</v>
      </c>
      <c r="F3" s="18" t="s">
        <v>4</v>
      </c>
      <c r="G3" s="18" t="s">
        <v>5</v>
      </c>
      <c r="H3" s="1"/>
    </row>
    <row r="4" spans="2:8" ht="15" customHeight="1" x14ac:dyDescent="0.35">
      <c r="B4" s="19">
        <v>1</v>
      </c>
      <c r="C4" s="23" t="s">
        <v>89</v>
      </c>
      <c r="D4" s="19">
        <v>1</v>
      </c>
      <c r="E4" s="19" t="s">
        <v>53</v>
      </c>
      <c r="F4" s="21"/>
      <c r="G4" s="27">
        <f>SUM(D4*F4)</f>
        <v>0</v>
      </c>
      <c r="H4" s="1"/>
    </row>
    <row r="5" spans="2:8" x14ac:dyDescent="0.35">
      <c r="B5" s="19">
        <v>2</v>
      </c>
      <c r="C5" s="30" t="s">
        <v>90</v>
      </c>
      <c r="D5" s="19">
        <v>1</v>
      </c>
      <c r="E5" s="19" t="s">
        <v>53</v>
      </c>
      <c r="F5" s="21"/>
      <c r="G5" s="27">
        <f t="shared" ref="G5:G6" si="0">SUM(D5*F5)</f>
        <v>0</v>
      </c>
      <c r="H5" s="1"/>
    </row>
    <row r="6" spans="2:8" ht="15" customHeight="1" x14ac:dyDescent="0.35">
      <c r="B6" s="19">
        <v>3</v>
      </c>
      <c r="C6" s="24" t="s">
        <v>54</v>
      </c>
      <c r="D6" s="19">
        <v>1</v>
      </c>
      <c r="E6" s="19" t="s">
        <v>53</v>
      </c>
      <c r="F6" s="21"/>
      <c r="G6" s="27">
        <f t="shared" si="0"/>
        <v>0</v>
      </c>
      <c r="H6" s="1"/>
    </row>
    <row r="7" spans="2:8" x14ac:dyDescent="0.35">
      <c r="B7" s="19"/>
      <c r="C7" s="24"/>
      <c r="D7" s="19"/>
      <c r="E7" s="23"/>
      <c r="F7" s="32"/>
      <c r="G7" s="27">
        <f>SUM(G4:G6)</f>
        <v>0</v>
      </c>
      <c r="H7" s="5" t="s">
        <v>53</v>
      </c>
    </row>
    <row r="8" spans="2:8" x14ac:dyDescent="0.35">
      <c r="B8" s="24"/>
      <c r="C8" s="24"/>
      <c r="D8" s="24"/>
      <c r="E8" s="24"/>
      <c r="F8" s="24"/>
      <c r="G8" s="27" cm="1">
        <f t="array" ref="G8">SUM(G4:G6*36)</f>
        <v>0</v>
      </c>
      <c r="H8" s="5" t="s">
        <v>110</v>
      </c>
    </row>
  </sheetData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4E89-709F-43F1-95A4-F0CCBC2D2638}">
  <sheetPr>
    <tabColor rgb="FFFF0000"/>
  </sheetPr>
  <dimension ref="B2:I13"/>
  <sheetViews>
    <sheetView zoomScale="90" zoomScaleNormal="90" workbookViewId="0">
      <selection activeCell="H13" sqref="H13"/>
    </sheetView>
  </sheetViews>
  <sheetFormatPr defaultRowHeight="14.5" x14ac:dyDescent="0.35"/>
  <cols>
    <col min="3" max="3" width="62.6328125" customWidth="1"/>
    <col min="4" max="4" width="8.08984375" customWidth="1"/>
    <col min="5" max="5" width="9.90625" customWidth="1"/>
    <col min="6" max="6" width="14.7265625" customWidth="1"/>
    <col min="7" max="7" width="14.26953125" customWidth="1"/>
    <col min="8" max="8" width="17.26953125" customWidth="1"/>
  </cols>
  <sheetData>
    <row r="2" spans="2:9" x14ac:dyDescent="0.35">
      <c r="B2" s="33" t="s">
        <v>114</v>
      </c>
      <c r="C2" s="33"/>
      <c r="D2" s="33"/>
      <c r="E2" s="33"/>
      <c r="F2" s="33"/>
      <c r="G2" s="33"/>
      <c r="H2" s="33"/>
    </row>
    <row r="3" spans="2:9" x14ac:dyDescent="0.35">
      <c r="B3" s="18" t="s">
        <v>9</v>
      </c>
      <c r="C3" s="34" t="s">
        <v>0</v>
      </c>
      <c r="D3" s="18" t="s">
        <v>2</v>
      </c>
      <c r="E3" s="18" t="s">
        <v>1</v>
      </c>
      <c r="F3" s="18" t="s">
        <v>13</v>
      </c>
      <c r="G3" s="18" t="s">
        <v>4</v>
      </c>
      <c r="H3" s="18" t="s">
        <v>5</v>
      </c>
    </row>
    <row r="4" spans="2:9" x14ac:dyDescent="0.35">
      <c r="B4" s="19">
        <v>1</v>
      </c>
      <c r="C4" s="35" t="s">
        <v>60</v>
      </c>
      <c r="D4" s="19">
        <v>1</v>
      </c>
      <c r="E4" s="19" t="s">
        <v>52</v>
      </c>
      <c r="F4" s="19">
        <v>1095</v>
      </c>
      <c r="G4" s="26"/>
      <c r="H4" s="27">
        <f>SUM(G4*F4*D4)</f>
        <v>0</v>
      </c>
    </row>
    <row r="5" spans="2:9" x14ac:dyDescent="0.35">
      <c r="B5" s="19">
        <v>2</v>
      </c>
      <c r="C5" s="30" t="s">
        <v>61</v>
      </c>
      <c r="D5" s="19">
        <v>1</v>
      </c>
      <c r="E5" s="19" t="s">
        <v>52</v>
      </c>
      <c r="F5" s="19">
        <v>1095</v>
      </c>
      <c r="G5" s="26"/>
      <c r="H5" s="27">
        <f t="shared" ref="H5:H12" si="0">SUM(G5*F5*D5)</f>
        <v>0</v>
      </c>
    </row>
    <row r="6" spans="2:9" x14ac:dyDescent="0.35">
      <c r="B6" s="19">
        <v>3</v>
      </c>
      <c r="C6" s="30" t="s">
        <v>62</v>
      </c>
      <c r="D6" s="19">
        <v>1</v>
      </c>
      <c r="E6" s="19" t="s">
        <v>52</v>
      </c>
      <c r="F6" s="19">
        <v>1095</v>
      </c>
      <c r="G6" s="26"/>
      <c r="H6" s="27">
        <f t="shared" si="0"/>
        <v>0</v>
      </c>
    </row>
    <row r="7" spans="2:9" x14ac:dyDescent="0.35">
      <c r="B7" s="19">
        <v>4</v>
      </c>
      <c r="C7" s="30" t="s">
        <v>63</v>
      </c>
      <c r="D7" s="19">
        <v>1</v>
      </c>
      <c r="E7" s="19" t="s">
        <v>52</v>
      </c>
      <c r="F7" s="19">
        <v>1095</v>
      </c>
      <c r="G7" s="26"/>
      <c r="H7" s="27">
        <f t="shared" si="0"/>
        <v>0</v>
      </c>
    </row>
    <row r="8" spans="2:9" x14ac:dyDescent="0.35">
      <c r="B8" s="19">
        <v>5</v>
      </c>
      <c r="C8" s="30" t="s">
        <v>97</v>
      </c>
      <c r="D8" s="19">
        <v>1</v>
      </c>
      <c r="E8" s="19" t="s">
        <v>52</v>
      </c>
      <c r="F8" s="19">
        <v>1095</v>
      </c>
      <c r="G8" s="26"/>
      <c r="H8" s="27">
        <f t="shared" si="0"/>
        <v>0</v>
      </c>
    </row>
    <row r="9" spans="2:9" x14ac:dyDescent="0.35">
      <c r="B9" s="19">
        <v>6</v>
      </c>
      <c r="C9" s="30" t="s">
        <v>64</v>
      </c>
      <c r="D9" s="19">
        <v>2</v>
      </c>
      <c r="E9" s="19" t="s">
        <v>52</v>
      </c>
      <c r="F9" s="19">
        <v>1095</v>
      </c>
      <c r="G9" s="26"/>
      <c r="H9" s="27">
        <f t="shared" si="0"/>
        <v>0</v>
      </c>
    </row>
    <row r="10" spans="2:9" x14ac:dyDescent="0.35">
      <c r="B10" s="19">
        <v>7</v>
      </c>
      <c r="C10" s="24" t="s">
        <v>65</v>
      </c>
      <c r="D10" s="19">
        <v>2</v>
      </c>
      <c r="E10" s="19" t="s">
        <v>52</v>
      </c>
      <c r="F10" s="19">
        <v>1095</v>
      </c>
      <c r="G10" s="36"/>
      <c r="H10" s="27">
        <f t="shared" si="0"/>
        <v>0</v>
      </c>
    </row>
    <row r="11" spans="2:9" x14ac:dyDescent="0.35">
      <c r="B11" s="19">
        <v>8</v>
      </c>
      <c r="C11" s="24" t="s">
        <v>66</v>
      </c>
      <c r="D11" s="19">
        <v>2</v>
      </c>
      <c r="E11" s="19" t="s">
        <v>52</v>
      </c>
      <c r="F11" s="19">
        <v>1095</v>
      </c>
      <c r="G11" s="36"/>
      <c r="H11" s="27">
        <f t="shared" si="0"/>
        <v>0</v>
      </c>
    </row>
    <row r="12" spans="2:9" x14ac:dyDescent="0.35">
      <c r="B12" s="19">
        <v>9</v>
      </c>
      <c r="C12" s="24" t="s">
        <v>67</v>
      </c>
      <c r="D12" s="19">
        <v>5</v>
      </c>
      <c r="E12" s="19" t="s">
        <v>52</v>
      </c>
      <c r="F12" s="19">
        <v>1095</v>
      </c>
      <c r="G12" s="36"/>
      <c r="H12" s="27">
        <f t="shared" si="0"/>
        <v>0</v>
      </c>
    </row>
    <row r="13" spans="2:9" x14ac:dyDescent="0.35">
      <c r="B13" s="28"/>
      <c r="C13" s="28"/>
      <c r="D13" s="28"/>
      <c r="E13" s="28"/>
      <c r="F13" s="28"/>
      <c r="G13" s="28"/>
      <c r="H13" s="27">
        <f>SUM(H4:H12)</f>
        <v>0</v>
      </c>
      <c r="I13" s="3" t="s">
        <v>110</v>
      </c>
    </row>
  </sheetData>
  <mergeCells count="1">
    <mergeCell ref="B2:H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3AA9-71E8-4F7C-B406-A602C69CD57E}">
  <sheetPr>
    <tabColor rgb="FF9966FF"/>
  </sheetPr>
  <dimension ref="B2:G26"/>
  <sheetViews>
    <sheetView topLeftCell="A10" zoomScale="90" zoomScaleNormal="90" workbookViewId="0">
      <selection activeCell="F25" sqref="F25"/>
    </sheetView>
  </sheetViews>
  <sheetFormatPr defaultRowHeight="14.5" x14ac:dyDescent="0.35"/>
  <cols>
    <col min="3" max="3" width="75.08984375" customWidth="1"/>
    <col min="5" max="5" width="15.453125" customWidth="1"/>
    <col min="6" max="6" width="18.7265625" customWidth="1"/>
    <col min="7" max="7" width="10.81640625" customWidth="1"/>
  </cols>
  <sheetData>
    <row r="2" spans="2:6" x14ac:dyDescent="0.35">
      <c r="B2" s="37" t="s">
        <v>115</v>
      </c>
      <c r="C2" s="37"/>
      <c r="D2" s="37"/>
      <c r="E2" s="37"/>
      <c r="F2" s="37"/>
    </row>
    <row r="3" spans="2:6" x14ac:dyDescent="0.35">
      <c r="B3" s="18" t="s">
        <v>15</v>
      </c>
      <c r="C3" s="17" t="s">
        <v>0</v>
      </c>
      <c r="D3" s="18" t="s">
        <v>1</v>
      </c>
      <c r="E3" s="18" t="s">
        <v>4</v>
      </c>
      <c r="F3" s="18" t="s">
        <v>5</v>
      </c>
    </row>
    <row r="4" spans="2:6" x14ac:dyDescent="0.35">
      <c r="B4" s="19">
        <v>1</v>
      </c>
      <c r="C4" s="35" t="s">
        <v>78</v>
      </c>
      <c r="D4" s="19" t="s">
        <v>7</v>
      </c>
      <c r="E4" s="19"/>
      <c r="F4" s="27">
        <f>SUM(E4)</f>
        <v>0</v>
      </c>
    </row>
    <row r="5" spans="2:6" x14ac:dyDescent="0.35">
      <c r="B5" s="19">
        <v>2</v>
      </c>
      <c r="C5" s="35" t="s">
        <v>72</v>
      </c>
      <c r="D5" s="19" t="s">
        <v>7</v>
      </c>
      <c r="E5" s="19"/>
      <c r="F5" s="27">
        <f t="shared" ref="F5:F24" si="0">SUM(E5)</f>
        <v>0</v>
      </c>
    </row>
    <row r="6" spans="2:6" x14ac:dyDescent="0.35">
      <c r="B6" s="19">
        <v>3</v>
      </c>
      <c r="C6" s="35" t="s">
        <v>73</v>
      </c>
      <c r="D6" s="19" t="s">
        <v>7</v>
      </c>
      <c r="E6" s="19"/>
      <c r="F6" s="27">
        <f t="shared" si="0"/>
        <v>0</v>
      </c>
    </row>
    <row r="7" spans="2:6" x14ac:dyDescent="0.35">
      <c r="B7" s="19">
        <v>4</v>
      </c>
      <c r="C7" s="35" t="s">
        <v>74</v>
      </c>
      <c r="D7" s="19" t="s">
        <v>7</v>
      </c>
      <c r="E7" s="38"/>
      <c r="F7" s="27">
        <f t="shared" si="0"/>
        <v>0</v>
      </c>
    </row>
    <row r="8" spans="2:6" x14ac:dyDescent="0.35">
      <c r="B8" s="19">
        <v>5</v>
      </c>
      <c r="C8" s="35" t="s">
        <v>75</v>
      </c>
      <c r="D8" s="19" t="s">
        <v>7</v>
      </c>
      <c r="E8" s="38"/>
      <c r="F8" s="27">
        <f t="shared" si="0"/>
        <v>0</v>
      </c>
    </row>
    <row r="9" spans="2:6" x14ac:dyDescent="0.35">
      <c r="B9" s="19">
        <v>6</v>
      </c>
      <c r="C9" s="35" t="s">
        <v>76</v>
      </c>
      <c r="D9" s="19" t="s">
        <v>7</v>
      </c>
      <c r="E9" s="38"/>
      <c r="F9" s="27">
        <f t="shared" si="0"/>
        <v>0</v>
      </c>
    </row>
    <row r="10" spans="2:6" x14ac:dyDescent="0.35">
      <c r="B10" s="19">
        <v>7</v>
      </c>
      <c r="C10" s="35" t="s">
        <v>103</v>
      </c>
      <c r="D10" s="19" t="s">
        <v>7</v>
      </c>
      <c r="E10" s="38"/>
      <c r="F10" s="27">
        <f t="shared" si="0"/>
        <v>0</v>
      </c>
    </row>
    <row r="11" spans="2:6" x14ac:dyDescent="0.35">
      <c r="B11" s="19">
        <v>8</v>
      </c>
      <c r="C11" s="35" t="s">
        <v>77</v>
      </c>
      <c r="D11" s="19" t="s">
        <v>7</v>
      </c>
      <c r="E11" s="38"/>
      <c r="F11" s="27">
        <f t="shared" si="0"/>
        <v>0</v>
      </c>
    </row>
    <row r="12" spans="2:6" x14ac:dyDescent="0.35">
      <c r="B12" s="19">
        <v>9</v>
      </c>
      <c r="C12" s="35" t="s">
        <v>104</v>
      </c>
      <c r="D12" s="19" t="s">
        <v>7</v>
      </c>
      <c r="E12" s="38"/>
      <c r="F12" s="27">
        <f t="shared" si="0"/>
        <v>0</v>
      </c>
    </row>
    <row r="13" spans="2:6" x14ac:dyDescent="0.35">
      <c r="B13" s="19">
        <v>10</v>
      </c>
      <c r="C13" s="35" t="s">
        <v>84</v>
      </c>
      <c r="D13" s="19" t="s">
        <v>7</v>
      </c>
      <c r="E13" s="38"/>
      <c r="F13" s="27">
        <f t="shared" si="0"/>
        <v>0</v>
      </c>
    </row>
    <row r="14" spans="2:6" x14ac:dyDescent="0.35">
      <c r="B14" s="19">
        <v>11</v>
      </c>
      <c r="C14" s="35" t="s">
        <v>98</v>
      </c>
      <c r="D14" s="19" t="s">
        <v>7</v>
      </c>
      <c r="E14" s="38"/>
      <c r="F14" s="27">
        <f t="shared" si="0"/>
        <v>0</v>
      </c>
    </row>
    <row r="15" spans="2:6" x14ac:dyDescent="0.35">
      <c r="B15" s="19">
        <v>12</v>
      </c>
      <c r="C15" s="35" t="s">
        <v>99</v>
      </c>
      <c r="D15" s="19" t="s">
        <v>7</v>
      </c>
      <c r="E15" s="38"/>
      <c r="F15" s="27">
        <f t="shared" si="0"/>
        <v>0</v>
      </c>
    </row>
    <row r="16" spans="2:6" x14ac:dyDescent="0.35">
      <c r="B16" s="19">
        <v>13</v>
      </c>
      <c r="C16" s="35" t="s">
        <v>80</v>
      </c>
      <c r="D16" s="19" t="s">
        <v>7</v>
      </c>
      <c r="E16" s="38"/>
      <c r="F16" s="27">
        <f t="shared" si="0"/>
        <v>0</v>
      </c>
    </row>
    <row r="17" spans="2:7" x14ac:dyDescent="0.35">
      <c r="B17" s="19">
        <v>14</v>
      </c>
      <c r="C17" s="35" t="s">
        <v>100</v>
      </c>
      <c r="D17" s="19" t="s">
        <v>7</v>
      </c>
      <c r="E17" s="38"/>
      <c r="F17" s="27">
        <f t="shared" si="0"/>
        <v>0</v>
      </c>
    </row>
    <row r="18" spans="2:7" x14ac:dyDescent="0.35">
      <c r="B18" s="19">
        <v>15</v>
      </c>
      <c r="C18" s="35" t="s">
        <v>102</v>
      </c>
      <c r="D18" s="19" t="s">
        <v>7</v>
      </c>
      <c r="E18" s="38"/>
      <c r="F18" s="27">
        <f t="shared" si="0"/>
        <v>0</v>
      </c>
    </row>
    <row r="19" spans="2:7" x14ac:dyDescent="0.35">
      <c r="B19" s="19">
        <v>16</v>
      </c>
      <c r="C19" s="35" t="s">
        <v>101</v>
      </c>
      <c r="D19" s="19" t="s">
        <v>7</v>
      </c>
      <c r="E19" s="38"/>
      <c r="F19" s="27">
        <f t="shared" si="0"/>
        <v>0</v>
      </c>
    </row>
    <row r="20" spans="2:7" x14ac:dyDescent="0.35">
      <c r="B20" s="19">
        <v>17</v>
      </c>
      <c r="C20" s="35" t="s">
        <v>81</v>
      </c>
      <c r="D20" s="19" t="s">
        <v>7</v>
      </c>
      <c r="E20" s="38"/>
      <c r="F20" s="27">
        <f t="shared" si="0"/>
        <v>0</v>
      </c>
    </row>
    <row r="21" spans="2:7" x14ac:dyDescent="0.35">
      <c r="B21" s="19">
        <v>18</v>
      </c>
      <c r="C21" s="35" t="s">
        <v>82</v>
      </c>
      <c r="D21" s="19" t="s">
        <v>7</v>
      </c>
      <c r="E21" s="38"/>
      <c r="F21" s="27">
        <f t="shared" si="0"/>
        <v>0</v>
      </c>
    </row>
    <row r="22" spans="2:7" x14ac:dyDescent="0.35">
      <c r="B22" s="19">
        <v>19</v>
      </c>
      <c r="C22" s="35" t="s">
        <v>83</v>
      </c>
      <c r="D22" s="19" t="s">
        <v>7</v>
      </c>
      <c r="E22" s="38"/>
      <c r="F22" s="27">
        <f t="shared" si="0"/>
        <v>0</v>
      </c>
    </row>
    <row r="23" spans="2:7" s="1" customFormat="1" ht="15" customHeight="1" x14ac:dyDescent="0.25">
      <c r="B23" s="19">
        <v>20</v>
      </c>
      <c r="C23" s="30" t="s">
        <v>30</v>
      </c>
      <c r="D23" s="19" t="s">
        <v>7</v>
      </c>
      <c r="E23" s="26"/>
      <c r="F23" s="27">
        <f t="shared" si="0"/>
        <v>0</v>
      </c>
    </row>
    <row r="24" spans="2:7" s="1" customFormat="1" ht="15" customHeight="1" x14ac:dyDescent="0.25">
      <c r="B24" s="19">
        <v>21</v>
      </c>
      <c r="C24" s="30" t="s">
        <v>32</v>
      </c>
      <c r="D24" s="19" t="s">
        <v>7</v>
      </c>
      <c r="E24" s="26"/>
      <c r="F24" s="27">
        <f t="shared" si="0"/>
        <v>0</v>
      </c>
    </row>
    <row r="25" spans="2:7" x14ac:dyDescent="0.35">
      <c r="B25" s="28"/>
      <c r="C25" s="28"/>
      <c r="D25" s="28"/>
      <c r="E25" s="28"/>
      <c r="F25" s="32">
        <f>SUM(F4:F24)</f>
        <v>0</v>
      </c>
      <c r="G25" s="1" t="s">
        <v>53</v>
      </c>
    </row>
    <row r="26" spans="2:7" x14ac:dyDescent="0.35">
      <c r="B26" s="28"/>
      <c r="C26" s="28"/>
      <c r="D26" s="28"/>
      <c r="E26" s="28"/>
      <c r="F26" s="27">
        <f>SUM(F25*36)</f>
        <v>0</v>
      </c>
      <c r="G26" s="1" t="s">
        <v>110</v>
      </c>
    </row>
  </sheetData>
  <mergeCells count="1">
    <mergeCell ref="B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108BF-3B35-448B-B18B-C2F68D79E7AF}">
  <sheetPr>
    <tabColor rgb="FFFFFF00"/>
    <pageSetUpPr fitToPage="1"/>
  </sheetPr>
  <dimension ref="B2:I48"/>
  <sheetViews>
    <sheetView topLeftCell="A34" zoomScale="90" zoomScaleNormal="90" workbookViewId="0">
      <selection activeCell="K16" sqref="K16"/>
    </sheetView>
  </sheetViews>
  <sheetFormatPr defaultRowHeight="14.5" x14ac:dyDescent="0.35"/>
  <cols>
    <col min="3" max="3" width="59.7265625" customWidth="1"/>
    <col min="5" max="5" width="10.36328125" customWidth="1"/>
    <col min="6" max="6" width="15.26953125" customWidth="1"/>
    <col min="7" max="7" width="14.54296875" customWidth="1"/>
    <col min="8" max="8" width="16.08984375" bestFit="1" customWidth="1"/>
    <col min="9" max="9" width="14.26953125" customWidth="1"/>
  </cols>
  <sheetData>
    <row r="2" spans="2:9" x14ac:dyDescent="0.35">
      <c r="B2" s="12" t="s">
        <v>10</v>
      </c>
      <c r="C2" s="12"/>
      <c r="D2" s="12"/>
      <c r="E2" s="12"/>
      <c r="F2" s="12"/>
      <c r="G2" s="12"/>
      <c r="H2" s="12"/>
    </row>
    <row r="3" spans="2:9" x14ac:dyDescent="0.35">
      <c r="B3" s="4"/>
      <c r="C3" s="5"/>
      <c r="D3" s="4"/>
      <c r="E3" s="4"/>
      <c r="F3" s="4"/>
      <c r="G3" s="4"/>
      <c r="H3" s="4"/>
    </row>
    <row r="4" spans="2:9" x14ac:dyDescent="0.35">
      <c r="B4" s="19"/>
      <c r="C4" s="39" t="s">
        <v>45</v>
      </c>
      <c r="D4" s="19"/>
      <c r="E4" s="19"/>
      <c r="F4" s="19"/>
      <c r="G4" s="19"/>
      <c r="H4" s="19"/>
    </row>
    <row r="5" spans="2:9" x14ac:dyDescent="0.35">
      <c r="B5" s="34" t="s">
        <v>9</v>
      </c>
      <c r="C5" s="34" t="s">
        <v>0</v>
      </c>
      <c r="D5" s="40" t="s">
        <v>2</v>
      </c>
      <c r="E5" s="40" t="s">
        <v>1</v>
      </c>
      <c r="F5" s="40" t="s">
        <v>8</v>
      </c>
      <c r="G5" s="40" t="s">
        <v>4</v>
      </c>
      <c r="H5" s="40" t="s">
        <v>5</v>
      </c>
    </row>
    <row r="6" spans="2:9" x14ac:dyDescent="0.35">
      <c r="B6" s="19">
        <v>1.1000000000000001</v>
      </c>
      <c r="C6" s="35" t="s">
        <v>33</v>
      </c>
      <c r="D6" s="19">
        <v>1</v>
      </c>
      <c r="E6" s="19" t="s">
        <v>6</v>
      </c>
      <c r="F6" s="19">
        <v>173</v>
      </c>
      <c r="G6" s="26"/>
      <c r="H6" s="27">
        <f>SUM(F6*D6*G6)</f>
        <v>0</v>
      </c>
    </row>
    <row r="7" spans="2:9" x14ac:dyDescent="0.35">
      <c r="B7" s="19">
        <v>1.2</v>
      </c>
      <c r="C7" s="23" t="s">
        <v>34</v>
      </c>
      <c r="D7" s="19">
        <v>1</v>
      </c>
      <c r="E7" s="19" t="s">
        <v>6</v>
      </c>
      <c r="F7" s="19">
        <v>173</v>
      </c>
      <c r="G7" s="21"/>
      <c r="H7" s="27">
        <f t="shared" ref="H7:H9" si="0">SUM(F7*D7*G7)</f>
        <v>0</v>
      </c>
    </row>
    <row r="8" spans="2:9" x14ac:dyDescent="0.35">
      <c r="B8" s="19">
        <v>1.3</v>
      </c>
      <c r="C8" s="23" t="s">
        <v>35</v>
      </c>
      <c r="D8" s="19">
        <v>9</v>
      </c>
      <c r="E8" s="19" t="s">
        <v>6</v>
      </c>
      <c r="F8" s="19">
        <v>173</v>
      </c>
      <c r="G8" s="21"/>
      <c r="H8" s="27">
        <f t="shared" si="0"/>
        <v>0</v>
      </c>
    </row>
    <row r="9" spans="2:9" x14ac:dyDescent="0.35">
      <c r="B9" s="19">
        <v>1.4</v>
      </c>
      <c r="C9" s="23" t="s">
        <v>37</v>
      </c>
      <c r="D9" s="19">
        <v>2</v>
      </c>
      <c r="E9" s="19" t="s">
        <v>6</v>
      </c>
      <c r="F9" s="19">
        <v>173</v>
      </c>
      <c r="G9" s="21"/>
      <c r="H9" s="27">
        <f t="shared" si="0"/>
        <v>0</v>
      </c>
    </row>
    <row r="10" spans="2:9" x14ac:dyDescent="0.35">
      <c r="B10" s="19"/>
      <c r="C10" s="23"/>
      <c r="D10" s="19"/>
      <c r="E10" s="19"/>
      <c r="F10" s="19"/>
      <c r="G10" s="23"/>
      <c r="H10" s="27">
        <f>SUM(H6:H9)</f>
        <v>0</v>
      </c>
      <c r="I10" s="9" t="s">
        <v>53</v>
      </c>
    </row>
    <row r="11" spans="2:9" x14ac:dyDescent="0.35">
      <c r="B11" s="19"/>
      <c r="C11" s="23"/>
      <c r="D11" s="19"/>
      <c r="E11" s="19"/>
      <c r="F11" s="19"/>
      <c r="G11" s="23"/>
      <c r="H11" s="27" cm="1">
        <f t="array" ref="H11">SUM(H6:H9*60)</f>
        <v>0</v>
      </c>
      <c r="I11" s="9" t="s">
        <v>110</v>
      </c>
    </row>
    <row r="12" spans="2:9" x14ac:dyDescent="0.35">
      <c r="B12" s="19"/>
      <c r="C12" s="41" t="s">
        <v>46</v>
      </c>
      <c r="D12" s="19"/>
      <c r="E12" s="19"/>
      <c r="F12" s="19"/>
      <c r="G12" s="23"/>
      <c r="H12" s="23"/>
    </row>
    <row r="13" spans="2:9" x14ac:dyDescent="0.35">
      <c r="B13" s="34" t="s">
        <v>9</v>
      </c>
      <c r="C13" s="34" t="s">
        <v>0</v>
      </c>
      <c r="D13" s="40" t="s">
        <v>2</v>
      </c>
      <c r="E13" s="40" t="s">
        <v>1</v>
      </c>
      <c r="F13" s="40" t="s">
        <v>8</v>
      </c>
      <c r="G13" s="40" t="s">
        <v>4</v>
      </c>
      <c r="H13" s="40" t="s">
        <v>5</v>
      </c>
    </row>
    <row r="14" spans="2:9" x14ac:dyDescent="0.35">
      <c r="B14" s="19">
        <v>2.1</v>
      </c>
      <c r="C14" s="23" t="s">
        <v>38</v>
      </c>
      <c r="D14" s="19">
        <v>2</v>
      </c>
      <c r="E14" s="19" t="s">
        <v>6</v>
      </c>
      <c r="F14" s="19">
        <v>173</v>
      </c>
      <c r="G14" s="26"/>
      <c r="H14" s="27">
        <f>SUM(D14*F14*G14)</f>
        <v>0</v>
      </c>
    </row>
    <row r="15" spans="2:9" x14ac:dyDescent="0.35">
      <c r="B15" s="19">
        <v>2.2000000000000002</v>
      </c>
      <c r="C15" s="23" t="s">
        <v>39</v>
      </c>
      <c r="D15" s="19">
        <v>4</v>
      </c>
      <c r="E15" s="19" t="s">
        <v>6</v>
      </c>
      <c r="F15" s="19">
        <v>173</v>
      </c>
      <c r="G15" s="21"/>
      <c r="H15" s="27">
        <f t="shared" ref="H15:H19" si="1">SUM(D15*F15*G15)</f>
        <v>0</v>
      </c>
    </row>
    <row r="16" spans="2:9" x14ac:dyDescent="0.35">
      <c r="B16" s="19">
        <v>2.2999999999999998</v>
      </c>
      <c r="C16" s="23" t="s">
        <v>40</v>
      </c>
      <c r="D16" s="19">
        <v>2</v>
      </c>
      <c r="E16" s="19" t="s">
        <v>6</v>
      </c>
      <c r="F16" s="19">
        <v>173</v>
      </c>
      <c r="G16" s="21"/>
      <c r="H16" s="27">
        <f t="shared" si="1"/>
        <v>0</v>
      </c>
    </row>
    <row r="17" spans="2:9" x14ac:dyDescent="0.35">
      <c r="B17" s="19">
        <v>2.4</v>
      </c>
      <c r="C17" s="23" t="s">
        <v>41</v>
      </c>
      <c r="D17" s="19">
        <v>2</v>
      </c>
      <c r="E17" s="19" t="s">
        <v>6</v>
      </c>
      <c r="F17" s="19">
        <v>173</v>
      </c>
      <c r="G17" s="21"/>
      <c r="H17" s="27">
        <f t="shared" si="1"/>
        <v>0</v>
      </c>
    </row>
    <row r="18" spans="2:9" x14ac:dyDescent="0.35">
      <c r="B18" s="19">
        <v>2.5</v>
      </c>
      <c r="C18" s="23" t="s">
        <v>42</v>
      </c>
      <c r="D18" s="19">
        <v>2</v>
      </c>
      <c r="E18" s="19" t="s">
        <v>6</v>
      </c>
      <c r="F18" s="19">
        <v>173</v>
      </c>
      <c r="G18" s="26"/>
      <c r="H18" s="27">
        <f t="shared" si="1"/>
        <v>0</v>
      </c>
    </row>
    <row r="19" spans="2:9" x14ac:dyDescent="0.35">
      <c r="B19" s="19">
        <v>2.6</v>
      </c>
      <c r="C19" s="23" t="s">
        <v>43</v>
      </c>
      <c r="D19" s="19">
        <v>2</v>
      </c>
      <c r="E19" s="19" t="s">
        <v>6</v>
      </c>
      <c r="F19" s="19">
        <v>173</v>
      </c>
      <c r="G19" s="21"/>
      <c r="H19" s="27">
        <f t="shared" si="1"/>
        <v>0</v>
      </c>
    </row>
    <row r="20" spans="2:9" x14ac:dyDescent="0.35">
      <c r="B20" s="42"/>
      <c r="C20" s="23"/>
      <c r="D20" s="19"/>
      <c r="E20" s="19"/>
      <c r="F20" s="19"/>
      <c r="G20" s="23"/>
      <c r="H20" s="27">
        <f>SUM(H14:H19)</f>
        <v>0</v>
      </c>
      <c r="I20" s="9" t="s">
        <v>53</v>
      </c>
    </row>
    <row r="21" spans="2:9" x14ac:dyDescent="0.35">
      <c r="B21" s="42"/>
      <c r="C21" s="23"/>
      <c r="D21" s="19"/>
      <c r="E21" s="19"/>
      <c r="F21" s="19"/>
      <c r="G21" s="23"/>
      <c r="H21" s="27" cm="1">
        <f t="array" ref="H21">SUM(H14:H19*60)</f>
        <v>0</v>
      </c>
      <c r="I21" s="9" t="s">
        <v>110</v>
      </c>
    </row>
    <row r="22" spans="2:9" x14ac:dyDescent="0.35">
      <c r="B22" s="42"/>
      <c r="C22" s="23"/>
      <c r="D22" s="19"/>
      <c r="E22" s="19"/>
      <c r="F22" s="19"/>
      <c r="G22" s="23"/>
      <c r="H22" s="23"/>
    </row>
    <row r="23" spans="2:9" x14ac:dyDescent="0.35">
      <c r="B23" s="42"/>
      <c r="C23" s="41" t="s">
        <v>92</v>
      </c>
      <c r="D23" s="19"/>
      <c r="E23" s="19"/>
      <c r="F23" s="19"/>
      <c r="G23" s="23"/>
      <c r="H23" s="23"/>
    </row>
    <row r="24" spans="2:9" x14ac:dyDescent="0.35">
      <c r="B24" s="34" t="s">
        <v>9</v>
      </c>
      <c r="C24" s="34" t="s">
        <v>0</v>
      </c>
      <c r="D24" s="40" t="s">
        <v>2</v>
      </c>
      <c r="E24" s="40" t="s">
        <v>1</v>
      </c>
      <c r="F24" s="40" t="s">
        <v>8</v>
      </c>
      <c r="G24" s="40" t="s">
        <v>4</v>
      </c>
      <c r="H24" s="40" t="s">
        <v>5</v>
      </c>
    </row>
    <row r="25" spans="2:9" x14ac:dyDescent="0.35">
      <c r="B25" s="43">
        <v>3.1</v>
      </c>
      <c r="C25" s="23" t="s">
        <v>91</v>
      </c>
      <c r="D25" s="19">
        <v>4</v>
      </c>
      <c r="E25" s="19" t="s">
        <v>6</v>
      </c>
      <c r="F25" s="19">
        <v>192</v>
      </c>
      <c r="G25" s="21"/>
      <c r="H25" s="27">
        <f>SUM(G25*F25*D25)</f>
        <v>0</v>
      </c>
    </row>
    <row r="26" spans="2:9" ht="25" x14ac:dyDescent="0.35">
      <c r="B26" s="43">
        <v>3.2</v>
      </c>
      <c r="C26" s="20" t="s">
        <v>55</v>
      </c>
      <c r="D26" s="19">
        <v>100</v>
      </c>
      <c r="E26" s="19" t="s">
        <v>6</v>
      </c>
      <c r="F26" s="19">
        <v>192</v>
      </c>
      <c r="G26" s="26"/>
      <c r="H26" s="27">
        <f>SUM(G26*F26*D26)</f>
        <v>0</v>
      </c>
    </row>
    <row r="27" spans="2:9" x14ac:dyDescent="0.35">
      <c r="B27" s="42"/>
      <c r="C27" s="23"/>
      <c r="D27" s="19"/>
      <c r="E27" s="19"/>
      <c r="F27" s="19"/>
      <c r="G27" s="23"/>
      <c r="H27" s="27" cm="1">
        <f t="array" ref="H27">SUM(H25:H26*60)</f>
        <v>0</v>
      </c>
      <c r="I27" s="9" t="s">
        <v>69</v>
      </c>
    </row>
    <row r="28" spans="2:9" ht="15" customHeight="1" x14ac:dyDescent="0.35">
      <c r="B28" s="42"/>
      <c r="C28" s="23"/>
      <c r="D28" s="19"/>
      <c r="E28" s="19"/>
      <c r="F28" s="19"/>
      <c r="G28" s="23"/>
      <c r="H28" s="27">
        <f>SUM(H27*60)</f>
        <v>0</v>
      </c>
      <c r="I28" s="9" t="s">
        <v>110</v>
      </c>
    </row>
    <row r="29" spans="2:9" x14ac:dyDescent="0.35">
      <c r="B29" s="42"/>
      <c r="C29" s="23"/>
      <c r="D29" s="19"/>
      <c r="E29" s="19"/>
      <c r="F29" s="19"/>
      <c r="G29" s="23"/>
      <c r="H29" s="23"/>
    </row>
    <row r="30" spans="2:9" x14ac:dyDescent="0.35">
      <c r="B30" s="42"/>
      <c r="C30" s="41" t="s">
        <v>93</v>
      </c>
      <c r="D30" s="19"/>
      <c r="E30" s="19"/>
      <c r="F30" s="19"/>
      <c r="G30" s="23"/>
      <c r="H30" s="23"/>
    </row>
    <row r="31" spans="2:9" x14ac:dyDescent="0.35">
      <c r="B31" s="34" t="s">
        <v>9</v>
      </c>
      <c r="C31" s="34" t="s">
        <v>0</v>
      </c>
      <c r="D31" s="40" t="s">
        <v>2</v>
      </c>
      <c r="E31" s="40" t="s">
        <v>1</v>
      </c>
      <c r="F31" s="40" t="s">
        <v>8</v>
      </c>
      <c r="G31" s="40" t="s">
        <v>4</v>
      </c>
      <c r="H31" s="40" t="s">
        <v>5</v>
      </c>
    </row>
    <row r="32" spans="2:9" x14ac:dyDescent="0.35">
      <c r="B32" s="43">
        <v>4.0999999999999996</v>
      </c>
      <c r="C32" s="23" t="s">
        <v>56</v>
      </c>
      <c r="D32" s="19">
        <v>4</v>
      </c>
      <c r="E32" s="19" t="s">
        <v>6</v>
      </c>
      <c r="F32" s="19">
        <v>192</v>
      </c>
      <c r="G32" s="21"/>
      <c r="H32" s="27">
        <f>SUM(G32*F32*D32)</f>
        <v>0</v>
      </c>
    </row>
    <row r="33" spans="2:9" ht="25" x14ac:dyDescent="0.35">
      <c r="B33" s="43">
        <v>4.2</v>
      </c>
      <c r="C33" s="20" t="s">
        <v>57</v>
      </c>
      <c r="D33" s="19">
        <v>40</v>
      </c>
      <c r="E33" s="19" t="s">
        <v>6</v>
      </c>
      <c r="F33" s="19">
        <v>192</v>
      </c>
      <c r="G33" s="26"/>
      <c r="H33" s="27">
        <f>SUM(G33*F33*D33)</f>
        <v>0</v>
      </c>
    </row>
    <row r="34" spans="2:9" x14ac:dyDescent="0.35">
      <c r="B34" s="42"/>
      <c r="C34" s="23"/>
      <c r="D34" s="19"/>
      <c r="E34" s="19"/>
      <c r="F34" s="19"/>
      <c r="G34" s="23"/>
      <c r="H34" s="27">
        <f>SUM(H32:H33)</f>
        <v>0</v>
      </c>
      <c r="I34" s="9" t="s">
        <v>53</v>
      </c>
    </row>
    <row r="35" spans="2:9" ht="15" customHeight="1" x14ac:dyDescent="0.35">
      <c r="B35" s="42"/>
      <c r="C35" s="23"/>
      <c r="D35" s="19"/>
      <c r="E35" s="19"/>
      <c r="F35" s="19"/>
      <c r="G35" s="23"/>
      <c r="H35" s="27">
        <f>SUM(H34*60)</f>
        <v>0</v>
      </c>
      <c r="I35" s="9" t="s">
        <v>110</v>
      </c>
    </row>
    <row r="36" spans="2:9" x14ac:dyDescent="0.35">
      <c r="B36" s="42"/>
      <c r="C36" s="23"/>
      <c r="D36" s="19"/>
      <c r="E36" s="19"/>
      <c r="F36" s="19"/>
      <c r="G36" s="23"/>
      <c r="H36" s="23"/>
    </row>
    <row r="37" spans="2:9" x14ac:dyDescent="0.35">
      <c r="B37" s="42"/>
      <c r="C37" s="41" t="s">
        <v>44</v>
      </c>
      <c r="D37" s="19"/>
      <c r="E37" s="19"/>
      <c r="F37" s="19"/>
      <c r="G37" s="23"/>
      <c r="H37" s="23"/>
    </row>
    <row r="38" spans="2:9" x14ac:dyDescent="0.35">
      <c r="B38" s="34" t="s">
        <v>9</v>
      </c>
      <c r="C38" s="34" t="s">
        <v>0</v>
      </c>
      <c r="D38" s="40" t="s">
        <v>2</v>
      </c>
      <c r="E38" s="40" t="s">
        <v>1</v>
      </c>
      <c r="F38" s="40" t="s">
        <v>8</v>
      </c>
      <c r="G38" s="40" t="s">
        <v>4</v>
      </c>
      <c r="H38" s="40" t="s">
        <v>5</v>
      </c>
    </row>
    <row r="39" spans="2:9" x14ac:dyDescent="0.35">
      <c r="B39" s="43">
        <v>5.0999999999999996</v>
      </c>
      <c r="C39" s="23" t="s">
        <v>48</v>
      </c>
      <c r="D39" s="19">
        <v>25</v>
      </c>
      <c r="E39" s="19" t="s">
        <v>6</v>
      </c>
      <c r="F39" s="19">
        <v>173</v>
      </c>
      <c r="G39" s="21"/>
      <c r="H39" s="27">
        <f>SUM(G39*F39*D39)</f>
        <v>0</v>
      </c>
    </row>
    <row r="40" spans="2:9" x14ac:dyDescent="0.35">
      <c r="B40" s="43">
        <v>5.2</v>
      </c>
      <c r="C40" s="23" t="s">
        <v>47</v>
      </c>
      <c r="D40" s="19">
        <v>25</v>
      </c>
      <c r="E40" s="19" t="s">
        <v>6</v>
      </c>
      <c r="F40" s="19">
        <v>173</v>
      </c>
      <c r="G40" s="21"/>
      <c r="H40" s="27">
        <f t="shared" ref="H40:H42" si="2">SUM(G40*F40*D40)</f>
        <v>0</v>
      </c>
    </row>
    <row r="41" spans="2:9" x14ac:dyDescent="0.35">
      <c r="B41" s="44">
        <v>5.3</v>
      </c>
      <c r="C41" s="23" t="s">
        <v>49</v>
      </c>
      <c r="D41" s="19">
        <v>15</v>
      </c>
      <c r="E41" s="19" t="s">
        <v>6</v>
      </c>
      <c r="F41" s="19">
        <v>173</v>
      </c>
      <c r="G41" s="21"/>
      <c r="H41" s="27">
        <f t="shared" si="2"/>
        <v>0</v>
      </c>
    </row>
    <row r="42" spans="2:9" x14ac:dyDescent="0.35">
      <c r="B42" s="19">
        <v>5.4</v>
      </c>
      <c r="C42" s="23" t="s">
        <v>50</v>
      </c>
      <c r="D42" s="19">
        <v>10</v>
      </c>
      <c r="E42" s="19" t="s">
        <v>6</v>
      </c>
      <c r="F42" s="19">
        <v>173</v>
      </c>
      <c r="G42" s="21"/>
      <c r="H42" s="27">
        <f t="shared" si="2"/>
        <v>0</v>
      </c>
    </row>
    <row r="43" spans="2:9" x14ac:dyDescent="0.35">
      <c r="B43" s="24"/>
      <c r="C43" s="24"/>
      <c r="D43" s="45"/>
      <c r="E43" s="24"/>
      <c r="F43" s="24"/>
      <c r="G43" s="24"/>
      <c r="H43" s="46">
        <f>SUM(H39:H42)</f>
        <v>0</v>
      </c>
      <c r="I43" s="9" t="s">
        <v>53</v>
      </c>
    </row>
    <row r="44" spans="2:9" x14ac:dyDescent="0.35">
      <c r="B44" s="24"/>
      <c r="C44" s="24"/>
      <c r="D44" s="45"/>
      <c r="E44" s="24"/>
      <c r="F44" s="24"/>
      <c r="G44" s="24"/>
      <c r="H44" s="46">
        <f>SUM(H43*60)</f>
        <v>0</v>
      </c>
      <c r="I44" s="9" t="s">
        <v>110</v>
      </c>
    </row>
    <row r="45" spans="2:9" x14ac:dyDescent="0.35">
      <c r="B45" s="1"/>
      <c r="C45" s="1"/>
      <c r="D45" s="2"/>
      <c r="E45" s="1"/>
      <c r="F45" s="1"/>
      <c r="G45" s="1"/>
      <c r="H45" s="8"/>
    </row>
    <row r="46" spans="2:9" x14ac:dyDescent="0.35">
      <c r="B46" s="1"/>
      <c r="C46" s="1"/>
      <c r="D46" s="1"/>
      <c r="E46" s="1"/>
      <c r="F46" s="1"/>
      <c r="G46" s="1"/>
      <c r="H46" s="1"/>
    </row>
    <row r="47" spans="2:9" x14ac:dyDescent="0.35">
      <c r="B47" s="1"/>
      <c r="C47" s="1"/>
      <c r="D47" s="1"/>
      <c r="E47" s="1"/>
      <c r="F47" s="1"/>
      <c r="G47" s="1"/>
      <c r="H47" s="1"/>
    </row>
    <row r="48" spans="2:9" x14ac:dyDescent="0.35">
      <c r="B48" s="1"/>
      <c r="C48" s="1"/>
      <c r="D48" s="1"/>
      <c r="E48" s="1"/>
      <c r="F48" s="1"/>
      <c r="G48" s="1"/>
      <c r="H48" s="1"/>
    </row>
  </sheetData>
  <mergeCells count="1">
    <mergeCell ref="B2:H2"/>
  </mergeCells>
  <pageMargins left="0.7" right="0.7" top="0.75" bottom="0.75" header="0.3" footer="0.3"/>
  <pageSetup scale="7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DA3-6E77-430E-ADA2-BBAFFD679E1E}">
  <sheetPr>
    <tabColor rgb="FFFF66FF"/>
    <pageSetUpPr fitToPage="1"/>
  </sheetPr>
  <dimension ref="B2:G20"/>
  <sheetViews>
    <sheetView zoomScale="90" zoomScaleNormal="90" workbookViewId="0">
      <selection activeCell="K16" sqref="K16"/>
    </sheetView>
  </sheetViews>
  <sheetFormatPr defaultRowHeight="14.5" x14ac:dyDescent="0.35"/>
  <cols>
    <col min="3" max="3" width="54.6328125" customWidth="1"/>
    <col min="4" max="4" width="9.90625" bestFit="1" customWidth="1"/>
    <col min="5" max="5" width="16.54296875" customWidth="1"/>
    <col min="6" max="6" width="19" customWidth="1"/>
  </cols>
  <sheetData>
    <row r="2" spans="2:6" x14ac:dyDescent="0.35">
      <c r="B2" s="13" t="s">
        <v>116</v>
      </c>
      <c r="C2" s="13"/>
      <c r="D2" s="13"/>
      <c r="E2" s="13"/>
      <c r="F2" s="13"/>
    </row>
    <row r="3" spans="2:6" x14ac:dyDescent="0.35">
      <c r="B3" s="17" t="s">
        <v>9</v>
      </c>
      <c r="C3" s="17" t="s">
        <v>0</v>
      </c>
      <c r="D3" s="18" t="s">
        <v>1</v>
      </c>
      <c r="E3" s="18" t="s">
        <v>117</v>
      </c>
      <c r="F3" s="18" t="s">
        <v>118</v>
      </c>
    </row>
    <row r="4" spans="2:6" x14ac:dyDescent="0.35">
      <c r="B4" s="19">
        <v>1</v>
      </c>
      <c r="C4" s="23" t="s">
        <v>35</v>
      </c>
      <c r="D4" s="19" t="s">
        <v>6</v>
      </c>
      <c r="E4" s="26"/>
      <c r="F4" s="26"/>
    </row>
    <row r="5" spans="2:6" x14ac:dyDescent="0.35">
      <c r="B5" s="19">
        <v>2</v>
      </c>
      <c r="C5" s="23" t="s">
        <v>38</v>
      </c>
      <c r="D5" s="19" t="s">
        <v>6</v>
      </c>
      <c r="E5" s="26"/>
      <c r="F5" s="26"/>
    </row>
    <row r="6" spans="2:6" x14ac:dyDescent="0.35">
      <c r="B6" s="19">
        <v>3</v>
      </c>
      <c r="C6" s="23" t="s">
        <v>39</v>
      </c>
      <c r="D6" s="19" t="s">
        <v>6</v>
      </c>
      <c r="E6" s="26"/>
      <c r="F6" s="26"/>
    </row>
    <row r="7" spans="2:6" x14ac:dyDescent="0.35">
      <c r="B7" s="19">
        <v>4</v>
      </c>
      <c r="C7" s="23" t="s">
        <v>40</v>
      </c>
      <c r="D7" s="19" t="s">
        <v>6</v>
      </c>
      <c r="E7" s="26"/>
      <c r="F7" s="26"/>
    </row>
    <row r="8" spans="2:6" x14ac:dyDescent="0.35">
      <c r="B8" s="19">
        <v>5</v>
      </c>
      <c r="C8" s="23" t="s">
        <v>41</v>
      </c>
      <c r="D8" s="19" t="s">
        <v>6</v>
      </c>
      <c r="E8" s="26"/>
      <c r="F8" s="26"/>
    </row>
    <row r="9" spans="2:6" x14ac:dyDescent="0.35">
      <c r="B9" s="19">
        <v>6</v>
      </c>
      <c r="C9" s="23" t="s">
        <v>42</v>
      </c>
      <c r="D9" s="19" t="s">
        <v>6</v>
      </c>
      <c r="E9" s="26"/>
      <c r="F9" s="26"/>
    </row>
    <row r="10" spans="2:6" x14ac:dyDescent="0.35">
      <c r="B10" s="19">
        <v>7</v>
      </c>
      <c r="C10" s="23" t="s">
        <v>43</v>
      </c>
      <c r="D10" s="19" t="s">
        <v>6</v>
      </c>
      <c r="E10" s="26"/>
      <c r="F10" s="26"/>
    </row>
    <row r="11" spans="2:6" x14ac:dyDescent="0.35">
      <c r="B11" s="19">
        <v>8</v>
      </c>
      <c r="C11" s="23" t="s">
        <v>48</v>
      </c>
      <c r="D11" s="19" t="s">
        <v>6</v>
      </c>
      <c r="E11" s="26"/>
      <c r="F11" s="26"/>
    </row>
    <row r="12" spans="2:6" x14ac:dyDescent="0.35">
      <c r="B12" s="19">
        <v>9</v>
      </c>
      <c r="C12" s="23" t="s">
        <v>47</v>
      </c>
      <c r="D12" s="19" t="s">
        <v>6</v>
      </c>
      <c r="E12" s="26"/>
      <c r="F12" s="26"/>
    </row>
    <row r="13" spans="2:6" x14ac:dyDescent="0.35">
      <c r="B13" s="19">
        <v>10</v>
      </c>
      <c r="C13" s="23" t="s">
        <v>49</v>
      </c>
      <c r="D13" s="19" t="s">
        <v>6</v>
      </c>
      <c r="E13" s="26"/>
      <c r="F13" s="26"/>
    </row>
    <row r="14" spans="2:6" x14ac:dyDescent="0.35">
      <c r="B14" s="19">
        <v>11</v>
      </c>
      <c r="C14" s="23" t="s">
        <v>50</v>
      </c>
      <c r="D14" s="19" t="s">
        <v>6</v>
      </c>
      <c r="E14" s="26"/>
      <c r="F14" s="26"/>
    </row>
    <row r="15" spans="2:6" x14ac:dyDescent="0.35">
      <c r="B15" s="19">
        <v>12</v>
      </c>
      <c r="C15" s="23" t="s">
        <v>108</v>
      </c>
      <c r="D15" s="19" t="s">
        <v>6</v>
      </c>
      <c r="E15" s="26"/>
      <c r="F15" s="26"/>
    </row>
    <row r="16" spans="2:6" x14ac:dyDescent="0.35">
      <c r="B16" s="19">
        <v>13</v>
      </c>
      <c r="C16" s="20" t="s">
        <v>105</v>
      </c>
      <c r="D16" s="19" t="s">
        <v>6</v>
      </c>
      <c r="E16" s="26"/>
      <c r="F16" s="26"/>
    </row>
    <row r="17" spans="2:7" x14ac:dyDescent="0.35">
      <c r="B17" s="19">
        <v>14</v>
      </c>
      <c r="C17" s="23" t="s">
        <v>107</v>
      </c>
      <c r="D17" s="19" t="s">
        <v>6</v>
      </c>
      <c r="E17" s="26"/>
      <c r="F17" s="26"/>
    </row>
    <row r="18" spans="2:7" x14ac:dyDescent="0.35">
      <c r="B18" s="19">
        <v>15</v>
      </c>
      <c r="C18" s="20" t="s">
        <v>106</v>
      </c>
      <c r="D18" s="19" t="s">
        <v>6</v>
      </c>
      <c r="E18" s="26"/>
      <c r="F18" s="26"/>
    </row>
    <row r="19" spans="2:7" x14ac:dyDescent="0.35">
      <c r="B19" s="19"/>
      <c r="C19" s="35"/>
      <c r="D19" s="19"/>
      <c r="E19" s="19"/>
      <c r="F19" s="26"/>
      <c r="G19" s="9"/>
    </row>
    <row r="20" spans="2:7" x14ac:dyDescent="0.35">
      <c r="B20" s="4"/>
      <c r="C20" s="5"/>
      <c r="D20" s="4"/>
      <c r="E20" s="4"/>
      <c r="F20" s="7"/>
      <c r="G20" s="9"/>
    </row>
  </sheetData>
  <mergeCells count="1">
    <mergeCell ref="B2:F2"/>
  </mergeCells>
  <pageMargins left="0.7" right="0.7" top="0.75" bottom="0.75" header="0.3" footer="0.3"/>
  <pageSetup scale="6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E34A-1254-4A02-89A3-68FDA4FC49FF}">
  <sheetPr>
    <tabColor rgb="FF92D050"/>
  </sheetPr>
  <dimension ref="B2:H4"/>
  <sheetViews>
    <sheetView zoomScale="90" zoomScaleNormal="90" workbookViewId="0">
      <selection activeCell="B2" sqref="B2:H4"/>
    </sheetView>
  </sheetViews>
  <sheetFormatPr defaultRowHeight="14.5" x14ac:dyDescent="0.35"/>
  <cols>
    <col min="2" max="2" width="9.36328125" customWidth="1"/>
    <col min="3" max="3" width="64.90625" customWidth="1"/>
    <col min="4" max="4" width="7.54296875" customWidth="1"/>
    <col min="5" max="5" width="10.6328125" customWidth="1"/>
    <col min="6" max="6" width="15.1796875" bestFit="1" customWidth="1"/>
    <col min="7" max="7" width="15.81640625" customWidth="1"/>
    <col min="8" max="8" width="19" customWidth="1"/>
    <col min="9" max="9" width="14.54296875" customWidth="1"/>
  </cols>
  <sheetData>
    <row r="2" spans="2:8" x14ac:dyDescent="0.35">
      <c r="B2" s="47" t="s">
        <v>11</v>
      </c>
      <c r="C2" s="47"/>
      <c r="D2" s="47"/>
      <c r="E2" s="47"/>
      <c r="F2" s="47"/>
      <c r="G2" s="47"/>
      <c r="H2" s="47"/>
    </row>
    <row r="3" spans="2:8" x14ac:dyDescent="0.35">
      <c r="B3" s="34" t="s">
        <v>9</v>
      </c>
      <c r="C3" s="34" t="s">
        <v>12</v>
      </c>
      <c r="D3" s="40" t="s">
        <v>2</v>
      </c>
      <c r="E3" s="40" t="s">
        <v>1</v>
      </c>
      <c r="F3" s="40" t="s">
        <v>8</v>
      </c>
      <c r="G3" s="40" t="s">
        <v>4</v>
      </c>
      <c r="H3" s="40" t="s">
        <v>5</v>
      </c>
    </row>
    <row r="4" spans="2:8" ht="25" x14ac:dyDescent="0.35">
      <c r="B4" s="19">
        <v>1</v>
      </c>
      <c r="C4" s="20" t="s">
        <v>96</v>
      </c>
      <c r="D4" s="19">
        <v>1</v>
      </c>
      <c r="E4" s="19" t="s">
        <v>53</v>
      </c>
      <c r="F4" s="43">
        <v>36</v>
      </c>
      <c r="G4" s="21"/>
      <c r="H4" s="27">
        <f>SUM(F4*G4)</f>
        <v>0</v>
      </c>
    </row>
  </sheetData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SCHEDULE A</vt:lpstr>
      <vt:lpstr>SCHEDULE B</vt:lpstr>
      <vt:lpstr>SCHEDULE C</vt:lpstr>
      <vt:lpstr>SCHEDULE D</vt:lpstr>
      <vt:lpstr>SCHEDULE E</vt:lpstr>
      <vt:lpstr>SCHEDULE F</vt:lpstr>
      <vt:lpstr>SCHEDULE G</vt:lpstr>
      <vt:lpstr>SCHEDULE H</vt:lpstr>
      <vt:lpstr>SCHEDULE I</vt:lpstr>
      <vt:lpstr>SCHEDULE J</vt:lpstr>
      <vt:lpstr>SCHEDULE K</vt:lpstr>
      <vt:lpstr>'SCHEDULE A'!Print_Area</vt:lpstr>
      <vt:lpstr>'SCHEDULE 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Lahleni Investments</dc:creator>
  <cp:lastModifiedBy>Shirly Dhladhla</cp:lastModifiedBy>
  <cp:lastPrinted>2023-02-23T05:01:43Z</cp:lastPrinted>
  <dcterms:created xsi:type="dcterms:W3CDTF">2023-01-24T11:15:56Z</dcterms:created>
  <dcterms:modified xsi:type="dcterms:W3CDTF">2023-06-27T13:06:25Z</dcterms:modified>
</cp:coreProperties>
</file>