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kganm\Desktop\Projects 2025\Armored Vehicles\Tender Issue\"/>
    </mc:Choice>
  </mc:AlternateContent>
  <xr:revisionPtr revIDLastSave="0" documentId="8_{BB56F00B-A30E-4CF2-8593-8F597813F720}" xr6:coauthVersionLast="47" xr6:coauthVersionMax="47" xr10:uidLastSave="{00000000-0000-0000-0000-000000000000}"/>
  <workbookProtection workbookAlgorithmName="SHA-512" workbookHashValue="2+FPZeAl4+tYYqJiSUdD+nSB8GYkAn0YCMa8nSIEXeVGGIYa+wlMcPgnLQw9efwa2sMgET8TVRT/8iYsvsG0Aw==" workbookSaltValue="dAnwIg3OL1m7ZGDcMnA+Ww==" workbookSpinCount="100000" lockStructure="1"/>
  <bookViews>
    <workbookView xWindow="-110" yWindow="-110" windowWidth="19420" windowHeight="10420" activeTab="2" xr2:uid="{00000000-000D-0000-FFFF-FFFF00000000}"/>
  </bookViews>
  <sheets>
    <sheet name="Executive Summary" sheetId="9" r:id="rId1"/>
    <sheet name="P &amp; Gs" sheetId="11" r:id="rId2"/>
    <sheet name="Single Cab" sheetId="4" r:id="rId3"/>
    <sheet name="Double Cab" sheetId="8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___M777">#REF!</definedName>
    <definedName name="____M777">#REF!</definedName>
    <definedName name="___INDEX_SHEET___ASAP_Utilities">#REF!</definedName>
    <definedName name="__M777">#REF!</definedName>
    <definedName name="_boq1">'[1]Area 1'!$B$10:$M$69</definedName>
    <definedName name="_boq19" localSheetId="0">#REF!</definedName>
    <definedName name="_boq19">#REF!</definedName>
    <definedName name="_boq20" localSheetId="0">#REF!</definedName>
    <definedName name="_boq20">#REF!</definedName>
    <definedName name="_boq21" localSheetId="0">#REF!</definedName>
    <definedName name="_boq21">#REF!</definedName>
    <definedName name="_boq22">#REF!</definedName>
    <definedName name="_boq23">#REF!</definedName>
    <definedName name="_boq24">#REF!</definedName>
    <definedName name="_boq25">#REF!</definedName>
    <definedName name="_boq26">#REF!</definedName>
    <definedName name="_boq27">#REF!</definedName>
    <definedName name="_boq28">#REF!</definedName>
    <definedName name="_boq29">#REF!</definedName>
    <definedName name="_boq30">#REF!</definedName>
    <definedName name="_boq31">#REF!</definedName>
    <definedName name="_boq32">#REF!</definedName>
    <definedName name="_boq33">#REF!</definedName>
    <definedName name="_boq34">#REF!</definedName>
    <definedName name="_boq35">#REF!</definedName>
    <definedName name="_boq36">#REF!</definedName>
    <definedName name="_boq37">#REF!</definedName>
    <definedName name="_boq38">#REF!</definedName>
    <definedName name="_Fill" hidden="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djustment_factor">#REF!</definedName>
    <definedName name="ALL">#REF!</definedName>
    <definedName name="ALS">#REF!</definedName>
    <definedName name="ARCHITEC">#REF!</definedName>
    <definedName name="BOND">#REF!</definedName>
    <definedName name="BOTBOX">#REF!</definedName>
    <definedName name="C_">#REF!</definedName>
    <definedName name="CA_275">#REF!</definedName>
    <definedName name="CA_320">#REF!</definedName>
    <definedName name="CA_370">#REF!</definedName>
    <definedName name="CANCEL">#REF!</definedName>
    <definedName name="CASHFLOW">#REF!</definedName>
    <definedName name="CL">#REF!</definedName>
    <definedName name="CL_275">#REF!</definedName>
    <definedName name="CL_320">#REF!</definedName>
    <definedName name="CL_370">#REF!</definedName>
    <definedName name="client">#REF!</definedName>
    <definedName name="CMO">#REF!</definedName>
    <definedName name="contract_period">#REF!</definedName>
    <definedName name="D">#REF!</definedName>
    <definedName name="DAE_ELK">#REF!</definedName>
    <definedName name="DAE_GRD">#REF!</definedName>
    <definedName name="DATA_AREA_1">#REF!</definedName>
    <definedName name="DATA_AREA_2" localSheetId="0">#REF!,#REF!</definedName>
    <definedName name="DATA_AREA_2">#REF!,#REF!</definedName>
    <definedName name="DATA_AREA_2A" localSheetId="0">#REF!,#REF!</definedName>
    <definedName name="DATA_AREA_2A">#REF!,#REF!</definedName>
    <definedName name="DATA_AREA_3" localSheetId="0">#REF!,#REF!</definedName>
    <definedName name="DATA_AREA_3">#REF!,#REF!</definedName>
    <definedName name="DATA_AREA1" localSheetId="0">#REF!</definedName>
    <definedName name="DATA_AREA1">#REF!</definedName>
    <definedName name="DATA_AREA2" localSheetId="0">#REF!</definedName>
    <definedName name="DATA_AREA2">#REF!</definedName>
    <definedName name="DAYS" localSheetId="0">#REF!</definedName>
    <definedName name="DAYS">#REF!</definedName>
    <definedName name="DB">#REF!</definedName>
    <definedName name="Default_unit">#REF!</definedName>
    <definedName name="Description">#REF!</definedName>
    <definedName name="dis">#REF!</definedName>
    <definedName name="disb">#REF!</definedName>
    <definedName name="DLYN">#N/A</definedName>
    <definedName name="DOTPRINT" localSheetId="0">#REF!</definedName>
    <definedName name="DOTPRINT">#REF!</definedName>
    <definedName name="DOUBLE_H.S_ASS" localSheetId="0">#REF!</definedName>
    <definedName name="DOUBLE_H.S_ASS">#REF!</definedName>
    <definedName name="DROP" localSheetId="0">#REF!</definedName>
    <definedName name="DROP">#REF!</definedName>
    <definedName name="Earned">#REF!</definedName>
    <definedName name="EqtLibrary">'[2]Equipment Library'!$A$2:$J$931</definedName>
    <definedName name="Estimate_total" localSheetId="0">#REF!</definedName>
    <definedName name="Estimate_total">#REF!</definedName>
    <definedName name="EXEREP" localSheetId="0">#REF!</definedName>
    <definedName name="EXEREP">#REF!</definedName>
    <definedName name="exsumm" localSheetId="0">#REF!</definedName>
    <definedName name="exsumm">#REF!</definedName>
    <definedName name="_xlnm.Extract">[3]BILL!$K$3:$K$16</definedName>
    <definedName name="Extract_MI">[3]BILL!$K$3:$K$16</definedName>
    <definedName name="FEECALC" localSheetId="0">#REF!</definedName>
    <definedName name="FEECALC">#REF!</definedName>
    <definedName name="Fees" localSheetId="0">#REF!</definedName>
    <definedName name="Fees">#REF!</definedName>
    <definedName name="Fees_Cash_Flow" localSheetId="0">#REF!</definedName>
    <definedName name="Fees_Cash_Flow">#REF!</definedName>
    <definedName name="fees1">#REF!</definedName>
    <definedName name="FIN">#REF!</definedName>
    <definedName name="FLAG">#REF!</definedName>
    <definedName name="FMO">#REF!</definedName>
    <definedName name="FOUND">#REF!</definedName>
    <definedName name="GJ">#REF!</definedName>
    <definedName name="GRAFPRINT">#REF!</definedName>
    <definedName name="H.S_ASS">#REF!</definedName>
    <definedName name="H_B_KOSTE">#REF!</definedName>
    <definedName name="H_B_SKED">#REF!</definedName>
    <definedName name="H_BRON">#REF!</definedName>
    <definedName name="HEAD2">#REF!</definedName>
    <definedName name="HEADER">#REF!</definedName>
    <definedName name="HEADING">#REF!</definedName>
    <definedName name="INVOICE_2">#REF!</definedName>
    <definedName name="INVOIVE_1">#REF!</definedName>
    <definedName name="Item_rounding">#REF!</definedName>
    <definedName name="Labour">#REF!</definedName>
    <definedName name="LENJANE">#REF!</definedName>
    <definedName name="loc_factor">#REF!</definedName>
    <definedName name="location">#REF!</definedName>
    <definedName name="Location_factor">#REF!</definedName>
    <definedName name="LYN">#N/A</definedName>
    <definedName name="M" localSheetId="0">#REF!</definedName>
    <definedName name="M">#REF!</definedName>
    <definedName name="MAK" localSheetId="0">#REF!</definedName>
    <definedName name="MAK">#REF!</definedName>
    <definedName name="MANURE" localSheetId="0">#REF!</definedName>
    <definedName name="MANURE">#REF!</definedName>
    <definedName name="MAST">#REF!</definedName>
    <definedName name="mat_factor">#REF!</definedName>
    <definedName name="MAT_TOGGLE">#REF!</definedName>
    <definedName name="MAT_UNIT_TOGGLE">#REF!</definedName>
    <definedName name="mh">#REF!</definedName>
    <definedName name="Muzi">#REF!</definedName>
    <definedName name="NLQPRINT">#REF!</definedName>
    <definedName name="NUL">#N/A</definedName>
    <definedName name="O_H_LAB" localSheetId="0">#REF!</definedName>
    <definedName name="O_H_LAB">#REF!</definedName>
    <definedName name="O_H_MAT" localSheetId="0">#REF!</definedName>
    <definedName name="O_H_MAT">#REF!</definedName>
    <definedName name="O_H_OTHER" localSheetId="0">#REF!</definedName>
    <definedName name="O_H_OTHER">#REF!</definedName>
    <definedName name="O_H_PLANT">#REF!</definedName>
    <definedName name="O_H_TOG">#REF!</definedName>
    <definedName name="O_L">#REF!</definedName>
    <definedName name="OFF_AND_STORE">#REF!</definedName>
    <definedName name="OHTE">#REF!</definedName>
    <definedName name="OHTE1">#REF!</definedName>
    <definedName name="p">#REF!</definedName>
    <definedName name="P_COST">#REF!</definedName>
    <definedName name="PAGE1">#REF!</definedName>
    <definedName name="PAGE2">#REF!</definedName>
    <definedName name="PAGE3">#REF!</definedName>
    <definedName name="PAINT">#REF!</definedName>
    <definedName name="paint_loc_factor">#REF!</definedName>
    <definedName name="paint_mat_factor">#REF!</definedName>
    <definedName name="PERSENT">#REF!</definedName>
    <definedName name="PNT_BLOCK">#REF!</definedName>
    <definedName name="PO">#REF!</definedName>
    <definedName name="PPO">#REF!</definedName>
    <definedName name="PPO_D.H.S">#REF!</definedName>
    <definedName name="PPO_H.S">#REF!</definedName>
    <definedName name="PPO_S.A">#REF!</definedName>
    <definedName name="_xlnm.Print_Area" localSheetId="3">'Double Cab'!$B$2:$H$201</definedName>
    <definedName name="_xlnm.Print_Area" localSheetId="0">'Executive Summary'!$B$2:$H$73</definedName>
    <definedName name="_xlnm.Print_Area" localSheetId="1">'P &amp; Gs'!$B$2:$H$58</definedName>
    <definedName name="_xlnm.Print_Area" localSheetId="2">'Single Cab'!$B$2:$H$211</definedName>
    <definedName name="_xlnm.Print_Area">#REF!</definedName>
    <definedName name="Print_Area_MI" localSheetId="0">#REF!</definedName>
    <definedName name="Print_Area_MI">#REF!</definedName>
    <definedName name="print_area2_mi" localSheetId="0">#REF!</definedName>
    <definedName name="print_area2_mi">#REF!</definedName>
    <definedName name="_xlnm.Print_Titles" localSheetId="3">'Double Cab'!$2:$2</definedName>
    <definedName name="_xlnm.Print_Titles" localSheetId="0">'Executive Summary'!$2:$2</definedName>
    <definedName name="_xlnm.Print_Titles" localSheetId="1">'P &amp; Gs'!$2:$2</definedName>
    <definedName name="_xlnm.Print_Titles" localSheetId="2">'Single Cab'!$2:$2</definedName>
    <definedName name="_xlnm.Print_Titles">#REF!</definedName>
    <definedName name="PRINT_TITLES_MI" localSheetId="0">#REF!</definedName>
    <definedName name="PRINT_TITLES_MI">#REF!</definedName>
    <definedName name="Prof_fees" localSheetId="0">#REF!</definedName>
    <definedName name="Prof_fees">#REF!</definedName>
    <definedName name="PROJ_DURATION">#REF!</definedName>
    <definedName name="project">#REF!</definedName>
    <definedName name="PROJFIN">#REF!</definedName>
    <definedName name="QUANTITY">#REF!</definedName>
    <definedName name="RAMING_AANHEF">#N/A</definedName>
    <definedName name="Rates" localSheetId="0">#REF!</definedName>
    <definedName name="Rates">#REF!</definedName>
    <definedName name="Ref" localSheetId="0">#REF!</definedName>
    <definedName name="Ref">#REF!</definedName>
    <definedName name="REGIST" localSheetId="0">#REF!</definedName>
    <definedName name="REGIST">#REF!</definedName>
    <definedName name="Report_for">#REF!</definedName>
    <definedName name="Risk_Item_Rounding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6176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L" localSheetId="0">#REF!</definedName>
    <definedName name="RL">#REF!</definedName>
    <definedName name="Room_data" localSheetId="0">#REF!</definedName>
    <definedName name="Room_data">#REF!</definedName>
    <definedName name="S">#REF!</definedName>
    <definedName name="S.A_ASS">#REF!</definedName>
    <definedName name="S_COST">#REF!</definedName>
    <definedName name="SET_UC_BOX">#REF!</definedName>
    <definedName name="SIGNALS">#REF!</definedName>
    <definedName name="sort" hidden="1">#REF!</definedName>
    <definedName name="SPREAD">#REF!</definedName>
    <definedName name="STAY">#REF!</definedName>
    <definedName name="Sub_Total_CAPEX___Ongoing_CAPEX">#REF!</definedName>
    <definedName name="SUBS">#N/A</definedName>
    <definedName name="SUBTOTALS">#N/A</definedName>
    <definedName name="SUM">[4]Computer!$C$1:$F$54</definedName>
    <definedName name="SUMMARY" localSheetId="0">#REF!</definedName>
    <definedName name="SUMMARY">#REF!</definedName>
    <definedName name="SUMMARY_PAGE" localSheetId="0">#REF!</definedName>
    <definedName name="SUMMARY_PAGE">#REF!</definedName>
    <definedName name="T" localSheetId="0">#REF!</definedName>
    <definedName name="T">#REF!</definedName>
    <definedName name="TABLEFEE">#REF!</definedName>
    <definedName name="TENDER_AANHEF">#REF!</definedName>
    <definedName name="TOOLS">#REF!</definedName>
    <definedName name="TRACKWRK">#REF!</definedName>
    <definedName name="TRANSFER">#N/A</definedName>
    <definedName name="TYDKOSTE" localSheetId="0">#REF!</definedName>
    <definedName name="TYDKOSTE">#REF!</definedName>
    <definedName name="UNIT" localSheetId="0">#REF!</definedName>
    <definedName name="UNIT">#REF!</definedName>
    <definedName name="UPDATE" localSheetId="0">#REF!</definedName>
    <definedName name="UPDATE">#REF!</definedName>
    <definedName name="USTA">#REF!</definedName>
    <definedName name="VERT">#REF!</definedName>
    <definedName name="VRAE1">#REF!</definedName>
    <definedName name="VRAE2">#REF!</definedName>
    <definedName name="W">#REF!</definedName>
    <definedName name="WATER_LIGHTS">#REF!</definedName>
    <definedName name="WDIST">#REF!</definedName>
    <definedName name="X">#REF!</definedName>
    <definedName name="XANSWERS">#REF!</definedName>
    <definedName name="Z">#REF!</definedName>
    <definedName name="ZANSWER">#REF!</definedName>
    <definedName name="ZAR_per_EURO">#REF!</definedName>
    <definedName name="zar_per_ho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1" l="1"/>
  <c r="H66" i="9"/>
  <c r="H64" i="9"/>
  <c r="H62" i="9"/>
  <c r="H60" i="9"/>
  <c r="H58" i="9"/>
  <c r="H56" i="9"/>
  <c r="H54" i="9"/>
  <c r="H52" i="9"/>
  <c r="H50" i="9"/>
  <c r="H48" i="9"/>
  <c r="H46" i="9"/>
  <c r="H38" i="9"/>
  <c r="H36" i="9"/>
  <c r="H34" i="9"/>
  <c r="H32" i="9"/>
  <c r="H30" i="9"/>
  <c r="H28" i="9"/>
  <c r="H26" i="9"/>
  <c r="H24" i="9"/>
  <c r="H22" i="9"/>
  <c r="H20" i="9"/>
  <c r="H18" i="9"/>
  <c r="H56" i="8"/>
  <c r="H5" i="8"/>
  <c r="H59" i="4"/>
  <c r="H6" i="4"/>
  <c r="H161" i="8"/>
  <c r="H159" i="8"/>
  <c r="H157" i="8"/>
  <c r="F68" i="8"/>
  <c r="F41" i="8"/>
  <c r="H41" i="8" s="1"/>
  <c r="F39" i="8"/>
  <c r="H39" i="8" s="1"/>
  <c r="F37" i="8"/>
  <c r="H37" i="8" s="1"/>
  <c r="F15" i="8"/>
  <c r="H70" i="9" l="1"/>
  <c r="H41" i="9"/>
  <c r="F40" i="4"/>
  <c r="F71" i="4"/>
  <c r="F44" i="4"/>
  <c r="H44" i="4" s="1"/>
  <c r="F42" i="4"/>
  <c r="H42" i="4"/>
  <c r="H23" i="11"/>
  <c r="H21" i="11"/>
  <c r="H19" i="11"/>
  <c r="H17" i="11"/>
  <c r="H15" i="11"/>
  <c r="H169" i="4" l="1"/>
  <c r="F82" i="4"/>
  <c r="H29" i="4"/>
  <c r="F51" i="4"/>
  <c r="F17" i="4"/>
  <c r="H13" i="11"/>
  <c r="H11" i="11"/>
  <c r="H8" i="9" s="1"/>
  <c r="H10" i="9"/>
  <c r="H9" i="9"/>
  <c r="H13" i="9" l="1"/>
  <c r="H73" i="9" s="1"/>
  <c r="H58" i="11"/>
  <c r="H27" i="8" l="1"/>
  <c r="H167" i="4"/>
  <c r="F50" i="8"/>
  <c r="H50" i="8" s="1"/>
  <c r="F48" i="8"/>
  <c r="H48" i="8" s="1"/>
  <c r="F46" i="8"/>
  <c r="H46" i="8" s="1"/>
  <c r="H155" i="8"/>
  <c r="H153" i="8"/>
  <c r="F151" i="8"/>
  <c r="H151" i="8" s="1"/>
  <c r="H149" i="8"/>
  <c r="H104" i="8"/>
  <c r="H99" i="8"/>
  <c r="H81" i="8"/>
  <c r="F79" i="8"/>
  <c r="H79" i="8" s="1"/>
  <c r="H74" i="8"/>
  <c r="H68" i="8"/>
  <c r="H66" i="8"/>
  <c r="H64" i="8"/>
  <c r="H32" i="8"/>
  <c r="H25" i="8"/>
  <c r="H23" i="8"/>
  <c r="H20" i="8"/>
  <c r="H15" i="8"/>
  <c r="H13" i="8"/>
  <c r="H11" i="8"/>
  <c r="H165" i="4"/>
  <c r="H163" i="4"/>
  <c r="H161" i="4"/>
  <c r="F159" i="4"/>
  <c r="H159" i="4" s="1"/>
  <c r="H157" i="4"/>
  <c r="H71" i="4"/>
  <c r="H109" i="4"/>
  <c r="H104" i="4"/>
  <c r="H82" i="4"/>
  <c r="H84" i="4"/>
  <c r="H69" i="4"/>
  <c r="H77" i="4"/>
  <c r="F53" i="4"/>
  <c r="H53" i="4" s="1"/>
  <c r="H51" i="4"/>
  <c r="F49" i="4"/>
  <c r="H49" i="4" s="1"/>
  <c r="H67" i="4"/>
  <c r="H40" i="4"/>
  <c r="H35" i="4"/>
  <c r="H27" i="4"/>
  <c r="H25" i="4"/>
  <c r="H22" i="4"/>
  <c r="H58" i="8" l="1"/>
  <c r="H90" i="8" l="1"/>
  <c r="H92" i="8" s="1"/>
  <c r="H141" i="8" s="1"/>
  <c r="H143" i="8" s="1"/>
  <c r="H201" i="8" s="1"/>
  <c r="H17" i="4"/>
  <c r="H15" i="4"/>
  <c r="H13" i="4"/>
  <c r="H61" i="4" s="1"/>
  <c r="H93" i="4" l="1"/>
  <c r="H95" i="4" s="1"/>
  <c r="H149" i="4" s="1"/>
  <c r="H151" i="4" s="1"/>
  <c r="H211" i="4" l="1"/>
</calcChain>
</file>

<file path=xl/sharedStrings.xml><?xml version="1.0" encoding="utf-8"?>
<sst xmlns="http://schemas.openxmlformats.org/spreadsheetml/2006/main" count="382" uniqueCount="195">
  <si>
    <t>Page</t>
  </si>
  <si>
    <t>Item No</t>
  </si>
  <si>
    <t>Description</t>
  </si>
  <si>
    <t>Unit</t>
  </si>
  <si>
    <t>Qty</t>
  </si>
  <si>
    <t>Rate</t>
  </si>
  <si>
    <t>Amount</t>
  </si>
  <si>
    <t>No</t>
  </si>
  <si>
    <t>Carried Forward</t>
  </si>
  <si>
    <t>Brought Forward</t>
  </si>
  <si>
    <t>Sub-Total A</t>
  </si>
  <si>
    <t>Sub-Total B</t>
  </si>
  <si>
    <t>Sub-Total C</t>
  </si>
  <si>
    <t>Total Carried to Form of Tender (Excluding VAT)</t>
  </si>
  <si>
    <t>1</t>
  </si>
  <si>
    <t>Supply; fit; and maintain B6 level armouring  and accessories on Eskom Gx supplied vehicles for the Gx Security Division</t>
  </si>
  <si>
    <t>1.1</t>
  </si>
  <si>
    <t>1.1 (a)</t>
  </si>
  <si>
    <t>Curved front windscreen</t>
  </si>
  <si>
    <t>Back window</t>
  </si>
  <si>
    <t>1.1 (b)</t>
  </si>
  <si>
    <t>1.1 (c)</t>
  </si>
  <si>
    <t>Side window</t>
  </si>
  <si>
    <t>1.2</t>
  </si>
  <si>
    <t>posts, side panels, kick-panels, firewall, and headers (laterals)</t>
  </si>
  <si>
    <t xml:space="preserve">Armoured ballistic composite material on doors,roof, floors, pillar </t>
  </si>
  <si>
    <t>1.2 (a)</t>
  </si>
  <si>
    <t>1.2 (b)</t>
  </si>
  <si>
    <t>Overlap system used throughout</t>
  </si>
  <si>
    <t>1.2 (c)</t>
  </si>
  <si>
    <t>Fire wall Protection</t>
  </si>
  <si>
    <t>Multi-ply rigid ballistic fragmentation material armourment</t>
  </si>
  <si>
    <t xml:space="preserve">Multi-ply rigid ballistic fragmentation material armourment molded to form fit contours of floorboards and panels </t>
  </si>
  <si>
    <t>Inside cab, on floors</t>
  </si>
  <si>
    <t>Discreet security conversion to B6 armouring, in congruance  with the works information</t>
  </si>
  <si>
    <t>Installation armourment on body.</t>
  </si>
  <si>
    <t>Battery compartment to be armored and protected</t>
  </si>
  <si>
    <t>Armourment to door supports.</t>
  </si>
  <si>
    <t>Hardened plastic door risers</t>
  </si>
  <si>
    <t>Overextension straps</t>
  </si>
  <si>
    <t xml:space="preserve">Upgrade to door hinges </t>
  </si>
  <si>
    <t>Modifications to the fuel tank</t>
  </si>
  <si>
    <t>Ballistic fragmentation blanket</t>
  </si>
  <si>
    <t>Modifications to the electronic components</t>
  </si>
  <si>
    <t>Protection to the electronic control module</t>
  </si>
  <si>
    <t>Modifications to the tyres</t>
  </si>
  <si>
    <t>2</t>
  </si>
  <si>
    <t>Vehicle compliance, in congruance  with the works information</t>
  </si>
  <si>
    <t>2.1</t>
  </si>
  <si>
    <t>Vehicle compliance with all reletive OEM specifications</t>
  </si>
  <si>
    <t>2.1 (a)</t>
  </si>
  <si>
    <t>2.1 (b)</t>
  </si>
  <si>
    <t>Vehicle fit for use on all public roads</t>
  </si>
  <si>
    <t>3.1</t>
  </si>
  <si>
    <t>2.2</t>
  </si>
  <si>
    <t>Compliance to National Road Traffic Act and all related regulations</t>
  </si>
  <si>
    <t>1.1 (d)</t>
  </si>
  <si>
    <t>Adherence to original equipment manufacturer standards</t>
  </si>
  <si>
    <t>2.2 (a)</t>
  </si>
  <si>
    <t>2.2 (b)</t>
  </si>
  <si>
    <t>2.2 (c)</t>
  </si>
  <si>
    <t>3</t>
  </si>
  <si>
    <t>Vehicle accessories, in congruance  with the works information</t>
  </si>
  <si>
    <t>Platform for camera</t>
  </si>
  <si>
    <t>Accessories</t>
  </si>
  <si>
    <t>Slim line strobe LED lights</t>
  </si>
  <si>
    <t xml:space="preserve">Lockable manual roller shutters </t>
  </si>
  <si>
    <t>Wrap around bull bar with spotlights</t>
  </si>
  <si>
    <t>Modifications to tyres</t>
  </si>
  <si>
    <t>1.2 (d)</t>
  </si>
  <si>
    <t>Heavy duty Under carriage protection</t>
  </si>
  <si>
    <t>Preliminaries and General</t>
  </si>
  <si>
    <t>Single Cab</t>
  </si>
  <si>
    <t>Double cab</t>
  </si>
  <si>
    <t xml:space="preserve">Strip &amp; prepare vehicle for armomouring </t>
  </si>
  <si>
    <t>Reinforcement to pillar posts</t>
  </si>
  <si>
    <t>Modifications to vehicle electronic components</t>
  </si>
  <si>
    <t>Set operable windows only to open up to approx. 10 cm</t>
  </si>
  <si>
    <t>Tire pressure monitoring system</t>
  </si>
  <si>
    <t>PRELIMINARY &amp; GENERAL</t>
  </si>
  <si>
    <t>Section 1</t>
  </si>
  <si>
    <t>Contractual requirements</t>
  </si>
  <si>
    <t>Surety or bank guarantee</t>
  </si>
  <si>
    <t>Sum</t>
  </si>
  <si>
    <t>1.1 (e)</t>
  </si>
  <si>
    <t>Contractor Labour</t>
  </si>
  <si>
    <t>Dayworks</t>
  </si>
  <si>
    <t>Skilled artisans</t>
  </si>
  <si>
    <t>Hr</t>
  </si>
  <si>
    <t>Unskilled labourers</t>
  </si>
  <si>
    <t>Supervisor</t>
  </si>
  <si>
    <t>Project manager</t>
  </si>
  <si>
    <t>1.1 (f)</t>
  </si>
  <si>
    <t>Legal compliance (SHEQ)</t>
  </si>
  <si>
    <t>Communication (reports, etc)</t>
  </si>
  <si>
    <t>1.1 (g)</t>
  </si>
  <si>
    <t>Upgrade to suspension with heavy-duty components to support additional weight</t>
  </si>
  <si>
    <t>Shock absobers</t>
  </si>
  <si>
    <t>Front springs</t>
  </si>
  <si>
    <t>Rear springs</t>
  </si>
  <si>
    <t>Rubberise floor in cab</t>
  </si>
  <si>
    <t>Modify wheels to run flat</t>
  </si>
  <si>
    <t>2.1 (c)</t>
  </si>
  <si>
    <t>2.2 (d)</t>
  </si>
  <si>
    <t>2.3</t>
  </si>
  <si>
    <t>2.3 (a)</t>
  </si>
  <si>
    <t>2.4</t>
  </si>
  <si>
    <t>2.4 (a)</t>
  </si>
  <si>
    <t>2.4 (b)</t>
  </si>
  <si>
    <t>2.4(c)</t>
  </si>
  <si>
    <t>2.5</t>
  </si>
  <si>
    <t>2.5 (a)</t>
  </si>
  <si>
    <t>2.6 (b)</t>
  </si>
  <si>
    <t>2.7</t>
  </si>
  <si>
    <t>2.7 (a)</t>
  </si>
  <si>
    <t>2.8</t>
  </si>
  <si>
    <t>2.8 (a)</t>
  </si>
  <si>
    <t>3.1 (a)</t>
  </si>
  <si>
    <t>3.2</t>
  </si>
  <si>
    <t>3.2 (a)</t>
  </si>
  <si>
    <t>4</t>
  </si>
  <si>
    <t>4.1</t>
  </si>
  <si>
    <t xml:space="preserve">4.1 (a) </t>
  </si>
  <si>
    <t xml:space="preserve">4.1 (b) </t>
  </si>
  <si>
    <t xml:space="preserve">4.1 (c) </t>
  </si>
  <si>
    <t xml:space="preserve">4.1 (d) </t>
  </si>
  <si>
    <t xml:space="preserve">4.1 (e) </t>
  </si>
  <si>
    <t>4.1 (f)</t>
  </si>
  <si>
    <t xml:space="preserve">4.1 (g) </t>
  </si>
  <si>
    <t>Rubberise floor to bin</t>
  </si>
  <si>
    <t>5</t>
  </si>
  <si>
    <t>5.1</t>
  </si>
  <si>
    <t>5.1 (a)</t>
  </si>
  <si>
    <t>5.1 (b)</t>
  </si>
  <si>
    <t>5.1 (c)</t>
  </si>
  <si>
    <t>5.2</t>
  </si>
  <si>
    <t>5.2 (a)</t>
  </si>
  <si>
    <t>5.2 (b)</t>
  </si>
  <si>
    <t>5.2 (c)</t>
  </si>
  <si>
    <t>5.2 (d)</t>
  </si>
  <si>
    <t>5.3</t>
  </si>
  <si>
    <t>5.3 (a)</t>
  </si>
  <si>
    <t>5.4</t>
  </si>
  <si>
    <t>5.4 (a)</t>
  </si>
  <si>
    <t>5.5</t>
  </si>
  <si>
    <t>5.5 (a)</t>
  </si>
  <si>
    <t>5.6</t>
  </si>
  <si>
    <t>5.6 (a)</t>
  </si>
  <si>
    <t>5.6 (b)</t>
  </si>
  <si>
    <t>5.7</t>
  </si>
  <si>
    <t>5.7 (a)</t>
  </si>
  <si>
    <t>5.8</t>
  </si>
  <si>
    <t>5.8 (a)</t>
  </si>
  <si>
    <t>6</t>
  </si>
  <si>
    <t>6.1</t>
  </si>
  <si>
    <t>6.1 (a)</t>
  </si>
  <si>
    <t>6.2</t>
  </si>
  <si>
    <t>6.2 (a)</t>
  </si>
  <si>
    <t>7</t>
  </si>
  <si>
    <t>7.1</t>
  </si>
  <si>
    <t xml:space="preserve">7.1 (a) </t>
  </si>
  <si>
    <t xml:space="preserve">7.1 (b) </t>
  </si>
  <si>
    <t xml:space="preserve">7.1 (c) </t>
  </si>
  <si>
    <t xml:space="preserve">7.1 (d) </t>
  </si>
  <si>
    <t xml:space="preserve">7.1 (e) </t>
  </si>
  <si>
    <t>5.4 (b)</t>
  </si>
  <si>
    <t>5.4(c)</t>
  </si>
  <si>
    <t>5.5 (b)</t>
  </si>
  <si>
    <t>5.5(c)</t>
  </si>
  <si>
    <t>5.6 (c)</t>
  </si>
  <si>
    <t>5.8 (b)</t>
  </si>
  <si>
    <t>7.1 (f)</t>
  </si>
  <si>
    <t xml:space="preserve">7.1 (g) </t>
  </si>
  <si>
    <t>Insurance of vehicles</t>
  </si>
  <si>
    <t>Training / hand-over</t>
  </si>
  <si>
    <t>Aftersales support (guarantees &amp; warantees)</t>
  </si>
  <si>
    <t>0.1</t>
  </si>
  <si>
    <t>Installation of armoured ballistic laminated glass.</t>
  </si>
  <si>
    <t>Installation of armoured ballistic laminated glass</t>
  </si>
  <si>
    <t>Armourment to door supports</t>
  </si>
  <si>
    <t>Compliance to NRTA and related regulations</t>
  </si>
  <si>
    <t>Adherence to OEM standards</t>
  </si>
  <si>
    <t>Install armourment on body</t>
  </si>
  <si>
    <t>Install armourment on body.</t>
  </si>
  <si>
    <t xml:space="preserve">Upgrade to suspension </t>
  </si>
  <si>
    <t>Modifications to electronic components</t>
  </si>
  <si>
    <t>0</t>
  </si>
  <si>
    <t>2.5 (b)</t>
  </si>
  <si>
    <t>2.5(c)</t>
  </si>
  <si>
    <t>2.6</t>
  </si>
  <si>
    <t>2.6 (a)</t>
  </si>
  <si>
    <t>2.6 (c)</t>
  </si>
  <si>
    <t>2.8 (b)</t>
  </si>
  <si>
    <t>1.1 (h)</t>
  </si>
  <si>
    <t>Condition upkeep (purchase of maintenance agreement)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</si>
</sst>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&quot;R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 MT"/>
    </font>
    <font>
      <sz val="10"/>
      <name val="Segoe UI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Segoe UI"/>
      <family val="2"/>
    </font>
    <font>
      <b/>
      <sz val="10"/>
      <name val="Segoe UI"/>
      <family val="2"/>
    </font>
    <font>
      <b/>
      <sz val="10"/>
      <color theme="1"/>
      <name val="Arial"/>
      <family val="2"/>
    </font>
    <font>
      <b/>
      <u/>
      <sz val="10"/>
      <name val="Arial Narrow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1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2" fillId="0" borderId="0"/>
  </cellStyleXfs>
  <cellXfs count="62">
    <xf numFmtId="0" fontId="0" fillId="0" borderId="0" xfId="0"/>
    <xf numFmtId="49" fontId="2" fillId="0" borderId="1" xfId="3" applyNumberFormat="1" applyBorder="1" applyAlignment="1">
      <alignment horizontal="center" vertical="top"/>
    </xf>
    <xf numFmtId="0" fontId="2" fillId="2" borderId="1" xfId="3" applyFill="1" applyBorder="1" applyAlignment="1">
      <alignment vertical="top" wrapText="1"/>
    </xf>
    <xf numFmtId="49" fontId="2" fillId="0" borderId="2" xfId="3" applyNumberFormat="1" applyBorder="1" applyAlignment="1">
      <alignment horizontal="center" vertical="top"/>
    </xf>
    <xf numFmtId="49" fontId="3" fillId="0" borderId="1" xfId="3" applyNumberFormat="1" applyFont="1" applyBorder="1" applyAlignment="1">
      <alignment horizontal="center" vertical="top"/>
    </xf>
    <xf numFmtId="0" fontId="8" fillId="2" borderId="1" xfId="3" applyFont="1" applyFill="1" applyBorder="1" applyAlignment="1">
      <alignment vertical="top" wrapText="1"/>
    </xf>
    <xf numFmtId="0" fontId="2" fillId="0" borderId="1" xfId="3" applyBorder="1" applyAlignment="1">
      <alignment horizontal="center" vertical="top"/>
    </xf>
    <xf numFmtId="1" fontId="2" fillId="0" borderId="1" xfId="3" applyNumberFormat="1" applyBorder="1" applyAlignment="1">
      <alignment horizontal="center" vertical="top"/>
    </xf>
    <xf numFmtId="2" fontId="2" fillId="3" borderId="2" xfId="3" applyNumberFormat="1" applyFill="1" applyBorder="1" applyAlignment="1">
      <alignment vertical="top"/>
    </xf>
    <xf numFmtId="166" fontId="2" fillId="3" borderId="8" xfId="3" applyNumberFormat="1" applyFill="1" applyBorder="1" applyAlignment="1">
      <alignment vertical="top"/>
    </xf>
    <xf numFmtId="0" fontId="6" fillId="0" borderId="0" xfId="3" applyFont="1" applyAlignment="1">
      <alignment vertical="top"/>
    </xf>
    <xf numFmtId="49" fontId="8" fillId="0" borderId="2" xfId="3" applyNumberFormat="1" applyFont="1" applyBorder="1" applyAlignment="1">
      <alignment horizontal="center" vertical="top"/>
    </xf>
    <xf numFmtId="49" fontId="11" fillId="0" borderId="5" xfId="3" applyNumberFormat="1" applyFont="1" applyBorder="1" applyAlignment="1">
      <alignment horizontal="center" vertical="top"/>
    </xf>
    <xf numFmtId="0" fontId="11" fillId="2" borderId="5" xfId="3" applyFont="1" applyFill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/>
    </xf>
    <xf numFmtId="1" fontId="11" fillId="0" borderId="5" xfId="3" applyNumberFormat="1" applyFont="1" applyBorder="1" applyAlignment="1">
      <alignment horizontal="center" vertical="top"/>
    </xf>
    <xf numFmtId="2" fontId="11" fillId="0" borderId="7" xfId="3" applyNumberFormat="1" applyFont="1" applyBorder="1" applyAlignment="1">
      <alignment horizontal="center" vertical="top"/>
    </xf>
    <xf numFmtId="166" fontId="11" fillId="0" borderId="6" xfId="3" applyNumberFormat="1" applyFont="1" applyBorder="1" applyAlignment="1">
      <alignment horizontal="center" vertical="top"/>
    </xf>
    <xf numFmtId="0" fontId="12" fillId="0" borderId="0" xfId="3" applyFont="1" applyAlignment="1">
      <alignment vertical="top"/>
    </xf>
    <xf numFmtId="2" fontId="2" fillId="0" borderId="2" xfId="3" applyNumberFormat="1" applyBorder="1" applyAlignment="1">
      <alignment horizontal="right" vertical="top"/>
    </xf>
    <xf numFmtId="166" fontId="2" fillId="0" borderId="8" xfId="3" applyNumberFormat="1" applyBorder="1" applyAlignment="1">
      <alignment horizontal="right" vertical="top"/>
    </xf>
    <xf numFmtId="166" fontId="3" fillId="0" borderId="6" xfId="3" applyNumberFormat="1" applyFont="1" applyBorder="1" applyAlignment="1">
      <alignment horizontal="right" vertical="top"/>
    </xf>
    <xf numFmtId="166" fontId="3" fillId="0" borderId="8" xfId="3" applyNumberFormat="1" applyFont="1" applyBorder="1" applyAlignment="1">
      <alignment horizontal="right" vertical="top"/>
    </xf>
    <xf numFmtId="0" fontId="2" fillId="2" borderId="3" xfId="9" applyFill="1" applyBorder="1" applyAlignment="1">
      <alignment horizontal="left" vertical="top"/>
    </xf>
    <xf numFmtId="0" fontId="7" fillId="2" borderId="3" xfId="0" applyFont="1" applyFill="1" applyBorder="1" applyAlignment="1">
      <alignment horizontal="right" vertical="top"/>
    </xf>
    <xf numFmtId="1" fontId="7" fillId="2" borderId="3" xfId="1" applyNumberFormat="1" applyFont="1" applyFill="1" applyBorder="1" applyAlignment="1">
      <alignment horizontal="right" vertical="top"/>
    </xf>
    <xf numFmtId="2" fontId="2" fillId="3" borderId="2" xfId="3" applyNumberFormat="1" applyFill="1" applyBorder="1" applyAlignment="1">
      <alignment horizontal="right" vertical="top"/>
    </xf>
    <xf numFmtId="166" fontId="2" fillId="3" borderId="8" xfId="3" applyNumberFormat="1" applyFill="1" applyBorder="1" applyAlignment="1">
      <alignment horizontal="right" vertical="top"/>
    </xf>
    <xf numFmtId="0" fontId="11" fillId="2" borderId="1" xfId="3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right" vertical="top"/>
    </xf>
    <xf numFmtId="165" fontId="7" fillId="2" borderId="4" xfId="1" applyFont="1" applyFill="1" applyBorder="1" applyAlignment="1">
      <alignment horizontal="right" vertical="top"/>
    </xf>
    <xf numFmtId="0" fontId="3" fillId="2" borderId="1" xfId="3" applyFont="1" applyFill="1" applyBorder="1" applyAlignment="1">
      <alignment horizontal="right" vertical="top" wrapText="1"/>
    </xf>
    <xf numFmtId="4" fontId="2" fillId="0" borderId="2" xfId="3" applyNumberFormat="1" applyBorder="1" applyAlignment="1">
      <alignment horizontal="right" vertical="top"/>
    </xf>
    <xf numFmtId="4" fontId="7" fillId="2" borderId="4" xfId="1" applyNumberFormat="1" applyFont="1" applyFill="1" applyBorder="1" applyAlignment="1">
      <alignment horizontal="right" vertical="top"/>
    </xf>
    <xf numFmtId="4" fontId="2" fillId="0" borderId="2" xfId="1" applyNumberFormat="1" applyFont="1" applyFill="1" applyBorder="1" applyAlignment="1">
      <alignment horizontal="right" vertical="top"/>
    </xf>
    <xf numFmtId="44" fontId="2" fillId="0" borderId="2" xfId="3" applyNumberFormat="1" applyBorder="1" applyAlignment="1">
      <alignment horizontal="right" vertical="top"/>
    </xf>
    <xf numFmtId="49" fontId="3" fillId="0" borderId="2" xfId="3" applyNumberFormat="1" applyFont="1" applyBorder="1" applyAlignment="1">
      <alignment horizontal="center" vertical="top"/>
    </xf>
    <xf numFmtId="0" fontId="3" fillId="2" borderId="5" xfId="3" applyFont="1" applyFill="1" applyBorder="1" applyAlignment="1">
      <alignment vertical="top" wrapText="1"/>
    </xf>
    <xf numFmtId="0" fontId="13" fillId="0" borderId="0" xfId="3" applyFont="1" applyAlignment="1">
      <alignment vertical="top"/>
    </xf>
    <xf numFmtId="0" fontId="3" fillId="0" borderId="1" xfId="3" applyFont="1" applyBorder="1" applyAlignment="1">
      <alignment horizontal="center" vertical="top"/>
    </xf>
    <xf numFmtId="1" fontId="3" fillId="0" borderId="1" xfId="3" applyNumberFormat="1" applyFont="1" applyBorder="1" applyAlignment="1">
      <alignment horizontal="center" vertical="top"/>
    </xf>
    <xf numFmtId="2" fontId="3" fillId="0" borderId="2" xfId="3" applyNumberFormat="1" applyFont="1" applyBorder="1" applyAlignment="1">
      <alignment horizontal="right" vertical="top"/>
    </xf>
    <xf numFmtId="0" fontId="3" fillId="2" borderId="1" xfId="3" applyFont="1" applyFill="1" applyBorder="1" applyAlignment="1">
      <alignment vertical="top" wrapText="1"/>
    </xf>
    <xf numFmtId="49" fontId="2" fillId="0" borderId="3" xfId="3" applyNumberFormat="1" applyBorder="1" applyAlignment="1">
      <alignment horizontal="center" vertical="top"/>
    </xf>
    <xf numFmtId="166" fontId="2" fillId="0" borderId="2" xfId="3" applyNumberFormat="1" applyBorder="1" applyAlignment="1">
      <alignment horizontal="right" vertical="top"/>
    </xf>
    <xf numFmtId="0" fontId="2" fillId="0" borderId="1" xfId="3" applyBorder="1" applyAlignment="1">
      <alignment vertical="top" wrapText="1"/>
    </xf>
    <xf numFmtId="0" fontId="15" fillId="0" borderId="1" xfId="18" applyFont="1" applyBorder="1" applyAlignment="1">
      <alignment horizontal="left" vertical="top" wrapText="1"/>
    </xf>
    <xf numFmtId="166" fontId="3" fillId="4" borderId="6" xfId="3" applyNumberFormat="1" applyFont="1" applyFill="1" applyBorder="1" applyAlignment="1">
      <alignment horizontal="right" vertical="top"/>
    </xf>
    <xf numFmtId="167" fontId="3" fillId="4" borderId="6" xfId="3" applyNumberFormat="1" applyFont="1" applyFill="1" applyBorder="1" applyAlignment="1">
      <alignment horizontal="right" vertical="top"/>
    </xf>
    <xf numFmtId="166" fontId="14" fillId="4" borderId="6" xfId="3" applyNumberFormat="1" applyFont="1" applyFill="1" applyBorder="1" applyAlignment="1">
      <alignment horizontal="right" vertical="top"/>
    </xf>
    <xf numFmtId="0" fontId="2" fillId="2" borderId="1" xfId="9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1" fontId="7" fillId="2" borderId="1" xfId="1" applyNumberFormat="1" applyFont="1" applyFill="1" applyBorder="1" applyAlignment="1">
      <alignment horizontal="right" vertical="top"/>
    </xf>
    <xf numFmtId="4" fontId="7" fillId="2" borderId="2" xfId="1" applyNumberFormat="1" applyFont="1" applyFill="1" applyBorder="1" applyAlignment="1">
      <alignment horizontal="right" vertical="top"/>
    </xf>
    <xf numFmtId="0" fontId="16" fillId="2" borderId="5" xfId="3" applyFont="1" applyFill="1" applyBorder="1" applyAlignment="1">
      <alignment horizontal="right" vertical="center" wrapText="1" indent="1"/>
    </xf>
    <xf numFmtId="0" fontId="3" fillId="0" borderId="7" xfId="3" applyFont="1" applyBorder="1" applyAlignment="1">
      <alignment horizontal="center" vertical="top"/>
    </xf>
    <xf numFmtId="1" fontId="3" fillId="0" borderId="9" xfId="3" applyNumberFormat="1" applyFont="1" applyBorder="1" applyAlignment="1">
      <alignment horizontal="center" vertical="top"/>
    </xf>
    <xf numFmtId="2" fontId="3" fillId="0" borderId="10" xfId="3" applyNumberFormat="1" applyFont="1" applyBorder="1" applyAlignment="1">
      <alignment horizontal="right" vertical="top"/>
    </xf>
    <xf numFmtId="0" fontId="2" fillId="0" borderId="7" xfId="3" applyBorder="1" applyAlignment="1">
      <alignment horizontal="center" vertical="top"/>
    </xf>
    <xf numFmtId="1" fontId="2" fillId="0" borderId="9" xfId="3" applyNumberFormat="1" applyBorder="1" applyAlignment="1">
      <alignment horizontal="center" vertical="top"/>
    </xf>
    <xf numFmtId="2" fontId="2" fillId="0" borderId="10" xfId="3" applyNumberFormat="1" applyBorder="1" applyAlignment="1">
      <alignment horizontal="right" vertical="top"/>
    </xf>
  </cellXfs>
  <cellStyles count="19">
    <cellStyle name="Comma" xfId="1" builtinId="3"/>
    <cellStyle name="Comma 2 3" xfId="4" xr:uid="{00000000-0005-0000-0000-000001000000}"/>
    <cellStyle name="Comma 3" xfId="11" xr:uid="{00000000-0005-0000-0000-000002000000}"/>
    <cellStyle name="Comma 3 2" xfId="8" xr:uid="{00000000-0005-0000-0000-000003000000}"/>
    <cellStyle name="Comma0 2" xfId="12" xr:uid="{00000000-0005-0000-0000-000005000000}"/>
    <cellStyle name="Currency 2" xfId="15" xr:uid="{00000000-0005-0000-0000-000006000000}"/>
    <cellStyle name="Normal" xfId="0" builtinId="0"/>
    <cellStyle name="Normal 2" xfId="3" xr:uid="{00000000-0005-0000-0000-000008000000}"/>
    <cellStyle name="Normal 2 2" xfId="10" xr:uid="{00000000-0005-0000-0000-000009000000}"/>
    <cellStyle name="Normal 2 2 2" xfId="13" xr:uid="{00000000-0005-0000-0000-00000A000000}"/>
    <cellStyle name="Normal 2 3" xfId="17" xr:uid="{00000000-0005-0000-0000-00000B000000}"/>
    <cellStyle name="Normal 3 3" xfId="6" xr:uid="{00000000-0005-0000-0000-00000C000000}"/>
    <cellStyle name="Normal 5 2" xfId="18" xr:uid="{81901D26-BF9D-4263-AB7D-41858E6B083F}"/>
    <cellStyle name="Normal 6" xfId="14" xr:uid="{00000000-0005-0000-0000-00000D000000}"/>
    <cellStyle name="Normal 6 3" xfId="2" xr:uid="{00000000-0005-0000-0000-00000E000000}"/>
    <cellStyle name="Normal 8 2" xfId="9" xr:uid="{00000000-0005-0000-0000-00000F000000}"/>
    <cellStyle name="Percent 2" xfId="5" xr:uid="{00000000-0005-0000-0000-000011000000}"/>
    <cellStyle name="Percent 2 2" xfId="16" xr:uid="{00000000-0005-0000-0000-000012000000}"/>
    <cellStyle name="Percent 3 3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Departments\Documents%20and%20Settings\KenBS\Local%20Settings\Temporary%20Internet%20Files\OLKB3\Civils\Book1-Botswana%20Civil%20rates%20converted%20to%20Ra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btpdata\500211\Documents%20and%20Settings\z30jvosser\Local%20Settings\Temporary%20Internet%20Files\OLK4\CT%202%20Security%20System%20Estimate%20IP%20PHASE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PROJEKTE\ATENDERS\VRYHEID\PROJEKTE\ATENDERS\MASTERS\BILL.WQ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kom-my.sharepoint.com/personal/teketemp_eskom_co_za/Documents/Documents/Generation/Armoured%20Vehicles/Instalation%20of%20AV's%20-%20BoQ%20Jan2025.xlsx" TargetMode="External"/><Relationship Id="rId1" Type="http://schemas.openxmlformats.org/officeDocument/2006/relationships/externalLinkPath" Target="https://eskom-my.sharepoint.com/personal/teketemp_eskom_co_za/Documents/Documents/Generation/Armoured%20Vehicles/Instalation%20of%20AV's%20-%20BoQ%20Ja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 1"/>
    </sheetNames>
    <sheetDataSet>
      <sheetData sheetId="0">
        <row r="10">
          <cell r="B10" t="str">
            <v>Item</v>
          </cell>
          <cell r="C10" t="str">
            <v>Description</v>
          </cell>
          <cell r="J10" t="str">
            <v>Unit</v>
          </cell>
          <cell r="K10" t="str">
            <v>Quantity</v>
          </cell>
          <cell r="L10" t="str">
            <v>Rate</v>
          </cell>
          <cell r="M10" t="str">
            <v>Amount</v>
          </cell>
        </row>
        <row r="11">
          <cell r="L11" t="str">
            <v>P</v>
          </cell>
          <cell r="M11" t="str">
            <v>P</v>
          </cell>
        </row>
        <row r="12">
          <cell r="B12">
            <v>1</v>
          </cell>
          <cell r="C12" t="str">
            <v>Bulk Earthworks:</v>
          </cell>
          <cell r="M12" t="str">
            <v/>
          </cell>
        </row>
        <row r="13">
          <cell r="B13">
            <v>1.1000000000000001</v>
          </cell>
          <cell r="C13" t="str">
            <v>Bulk Excavation (in hand pickable material)</v>
          </cell>
          <cell r="J13" t="str">
            <v>m3</v>
          </cell>
          <cell r="K13">
            <v>0</v>
          </cell>
          <cell r="L13">
            <v>23.75</v>
          </cell>
          <cell r="M13">
            <v>0</v>
          </cell>
        </row>
        <row r="14">
          <cell r="B14">
            <v>1.2</v>
          </cell>
          <cell r="C14" t="str">
            <v>E.O. for excavation in intermediate materials.</v>
          </cell>
          <cell r="J14" t="str">
            <v>m3</v>
          </cell>
          <cell r="K14">
            <v>0</v>
          </cell>
          <cell r="L14">
            <v>12.5</v>
          </cell>
          <cell r="M14">
            <v>0</v>
          </cell>
        </row>
        <row r="15">
          <cell r="B15">
            <v>1.3</v>
          </cell>
          <cell r="C15" t="str">
            <v>E.O. for excavation in rock.</v>
          </cell>
          <cell r="J15" t="str">
            <v>m3</v>
          </cell>
          <cell r="K15">
            <v>0</v>
          </cell>
          <cell r="L15">
            <v>18.75</v>
          </cell>
          <cell r="M15">
            <v>0</v>
          </cell>
        </row>
        <row r="16">
          <cell r="B16">
            <v>1.4</v>
          </cell>
          <cell r="C16" t="str">
            <v>Backfill using selected material from excavations or from source</v>
          </cell>
          <cell r="J16" t="str">
            <v>m3</v>
          </cell>
          <cell r="K16">
            <v>0</v>
          </cell>
          <cell r="L16">
            <v>43.75</v>
          </cell>
          <cell r="M16">
            <v>0</v>
          </cell>
        </row>
        <row r="17">
          <cell r="C17" t="str">
            <v>within 1 km and compaction in 150 mm layers to 93% MOD AASHTO</v>
          </cell>
          <cell r="M17">
            <v>0</v>
          </cell>
        </row>
        <row r="18">
          <cell r="B18">
            <v>1.5</v>
          </cell>
          <cell r="C18" t="str">
            <v>Removal of surplus excavated materials within 1 km</v>
          </cell>
          <cell r="J18" t="str">
            <v>m3</v>
          </cell>
          <cell r="K18">
            <v>0</v>
          </cell>
          <cell r="L18">
            <v>21.875</v>
          </cell>
          <cell r="M18">
            <v>0</v>
          </cell>
        </row>
        <row r="19">
          <cell r="B19">
            <v>1.6</v>
          </cell>
          <cell r="C19" t="str">
            <v>Overhaul in excess of 1 km</v>
          </cell>
          <cell r="J19" t="str">
            <v>m3/km</v>
          </cell>
          <cell r="K19">
            <v>1</v>
          </cell>
          <cell r="L19">
            <v>2.5625</v>
          </cell>
          <cell r="M19">
            <v>2.5625</v>
          </cell>
        </row>
        <row r="20">
          <cell r="B20">
            <v>2</v>
          </cell>
          <cell r="C20" t="str">
            <v>Restricted Earthworks:</v>
          </cell>
          <cell r="M20">
            <v>0</v>
          </cell>
        </row>
        <row r="21">
          <cell r="B21">
            <v>2.1</v>
          </cell>
          <cell r="C21" t="str">
            <v>Restricted excavations (in hand pickable material)</v>
          </cell>
          <cell r="J21" t="str">
            <v>m3</v>
          </cell>
          <cell r="K21">
            <v>339325</v>
          </cell>
          <cell r="L21">
            <v>23.75</v>
          </cell>
          <cell r="M21">
            <v>8058968.75</v>
          </cell>
        </row>
        <row r="22">
          <cell r="B22">
            <v>2.2000000000000002</v>
          </cell>
          <cell r="C22" t="str">
            <v>E.O. for excavation in intermediate materials.</v>
          </cell>
          <cell r="J22" t="str">
            <v>m3</v>
          </cell>
          <cell r="K22">
            <v>67865</v>
          </cell>
          <cell r="L22">
            <v>12.5</v>
          </cell>
          <cell r="M22">
            <v>848312.5</v>
          </cell>
        </row>
        <row r="23">
          <cell r="B23">
            <v>2.2999999999999998</v>
          </cell>
          <cell r="C23" t="str">
            <v>E.O. for excavation in rock.</v>
          </cell>
          <cell r="J23" t="str">
            <v>m3</v>
          </cell>
          <cell r="K23">
            <v>33932</v>
          </cell>
          <cell r="L23">
            <v>408</v>
          </cell>
          <cell r="M23">
            <v>13844256</v>
          </cell>
        </row>
        <row r="24">
          <cell r="B24">
            <v>2.4</v>
          </cell>
          <cell r="C24" t="str">
            <v>Backfill to foundations and compaction to 95% MOD AASHTO</v>
          </cell>
          <cell r="J24" t="str">
            <v>m3</v>
          </cell>
          <cell r="K24">
            <v>21000</v>
          </cell>
          <cell r="L24">
            <v>43.75</v>
          </cell>
          <cell r="M24">
            <v>918750</v>
          </cell>
        </row>
        <row r="25">
          <cell r="B25">
            <v>3</v>
          </cell>
          <cell r="C25" t="str">
            <v>Formwork:</v>
          </cell>
          <cell r="M25">
            <v>0</v>
          </cell>
        </row>
        <row r="26">
          <cell r="B26">
            <v>3.1</v>
          </cell>
          <cell r="C26" t="str">
            <v>All formwork</v>
          </cell>
          <cell r="J26" t="str">
            <v>m2</v>
          </cell>
          <cell r="K26">
            <v>11767.86</v>
          </cell>
          <cell r="L26">
            <v>234</v>
          </cell>
          <cell r="M26">
            <v>2753679.24</v>
          </cell>
        </row>
        <row r="27">
          <cell r="B27">
            <v>3.2</v>
          </cell>
          <cell r="C27" t="str">
            <v>1.0thk galvanised Q.C. deck c/w flashing</v>
          </cell>
          <cell r="J27" t="str">
            <v>m2</v>
          </cell>
          <cell r="K27">
            <v>0</v>
          </cell>
          <cell r="L27">
            <v>252</v>
          </cell>
          <cell r="M27">
            <v>0</v>
          </cell>
        </row>
        <row r="28">
          <cell r="B28">
            <v>4</v>
          </cell>
          <cell r="C28" t="str">
            <v>Reinforcement:</v>
          </cell>
          <cell r="M28">
            <v>0</v>
          </cell>
        </row>
        <row r="29">
          <cell r="B29">
            <v>4.0999999999999996</v>
          </cell>
          <cell r="C29" t="str">
            <v>High yield reinforcing - all sizes</v>
          </cell>
          <cell r="J29" t="str">
            <v>ton</v>
          </cell>
          <cell r="K29">
            <v>556.32000000000005</v>
          </cell>
          <cell r="L29">
            <v>8136</v>
          </cell>
          <cell r="M29">
            <v>4526219.5200000005</v>
          </cell>
        </row>
        <row r="30">
          <cell r="B30">
            <v>4.2</v>
          </cell>
          <cell r="C30" t="str">
            <v>Mild steel reinforcing - all sizes</v>
          </cell>
          <cell r="J30" t="str">
            <v>ton</v>
          </cell>
          <cell r="K30">
            <v>27.82</v>
          </cell>
          <cell r="L30">
            <v>8376</v>
          </cell>
          <cell r="M30">
            <v>233020.32</v>
          </cell>
        </row>
        <row r="31">
          <cell r="B31">
            <v>4.3</v>
          </cell>
          <cell r="C31" t="str">
            <v>Mesh reinforcing (High yield strength) Ref 395</v>
          </cell>
          <cell r="J31" t="str">
            <v>m2</v>
          </cell>
          <cell r="K31">
            <v>0</v>
          </cell>
          <cell r="L31">
            <v>48.66</v>
          </cell>
          <cell r="M31">
            <v>0</v>
          </cell>
        </row>
        <row r="32">
          <cell r="C32" t="str">
            <v xml:space="preserve">                                                       Ref 500</v>
          </cell>
          <cell r="J32" t="str">
            <v>m2</v>
          </cell>
          <cell r="K32">
            <v>1074</v>
          </cell>
          <cell r="L32">
            <v>60</v>
          </cell>
          <cell r="M32">
            <v>64440</v>
          </cell>
        </row>
        <row r="33">
          <cell r="C33" t="str">
            <v xml:space="preserve">                                                       Ref 617</v>
          </cell>
          <cell r="J33" t="str">
            <v>m2</v>
          </cell>
          <cell r="K33">
            <v>0</v>
          </cell>
          <cell r="L33">
            <v>72.635999999999996</v>
          </cell>
          <cell r="M33">
            <v>0</v>
          </cell>
        </row>
        <row r="34">
          <cell r="B34">
            <v>5</v>
          </cell>
          <cell r="C34" t="str">
            <v>Concrete:</v>
          </cell>
          <cell r="M34">
            <v>0</v>
          </cell>
        </row>
        <row r="35">
          <cell r="B35">
            <v>5.0999999999999996</v>
          </cell>
          <cell r="C35" t="str">
            <v>Blinding, 10 MPa concrete, 50 mm thick.</v>
          </cell>
          <cell r="J35" t="str">
            <v>m2</v>
          </cell>
          <cell r="K35">
            <v>0</v>
          </cell>
          <cell r="L35">
            <v>50.683499999999995</v>
          </cell>
          <cell r="M35">
            <v>0</v>
          </cell>
        </row>
        <row r="36">
          <cell r="B36">
            <v>5.2</v>
          </cell>
          <cell r="C36" t="str">
            <v>Class 25 / 19 (including woodfloating)</v>
          </cell>
          <cell r="J36" t="str">
            <v>m3</v>
          </cell>
          <cell r="K36">
            <v>5891</v>
          </cell>
          <cell r="L36">
            <v>758.56799999999998</v>
          </cell>
          <cell r="M36">
            <v>4468724.0879999995</v>
          </cell>
        </row>
        <row r="37">
          <cell r="B37">
            <v>5.3</v>
          </cell>
          <cell r="C37" t="str">
            <v>Class 10.19 (backfill)</v>
          </cell>
          <cell r="J37" t="str">
            <v>m3</v>
          </cell>
          <cell r="K37">
            <v>1178</v>
          </cell>
          <cell r="L37">
            <v>712.98</v>
          </cell>
          <cell r="M37">
            <v>839890.44000000006</v>
          </cell>
        </row>
        <row r="38">
          <cell r="B38">
            <v>5.4</v>
          </cell>
          <cell r="C38" t="str">
            <v>No-fines concrete. Cement ratio (by volume) 10.5:1, 19 mm stone size</v>
          </cell>
          <cell r="J38" t="str">
            <v>m3</v>
          </cell>
          <cell r="K38">
            <v>0</v>
          </cell>
          <cell r="L38">
            <v>865.32</v>
          </cell>
          <cell r="M38">
            <v>0</v>
          </cell>
        </row>
        <row r="39">
          <cell r="M39">
            <v>0</v>
          </cell>
        </row>
        <row r="40">
          <cell r="B40">
            <v>5.5</v>
          </cell>
          <cell r="C40" t="str">
            <v>Rocla Culvert SAR 3.570 x 1125</v>
          </cell>
          <cell r="J40" t="str">
            <v>No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5.6</v>
          </cell>
          <cell r="C41" t="str">
            <v>Rocla Manhole c/w Cat Ladder  dia 1000 x 1130</v>
          </cell>
          <cell r="J41" t="str">
            <v>No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5.7</v>
          </cell>
          <cell r="C42" t="str">
            <v>Rocla Manhole Adaptor</v>
          </cell>
          <cell r="J42" t="str">
            <v>No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5.8</v>
          </cell>
          <cell r="C43" t="str">
            <v>Rocla Manhole Lid</v>
          </cell>
          <cell r="J43" t="str">
            <v>No</v>
          </cell>
          <cell r="K43">
            <v>0</v>
          </cell>
          <cell r="L43">
            <v>0</v>
          </cell>
          <cell r="M43">
            <v>0</v>
          </cell>
        </row>
        <row r="44">
          <cell r="M44">
            <v>0</v>
          </cell>
        </row>
        <row r="45">
          <cell r="B45" t="str">
            <v>6</v>
          </cell>
          <cell r="C45" t="str">
            <v>Piling</v>
          </cell>
          <cell r="M45">
            <v>0</v>
          </cell>
        </row>
        <row r="46">
          <cell r="B46">
            <v>6.1</v>
          </cell>
          <cell r="C46" t="str">
            <v>Piles 500 kN (dia 350 mm) x 11.50 m</v>
          </cell>
          <cell r="J46" t="str">
            <v>No.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6.2</v>
          </cell>
          <cell r="C47" t="str">
            <v>Trimming of 500 kN (dia 350 mm) Piles</v>
          </cell>
          <cell r="J47" t="str">
            <v>No.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6.3</v>
          </cell>
          <cell r="C48" t="str">
            <v>Piles 600 kN (dia 410 mm) x 11.50 m</v>
          </cell>
          <cell r="J48" t="str">
            <v>No.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6.4</v>
          </cell>
          <cell r="C49" t="str">
            <v>Trimming of 600 kN (dia 410 mm) Piles</v>
          </cell>
          <cell r="J49" t="str">
            <v>No.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6.5</v>
          </cell>
          <cell r="C50" t="str">
            <v>Piles 1000 kN (dia 530 mm) x 11.50 m</v>
          </cell>
          <cell r="J50" t="str">
            <v>No.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6.6</v>
          </cell>
          <cell r="C51" t="str">
            <v>Trimming of 1000 kN (dia 530 mm) Piles</v>
          </cell>
          <cell r="J51" t="str">
            <v>No.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6.7</v>
          </cell>
          <cell r="C52" t="str">
            <v>Piles 1600 kN (dia 600 mm) x 11.50 m</v>
          </cell>
          <cell r="J52" t="str">
            <v>No.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6.8</v>
          </cell>
          <cell r="C53" t="str">
            <v>Trimming of 1600 kN (dia 600 mm) Piles</v>
          </cell>
          <cell r="J53" t="str">
            <v>No.</v>
          </cell>
          <cell r="K53">
            <v>0</v>
          </cell>
          <cell r="L53">
            <v>0</v>
          </cell>
          <cell r="M53">
            <v>0</v>
          </cell>
        </row>
        <row r="54">
          <cell r="M54">
            <v>0</v>
          </cell>
        </row>
        <row r="55">
          <cell r="B55" t="str">
            <v>7</v>
          </cell>
          <cell r="C55" t="str">
            <v>Cast-in Items:</v>
          </cell>
          <cell r="M55">
            <v>0</v>
          </cell>
        </row>
        <row r="56">
          <cell r="B56">
            <v>7.1</v>
          </cell>
          <cell r="C56" t="str">
            <v>H.D. Bolts.  Supply and set. (Galvanized)</v>
          </cell>
          <cell r="J56" t="str">
            <v>kg</v>
          </cell>
          <cell r="K56">
            <v>500</v>
          </cell>
          <cell r="L56">
            <v>37.200000000000003</v>
          </cell>
          <cell r="M56">
            <v>18600</v>
          </cell>
        </row>
        <row r="57">
          <cell r="B57">
            <v>7.2</v>
          </cell>
          <cell r="C57" t="str">
            <v>Cast-in plates Supply and set. (Galvanized)</v>
          </cell>
          <cell r="J57" t="str">
            <v>kg</v>
          </cell>
          <cell r="K57">
            <v>7500</v>
          </cell>
          <cell r="L57">
            <v>36</v>
          </cell>
          <cell r="M57">
            <v>270000</v>
          </cell>
        </row>
        <row r="58">
          <cell r="B58">
            <v>7.3</v>
          </cell>
          <cell r="C58" t="str">
            <v>Weep holes - diameter 50 PVC pipe x 300 lg. Supply &amp; set.</v>
          </cell>
          <cell r="J58" t="str">
            <v>No.</v>
          </cell>
          <cell r="K58">
            <v>100</v>
          </cell>
          <cell r="L58">
            <v>9.6</v>
          </cell>
          <cell r="M58">
            <v>960</v>
          </cell>
        </row>
        <row r="59">
          <cell r="B59" t="str">
            <v>8</v>
          </cell>
          <cell r="C59" t="str">
            <v>Agricultural drain:</v>
          </cell>
          <cell r="M59">
            <v>0</v>
          </cell>
        </row>
        <row r="60">
          <cell r="B60">
            <v>8.1</v>
          </cell>
          <cell r="C60" t="str">
            <v>Supply and install complete (See detail)</v>
          </cell>
          <cell r="J60" t="str">
            <v>m</v>
          </cell>
          <cell r="K60">
            <v>200</v>
          </cell>
          <cell r="L60">
            <v>0</v>
          </cell>
          <cell r="M60">
            <v>0</v>
          </cell>
        </row>
        <row r="61">
          <cell r="B61" t="str">
            <v>9</v>
          </cell>
          <cell r="C61" t="str">
            <v>Joints to Concrete:</v>
          </cell>
          <cell r="M61">
            <v>0</v>
          </cell>
        </row>
        <row r="62">
          <cell r="B62">
            <v>9.1</v>
          </cell>
          <cell r="C62" t="str">
            <v>Isolation joints. 10 mm softboard x 200 deep and 10 x 20 polysulphide</v>
          </cell>
          <cell r="J62" t="str">
            <v>m</v>
          </cell>
          <cell r="K62">
            <v>140</v>
          </cell>
          <cell r="L62">
            <v>54</v>
          </cell>
          <cell r="M62">
            <v>7560</v>
          </cell>
        </row>
        <row r="63">
          <cell r="C63" t="str">
            <v>sealer</v>
          </cell>
          <cell r="M63">
            <v>0</v>
          </cell>
        </row>
        <row r="64">
          <cell r="B64">
            <v>9.1999999999999993</v>
          </cell>
          <cell r="C64" t="str">
            <v>Saw-cut joints. (40 deep; polysulphide sealed)</v>
          </cell>
          <cell r="J64" t="str">
            <v>m</v>
          </cell>
          <cell r="K64">
            <v>40</v>
          </cell>
          <cell r="L64">
            <v>16.8</v>
          </cell>
          <cell r="M64">
            <v>672</v>
          </cell>
        </row>
        <row r="65">
          <cell r="B65">
            <v>9.3000000000000007</v>
          </cell>
          <cell r="C65" t="str">
            <v>250 µ polyethylene lining u/s slabs</v>
          </cell>
          <cell r="J65" t="str">
            <v>m2</v>
          </cell>
          <cell r="K65">
            <v>1278</v>
          </cell>
          <cell r="L65">
            <v>6</v>
          </cell>
          <cell r="M65">
            <v>7668</v>
          </cell>
        </row>
        <row r="66">
          <cell r="B66" t="str">
            <v>10</v>
          </cell>
          <cell r="C66" t="str">
            <v>Grout:</v>
          </cell>
          <cell r="M66">
            <v>0</v>
          </cell>
        </row>
        <row r="67">
          <cell r="B67">
            <v>10.1</v>
          </cell>
          <cell r="C67" t="str">
            <v>Non-shrink grout ("M-BED" Superflow)</v>
          </cell>
          <cell r="J67" t="str">
            <v>dm3</v>
          </cell>
          <cell r="K67">
            <v>1000</v>
          </cell>
          <cell r="L67">
            <v>14.4</v>
          </cell>
          <cell r="M67">
            <v>14400</v>
          </cell>
        </row>
        <row r="68">
          <cell r="M68" t="str">
            <v/>
          </cell>
        </row>
        <row r="69">
          <cell r="B69" t="str">
            <v>Total Estimated Cost (Excluding V.A.T.)</v>
          </cell>
          <cell r="M69">
            <v>36876123.420499995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 Summary Detail "/>
      <sheetName val="System Detail"/>
      <sheetName val="Equipment Library"/>
    </sheetNames>
    <sheetDataSet>
      <sheetData sheetId="0"/>
      <sheetData sheetId="1"/>
      <sheetData sheetId="2" refreshError="1">
        <row r="3">
          <cell r="A3">
            <v>1</v>
          </cell>
          <cell r="B3" t="str">
            <v>CAMERAS IP</v>
          </cell>
        </row>
        <row r="4">
          <cell r="A4" t="str">
            <v>1.1.1.0</v>
          </cell>
          <cell r="B4" t="str">
            <v>FIXED COLOR CAMERA UNIT IP 67 MOUNTINGS 01</v>
          </cell>
          <cell r="C4" t="str">
            <v>ea.</v>
          </cell>
          <cell r="D4">
            <v>1</v>
          </cell>
          <cell r="G4">
            <v>14470.42</v>
          </cell>
          <cell r="H4">
            <v>875</v>
          </cell>
          <cell r="I4">
            <v>15345.42</v>
          </cell>
        </row>
        <row r="5">
          <cell r="A5" t="str">
            <v>1.1.1.1</v>
          </cell>
          <cell r="B5" t="str">
            <v>INDOOR COLOR CAMERA FIX  Color Camera</v>
          </cell>
          <cell r="C5" t="str">
            <v>ea.</v>
          </cell>
          <cell r="D5">
            <v>1</v>
          </cell>
          <cell r="E5">
            <v>6000</v>
          </cell>
          <cell r="F5">
            <v>275</v>
          </cell>
          <cell r="G5">
            <v>6000</v>
          </cell>
          <cell r="H5">
            <v>275</v>
          </cell>
          <cell r="I5">
            <v>6275</v>
          </cell>
        </row>
        <row r="6">
          <cell r="A6" t="str">
            <v>1.1.1.2</v>
          </cell>
          <cell r="B6" t="str">
            <v>VARIFOCAL AUTO IRIS LENS UPTO 60M</v>
          </cell>
          <cell r="C6" t="str">
            <v>ea.</v>
          </cell>
          <cell r="D6">
            <v>1</v>
          </cell>
          <cell r="E6">
            <v>1398</v>
          </cell>
          <cell r="F6">
            <v>0</v>
          </cell>
          <cell r="G6">
            <v>1398</v>
          </cell>
          <cell r="H6">
            <v>0</v>
          </cell>
          <cell r="I6">
            <v>1398</v>
          </cell>
        </row>
        <row r="7">
          <cell r="A7" t="str">
            <v>1.1.1.3</v>
          </cell>
          <cell r="B7" t="str">
            <v>Marine Special SS CAMERA HOUSING IP 69</v>
          </cell>
          <cell r="C7" t="str">
            <v>ea.</v>
          </cell>
          <cell r="D7">
            <v>1</v>
          </cell>
          <cell r="E7">
            <v>4993.8599999999997</v>
          </cell>
          <cell r="F7">
            <v>0</v>
          </cell>
          <cell r="G7">
            <v>4993.8599999999997</v>
          </cell>
        </row>
        <row r="8">
          <cell r="A8" t="str">
            <v>1.1.1.4</v>
          </cell>
          <cell r="B8" t="str">
            <v>MOUNTING BRACKET Stainless Steel</v>
          </cell>
          <cell r="C8" t="str">
            <v>ea.</v>
          </cell>
          <cell r="D8">
            <v>1</v>
          </cell>
          <cell r="E8">
            <v>558.55999999999995</v>
          </cell>
          <cell r="F8">
            <v>0</v>
          </cell>
          <cell r="G8">
            <v>558.55999999999995</v>
          </cell>
        </row>
        <row r="9">
          <cell r="A9" t="str">
            <v>1.1.1.5</v>
          </cell>
          <cell r="B9" t="str">
            <v>PRE-COMMISSIONING</v>
          </cell>
          <cell r="C9" t="str">
            <v>ea.</v>
          </cell>
          <cell r="D9">
            <v>1</v>
          </cell>
          <cell r="E9">
            <v>600</v>
          </cell>
          <cell r="F9">
            <v>0</v>
          </cell>
          <cell r="G9">
            <v>600</v>
          </cell>
          <cell r="H9">
            <v>300</v>
          </cell>
        </row>
        <row r="10">
          <cell r="A10" t="str">
            <v>1.1.1.6</v>
          </cell>
          <cell r="B10" t="str">
            <v>Camera Termination (box,cb,surge arrestor)</v>
          </cell>
          <cell r="C10" t="str">
            <v>ea.</v>
          </cell>
          <cell r="D10">
            <v>1</v>
          </cell>
          <cell r="E10">
            <v>920</v>
          </cell>
          <cell r="F10">
            <v>0</v>
          </cell>
          <cell r="G10">
            <v>920</v>
          </cell>
          <cell r="H10">
            <v>300</v>
          </cell>
        </row>
        <row r="13">
          <cell r="A13" t="str">
            <v>1.2.1.0</v>
          </cell>
          <cell r="B13" t="str">
            <v>FIXED COLOR CAMERA UNIT 02</v>
          </cell>
          <cell r="C13" t="str">
            <v>ea.</v>
          </cell>
          <cell r="D13">
            <v>1</v>
          </cell>
          <cell r="G13">
            <v>9115</v>
          </cell>
          <cell r="H13">
            <v>600</v>
          </cell>
          <cell r="I13">
            <v>9715</v>
          </cell>
        </row>
        <row r="14">
          <cell r="A14" t="str">
            <v>1.2.1.1</v>
          </cell>
          <cell r="B14" t="str">
            <v>INDOOR COLOR CAMERA FIX</v>
          </cell>
          <cell r="C14" t="str">
            <v>ea.</v>
          </cell>
          <cell r="D14">
            <v>1</v>
          </cell>
          <cell r="E14">
            <v>6000</v>
          </cell>
          <cell r="F14">
            <v>0</v>
          </cell>
          <cell r="G14">
            <v>6000</v>
          </cell>
          <cell r="H14">
            <v>0</v>
          </cell>
          <cell r="I14">
            <v>6000</v>
          </cell>
        </row>
        <row r="15">
          <cell r="A15" t="str">
            <v>1.2.1.2</v>
          </cell>
          <cell r="B15" t="str">
            <v xml:space="preserve">VARIFOCAL AUTO IRIS LENS  </v>
          </cell>
          <cell r="C15" t="str">
            <v>ea.</v>
          </cell>
          <cell r="D15">
            <v>1</v>
          </cell>
          <cell r="E15">
            <v>1115</v>
          </cell>
          <cell r="F15">
            <v>0</v>
          </cell>
          <cell r="G15">
            <v>1115</v>
          </cell>
          <cell r="H15">
            <v>0</v>
          </cell>
          <cell r="I15">
            <v>1115</v>
          </cell>
        </row>
        <row r="16">
          <cell r="A16" t="str">
            <v>1.2.1.3</v>
          </cell>
          <cell r="B16" t="str">
            <v xml:space="preserve">CAMERA HOUSING </v>
          </cell>
          <cell r="C16" t="str">
            <v>ea.</v>
          </cell>
          <cell r="D16">
            <v>1</v>
          </cell>
          <cell r="E16">
            <v>760</v>
          </cell>
          <cell r="F16">
            <v>0</v>
          </cell>
          <cell r="G16">
            <v>760</v>
          </cell>
        </row>
        <row r="17">
          <cell r="A17" t="str">
            <v>1.2.1.4</v>
          </cell>
          <cell r="B17" t="str">
            <v>MOUNTING BRACKET</v>
          </cell>
          <cell r="C17" t="str">
            <v>ea.</v>
          </cell>
          <cell r="D17">
            <v>1</v>
          </cell>
          <cell r="E17">
            <v>180</v>
          </cell>
          <cell r="F17">
            <v>0</v>
          </cell>
          <cell r="G17">
            <v>180</v>
          </cell>
        </row>
        <row r="18">
          <cell r="A18" t="str">
            <v>1.2.1.5</v>
          </cell>
          <cell r="B18" t="str">
            <v>POWER SUPPLY</v>
          </cell>
          <cell r="C18" t="str">
            <v>ea.</v>
          </cell>
          <cell r="D18">
            <v>1</v>
          </cell>
          <cell r="E18">
            <v>140</v>
          </cell>
          <cell r="F18">
            <v>0</v>
          </cell>
          <cell r="G18">
            <v>140</v>
          </cell>
        </row>
        <row r="19">
          <cell r="A19" t="str">
            <v>1.2.1.6</v>
          </cell>
          <cell r="B19" t="str">
            <v>PRE-COMMISSIONING</v>
          </cell>
          <cell r="C19" t="str">
            <v>ea.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300</v>
          </cell>
        </row>
        <row r="20">
          <cell r="A20" t="str">
            <v>1.2.1.7</v>
          </cell>
          <cell r="B20" t="str">
            <v>Camera Termination (box,cb,surge arrestor)</v>
          </cell>
          <cell r="C20" t="str">
            <v>ea.</v>
          </cell>
          <cell r="D20">
            <v>1</v>
          </cell>
          <cell r="E20">
            <v>920</v>
          </cell>
          <cell r="F20">
            <v>0</v>
          </cell>
          <cell r="G20">
            <v>920</v>
          </cell>
          <cell r="H20">
            <v>300</v>
          </cell>
        </row>
        <row r="23">
          <cell r="A23" t="str">
            <v>1.2.2.0</v>
          </cell>
          <cell r="B23" t="str">
            <v>FIXED COLOR CAMERA UNIT 03</v>
          </cell>
          <cell r="C23" t="str">
            <v>ea.</v>
          </cell>
          <cell r="D23">
            <v>1</v>
          </cell>
          <cell r="G23">
            <v>6030</v>
          </cell>
          <cell r="H23">
            <v>600</v>
          </cell>
          <cell r="I23">
            <v>6630</v>
          </cell>
        </row>
        <row r="24">
          <cell r="A24" t="str">
            <v>1.2.2.1</v>
          </cell>
          <cell r="B24" t="str">
            <v>INDOOR COLOR CAMERA FIX</v>
          </cell>
          <cell r="C24" t="str">
            <v>ea.</v>
          </cell>
          <cell r="D24">
            <v>1</v>
          </cell>
          <cell r="E24">
            <v>3500</v>
          </cell>
          <cell r="F24">
            <v>0</v>
          </cell>
          <cell r="G24">
            <v>3500</v>
          </cell>
          <cell r="H24">
            <v>0</v>
          </cell>
          <cell r="I24">
            <v>3500</v>
          </cell>
        </row>
        <row r="25">
          <cell r="A25" t="str">
            <v>1.2.2.2</v>
          </cell>
          <cell r="B25" t="str">
            <v xml:space="preserve">VARIFOCAL AUTO IRIS LENS  </v>
          </cell>
          <cell r="C25" t="str">
            <v>ea.</v>
          </cell>
          <cell r="D25">
            <v>1</v>
          </cell>
          <cell r="E25">
            <v>950</v>
          </cell>
          <cell r="F25">
            <v>0</v>
          </cell>
          <cell r="G25">
            <v>950</v>
          </cell>
          <cell r="H25">
            <v>0</v>
          </cell>
          <cell r="I25">
            <v>950</v>
          </cell>
        </row>
        <row r="26">
          <cell r="A26" t="str">
            <v>1.2.2.3</v>
          </cell>
          <cell r="B26" t="str">
            <v xml:space="preserve">CAMERA HOUSING </v>
          </cell>
          <cell r="C26" t="str">
            <v>ea.</v>
          </cell>
          <cell r="D26">
            <v>1</v>
          </cell>
          <cell r="E26">
            <v>450</v>
          </cell>
          <cell r="F26">
            <v>0</v>
          </cell>
          <cell r="G26">
            <v>450</v>
          </cell>
        </row>
        <row r="27">
          <cell r="A27" t="str">
            <v>1.2.2.4</v>
          </cell>
          <cell r="B27" t="str">
            <v>MOUNTING BRACKET</v>
          </cell>
          <cell r="C27" t="str">
            <v>ea.</v>
          </cell>
          <cell r="D27">
            <v>1</v>
          </cell>
          <cell r="E27">
            <v>70</v>
          </cell>
          <cell r="F27">
            <v>0</v>
          </cell>
          <cell r="G27">
            <v>70</v>
          </cell>
        </row>
        <row r="28">
          <cell r="A28" t="str">
            <v>1.2.2.5</v>
          </cell>
          <cell r="B28" t="str">
            <v>POWER SUPPLY</v>
          </cell>
          <cell r="C28" t="str">
            <v>ea.</v>
          </cell>
          <cell r="D28">
            <v>1</v>
          </cell>
          <cell r="E28">
            <v>140</v>
          </cell>
          <cell r="F28">
            <v>0</v>
          </cell>
          <cell r="G28">
            <v>140</v>
          </cell>
        </row>
        <row r="29">
          <cell r="A29" t="str">
            <v>1.2.2.6</v>
          </cell>
          <cell r="B29" t="str">
            <v>PRE-COMMISSIONING</v>
          </cell>
          <cell r="C29" t="str">
            <v>ea.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300</v>
          </cell>
        </row>
        <row r="30">
          <cell r="A30" t="str">
            <v>1.2.2.7</v>
          </cell>
          <cell r="B30" t="str">
            <v>Camera Termination (box,cb,surge arrestor)</v>
          </cell>
          <cell r="C30" t="str">
            <v>ea.</v>
          </cell>
          <cell r="D30">
            <v>1</v>
          </cell>
          <cell r="E30">
            <v>920</v>
          </cell>
          <cell r="F30">
            <v>0</v>
          </cell>
          <cell r="G30">
            <v>920</v>
          </cell>
          <cell r="H30">
            <v>300</v>
          </cell>
        </row>
        <row r="33">
          <cell r="A33" t="str">
            <v>1.2.3.0</v>
          </cell>
          <cell r="B33" t="str">
            <v>COAX TO FIBRE CONVERSION</v>
          </cell>
          <cell r="C33" t="str">
            <v>ea.</v>
          </cell>
          <cell r="D33">
            <v>1</v>
          </cell>
          <cell r="G33">
            <v>5400</v>
          </cell>
          <cell r="H33">
            <v>1000</v>
          </cell>
          <cell r="I33">
            <v>6400</v>
          </cell>
        </row>
        <row r="34">
          <cell r="A34" t="str">
            <v>1.2.3.1</v>
          </cell>
          <cell r="B34" t="str">
            <v>COAX TO FIBRE CONVERSION AT CAMERA</v>
          </cell>
          <cell r="C34" t="str">
            <v>ea.</v>
          </cell>
          <cell r="D34">
            <v>1</v>
          </cell>
          <cell r="E34">
            <v>2700</v>
          </cell>
          <cell r="F34">
            <v>500</v>
          </cell>
          <cell r="G34">
            <v>2700</v>
          </cell>
          <cell r="H34">
            <v>500</v>
          </cell>
          <cell r="I34">
            <v>3200</v>
          </cell>
        </row>
        <row r="35">
          <cell r="A35" t="str">
            <v>1.2.3.2</v>
          </cell>
          <cell r="B35" t="str">
            <v>FIBRE TO COAX CONVERSION AT VIDEO PANEL</v>
          </cell>
          <cell r="C35" t="str">
            <v>ea.</v>
          </cell>
          <cell r="D35">
            <v>1</v>
          </cell>
          <cell r="E35">
            <v>2700</v>
          </cell>
          <cell r="F35">
            <v>500</v>
          </cell>
          <cell r="G35">
            <v>2700</v>
          </cell>
          <cell r="H35">
            <v>500</v>
          </cell>
          <cell r="I35">
            <v>3200</v>
          </cell>
        </row>
        <row r="38">
          <cell r="A38" t="str">
            <v>1.3.1.0</v>
          </cell>
          <cell r="B38" t="str">
            <v>FIXED COMBINATION BULLET CAMERA UNIT COLOR</v>
          </cell>
          <cell r="C38" t="str">
            <v>ea.</v>
          </cell>
          <cell r="D38">
            <v>1</v>
          </cell>
          <cell r="G38">
            <v>5600</v>
          </cell>
          <cell r="H38">
            <v>587.5</v>
          </cell>
          <cell r="I38">
            <v>6187.5</v>
          </cell>
          <cell r="J38" t="str">
            <v xml:space="preserve">EAGLE COLOR CAMERA </v>
          </cell>
        </row>
        <row r="39">
          <cell r="A39" t="str">
            <v>1.3.1.1</v>
          </cell>
          <cell r="B39" t="str">
            <v>FIXED COMBINATION BULLET CAMERA</v>
          </cell>
          <cell r="C39" t="str">
            <v>ea.</v>
          </cell>
          <cell r="D39">
            <v>1</v>
          </cell>
          <cell r="E39">
            <v>5600</v>
          </cell>
          <cell r="F39">
            <v>587.5</v>
          </cell>
          <cell r="G39">
            <v>5600</v>
          </cell>
          <cell r="H39">
            <v>587.5</v>
          </cell>
          <cell r="I39">
            <v>6187.5</v>
          </cell>
        </row>
        <row r="42">
          <cell r="A42" t="str">
            <v>1.4.1.0</v>
          </cell>
          <cell r="B42" t="str">
            <v>PICTURE COMPARISON CAMERA UNIT COLOR</v>
          </cell>
          <cell r="C42" t="str">
            <v>ea.</v>
          </cell>
          <cell r="D42">
            <v>1</v>
          </cell>
          <cell r="G42">
            <v>4800</v>
          </cell>
          <cell r="H42">
            <v>587.5</v>
          </cell>
          <cell r="I42">
            <v>5387.5</v>
          </cell>
          <cell r="J42" t="str">
            <v xml:space="preserve">EAGLE COLOR CAMERA </v>
          </cell>
        </row>
        <row r="43">
          <cell r="A43" t="str">
            <v>1.4.1.1</v>
          </cell>
          <cell r="B43" t="str">
            <v>PICTURE COMPARISON CAMERA UNIT COLOR</v>
          </cell>
          <cell r="C43" t="str">
            <v>ea.</v>
          </cell>
          <cell r="D43">
            <v>1</v>
          </cell>
          <cell r="E43">
            <v>4800</v>
          </cell>
          <cell r="F43">
            <v>587.5</v>
          </cell>
          <cell r="G43">
            <v>4800</v>
          </cell>
          <cell r="H43">
            <v>587.5</v>
          </cell>
          <cell r="I43">
            <v>5387.5</v>
          </cell>
        </row>
        <row r="46">
          <cell r="A46" t="str">
            <v>1.5.1.0</v>
          </cell>
          <cell r="B46" t="str">
            <v>INDOOR PTZ DOME CAMERA UNIT</v>
          </cell>
          <cell r="C46" t="str">
            <v>ea.</v>
          </cell>
          <cell r="D46">
            <v>1</v>
          </cell>
          <cell r="G46">
            <v>18863.5</v>
          </cell>
          <cell r="H46">
            <v>750</v>
          </cell>
          <cell r="I46">
            <v>19613.5</v>
          </cell>
          <cell r="J46" t="str">
            <v>PELCO CEILING SURFACE MOUNT DOME</v>
          </cell>
        </row>
        <row r="47">
          <cell r="A47" t="str">
            <v>1.5.1.1</v>
          </cell>
          <cell r="B47" t="str">
            <v>INDOOR PTZ DOME CAMERA UPTON 20M VIEW RANGE</v>
          </cell>
          <cell r="C47" t="str">
            <v>ea.</v>
          </cell>
          <cell r="D47">
            <v>1</v>
          </cell>
          <cell r="E47">
            <v>16500</v>
          </cell>
          <cell r="F47">
            <v>750</v>
          </cell>
          <cell r="G47">
            <v>16500</v>
          </cell>
          <cell r="H47">
            <v>750</v>
          </cell>
          <cell r="I47">
            <v>17250</v>
          </cell>
        </row>
        <row r="48">
          <cell r="A48" t="str">
            <v>1.5.1.2</v>
          </cell>
          <cell r="B48" t="str">
            <v>JUNCTION BOX</v>
          </cell>
          <cell r="C48" t="str">
            <v>ea.</v>
          </cell>
          <cell r="D48">
            <v>1</v>
          </cell>
          <cell r="E48">
            <v>2363.5</v>
          </cell>
          <cell r="F48">
            <v>0</v>
          </cell>
          <cell r="G48">
            <v>2363.5</v>
          </cell>
          <cell r="H48">
            <v>0</v>
          </cell>
          <cell r="I48">
            <v>2363.5</v>
          </cell>
        </row>
        <row r="51">
          <cell r="A51" t="str">
            <v>1.6.1.0</v>
          </cell>
          <cell r="B51" t="str">
            <v>OUTDOOR PTZ DAY/NIGHT CAMERA UNIT</v>
          </cell>
          <cell r="C51" t="str">
            <v>ea.</v>
          </cell>
          <cell r="D51">
            <v>1</v>
          </cell>
          <cell r="G51">
            <v>38282.5</v>
          </cell>
          <cell r="H51">
            <v>1050</v>
          </cell>
          <cell r="I51">
            <v>39332.5</v>
          </cell>
          <cell r="J51" t="str">
            <v>PELCO DAY/ NIGHT IP67</v>
          </cell>
        </row>
        <row r="52">
          <cell r="A52" t="str">
            <v>1.6.1.1</v>
          </cell>
          <cell r="B52" t="str">
            <v>PTZ DAY/NIGHT CAMERA</v>
          </cell>
          <cell r="C52" t="str">
            <v>ea.</v>
          </cell>
          <cell r="D52">
            <v>1</v>
          </cell>
          <cell r="E52">
            <v>35000</v>
          </cell>
          <cell r="F52">
            <v>750</v>
          </cell>
          <cell r="G52">
            <v>35000</v>
          </cell>
          <cell r="H52">
            <v>750</v>
          </cell>
          <cell r="I52">
            <v>35750</v>
          </cell>
        </row>
        <row r="53">
          <cell r="A53" t="str">
            <v>1.6.1.2</v>
          </cell>
          <cell r="B53" t="str">
            <v>JUNCTION BOX</v>
          </cell>
          <cell r="C53" t="str">
            <v>ea.</v>
          </cell>
          <cell r="D53">
            <v>1</v>
          </cell>
          <cell r="E53">
            <v>2362.5</v>
          </cell>
          <cell r="F53">
            <v>0</v>
          </cell>
          <cell r="G53">
            <v>2362.5</v>
          </cell>
          <cell r="H53">
            <v>0</v>
          </cell>
          <cell r="I53">
            <v>2362.5</v>
          </cell>
        </row>
        <row r="54">
          <cell r="A54" t="str">
            <v>1.6.1.3</v>
          </cell>
          <cell r="B54" t="str">
            <v>Camera Termination (box,cb,surge arrestor)</v>
          </cell>
          <cell r="C54" t="str">
            <v>ea.</v>
          </cell>
          <cell r="D54">
            <v>1</v>
          </cell>
          <cell r="E54">
            <v>920</v>
          </cell>
          <cell r="F54">
            <v>0</v>
          </cell>
          <cell r="G54">
            <v>920</v>
          </cell>
          <cell r="H54">
            <v>300</v>
          </cell>
        </row>
        <row r="57">
          <cell r="A57" t="str">
            <v>1.7.1.0</v>
          </cell>
          <cell r="B57" t="str">
            <v>INDOOR DOME CAMERA UNIT</v>
          </cell>
          <cell r="C57" t="str">
            <v>ea.</v>
          </cell>
          <cell r="D57">
            <v>1</v>
          </cell>
          <cell r="G57">
            <v>8140</v>
          </cell>
          <cell r="H57">
            <v>100</v>
          </cell>
          <cell r="I57">
            <v>8240</v>
          </cell>
        </row>
        <row r="58">
          <cell r="A58" t="str">
            <v>1.7.1.1</v>
          </cell>
          <cell r="B58" t="str">
            <v>Color Hi Res Dome 1/3' CCD.470 TV Lines, 0.8 lux, 3.6mm(F2.0)Lens ICS111-CSV39A</v>
          </cell>
          <cell r="C58" t="str">
            <v>ea.</v>
          </cell>
          <cell r="D58">
            <v>1</v>
          </cell>
          <cell r="E58">
            <v>8000</v>
          </cell>
          <cell r="F58">
            <v>0</v>
          </cell>
          <cell r="G58">
            <v>8000</v>
          </cell>
          <cell r="H58">
            <v>0</v>
          </cell>
          <cell r="I58">
            <v>8000</v>
          </cell>
        </row>
        <row r="59">
          <cell r="A59" t="str">
            <v>1.7.1.2</v>
          </cell>
          <cell r="B59" t="str">
            <v>12vdc 1000mA Regulated Power Supply</v>
          </cell>
          <cell r="C59" t="str">
            <v>ea.</v>
          </cell>
          <cell r="D59">
            <v>1</v>
          </cell>
          <cell r="E59">
            <v>140</v>
          </cell>
          <cell r="F59">
            <v>100</v>
          </cell>
          <cell r="G59">
            <v>140</v>
          </cell>
          <cell r="H59">
            <v>100</v>
          </cell>
          <cell r="I59">
            <v>240</v>
          </cell>
        </row>
        <row r="61">
          <cell r="A61" t="str">
            <v>1.8.1.0</v>
          </cell>
          <cell r="B61" t="str">
            <v>OUTDOOR 360 DEG FIX CAMERA UNIT</v>
          </cell>
          <cell r="C61" t="str">
            <v>ea.</v>
          </cell>
          <cell r="D61">
            <v>1</v>
          </cell>
          <cell r="G61">
            <v>24282.5</v>
          </cell>
          <cell r="H61">
            <v>1050</v>
          </cell>
          <cell r="I61">
            <v>25332.5</v>
          </cell>
        </row>
        <row r="62">
          <cell r="A62" t="str">
            <v>1.8.1.1</v>
          </cell>
          <cell r="B62" t="str">
            <v>360 DEG FIX CAMERA</v>
          </cell>
          <cell r="C62" t="str">
            <v>ea.</v>
          </cell>
          <cell r="D62">
            <v>1</v>
          </cell>
          <cell r="E62">
            <v>21000</v>
          </cell>
          <cell r="F62">
            <v>750</v>
          </cell>
          <cell r="G62">
            <v>21000</v>
          </cell>
          <cell r="H62">
            <v>750</v>
          </cell>
          <cell r="I62">
            <v>21750</v>
          </cell>
        </row>
        <row r="63">
          <cell r="A63" t="str">
            <v>1.8.1.2</v>
          </cell>
          <cell r="B63" t="str">
            <v>JUNCTION BOX</v>
          </cell>
          <cell r="C63" t="str">
            <v>ea.</v>
          </cell>
          <cell r="D63">
            <v>1</v>
          </cell>
          <cell r="E63">
            <v>2362.5</v>
          </cell>
          <cell r="F63">
            <v>0</v>
          </cell>
          <cell r="G63">
            <v>2362.5</v>
          </cell>
          <cell r="H63">
            <v>0</v>
          </cell>
          <cell r="I63">
            <v>2362.5</v>
          </cell>
        </row>
        <row r="64">
          <cell r="A64" t="str">
            <v>1.8.1.3</v>
          </cell>
          <cell r="B64" t="str">
            <v>Camera Termination (box,cb,surge arrestor)</v>
          </cell>
          <cell r="C64" t="str">
            <v>ea.</v>
          </cell>
          <cell r="D64">
            <v>1</v>
          </cell>
          <cell r="E64">
            <v>920</v>
          </cell>
          <cell r="F64">
            <v>0</v>
          </cell>
          <cell r="G64">
            <v>920</v>
          </cell>
          <cell r="H64">
            <v>300</v>
          </cell>
        </row>
        <row r="67">
          <cell r="A67" t="str">
            <v>1.9.1.0</v>
          </cell>
          <cell r="B67" t="str">
            <v>OUTDOOR 180 DEG FIX CAMERA UNIT</v>
          </cell>
          <cell r="C67" t="str">
            <v>ea.</v>
          </cell>
          <cell r="D67">
            <v>1</v>
          </cell>
          <cell r="G67">
            <v>21282.5</v>
          </cell>
          <cell r="H67">
            <v>1050</v>
          </cell>
          <cell r="I67">
            <v>22332.5</v>
          </cell>
        </row>
        <row r="68">
          <cell r="A68" t="str">
            <v>1.9.1.1</v>
          </cell>
          <cell r="B68" t="str">
            <v>180 DEG FIX CAMERA</v>
          </cell>
          <cell r="C68" t="str">
            <v>ea.</v>
          </cell>
          <cell r="D68">
            <v>1</v>
          </cell>
          <cell r="E68">
            <v>18000</v>
          </cell>
          <cell r="F68">
            <v>750</v>
          </cell>
          <cell r="G68">
            <v>18000</v>
          </cell>
          <cell r="H68">
            <v>750</v>
          </cell>
          <cell r="I68">
            <v>18750</v>
          </cell>
        </row>
        <row r="69">
          <cell r="A69" t="str">
            <v>1.9.1.2</v>
          </cell>
          <cell r="B69" t="str">
            <v>JUNCTION BOX</v>
          </cell>
          <cell r="C69" t="str">
            <v>ea.</v>
          </cell>
          <cell r="D69">
            <v>1</v>
          </cell>
          <cell r="E69">
            <v>2362.5</v>
          </cell>
          <cell r="F69">
            <v>0</v>
          </cell>
          <cell r="G69">
            <v>2362.5</v>
          </cell>
          <cell r="H69">
            <v>0</v>
          </cell>
          <cell r="I69">
            <v>2362.5</v>
          </cell>
        </row>
        <row r="70">
          <cell r="A70" t="str">
            <v>1.9.1.3</v>
          </cell>
          <cell r="B70" t="str">
            <v>Camera Termination (box,cb,surge arrestor)</v>
          </cell>
          <cell r="C70" t="str">
            <v>ea.</v>
          </cell>
          <cell r="D70">
            <v>1</v>
          </cell>
          <cell r="E70">
            <v>920</v>
          </cell>
          <cell r="F70">
            <v>0</v>
          </cell>
          <cell r="G70">
            <v>920</v>
          </cell>
          <cell r="H70">
            <v>300</v>
          </cell>
        </row>
        <row r="73">
          <cell r="A73" t="str">
            <v>1.10.1.0</v>
          </cell>
          <cell r="B73" t="str">
            <v>CAT 5 TO FIBER FOT</v>
          </cell>
          <cell r="C73" t="str">
            <v>ea.</v>
          </cell>
          <cell r="D73">
            <v>1</v>
          </cell>
          <cell r="G73">
            <v>900</v>
          </cell>
          <cell r="H73">
            <v>1000</v>
          </cell>
          <cell r="I73">
            <v>1900</v>
          </cell>
        </row>
        <row r="74">
          <cell r="A74" t="str">
            <v>1.10.1.1</v>
          </cell>
          <cell r="B74" t="str">
            <v>CAT 5 TO FIBER FOT</v>
          </cell>
          <cell r="C74" t="str">
            <v>ea.</v>
          </cell>
          <cell r="D74">
            <v>1</v>
          </cell>
          <cell r="E74">
            <v>450</v>
          </cell>
          <cell r="F74">
            <v>500</v>
          </cell>
          <cell r="G74">
            <v>450</v>
          </cell>
          <cell r="H74">
            <v>500</v>
          </cell>
          <cell r="I74">
            <v>950</v>
          </cell>
        </row>
        <row r="75">
          <cell r="A75" t="str">
            <v>1.10.1.2</v>
          </cell>
          <cell r="B75" t="str">
            <v>FIBER TO CAT 5 FOT</v>
          </cell>
          <cell r="C75" t="str">
            <v>ea.</v>
          </cell>
          <cell r="D75">
            <v>1</v>
          </cell>
          <cell r="E75">
            <v>450</v>
          </cell>
          <cell r="F75">
            <v>500</v>
          </cell>
          <cell r="G75">
            <v>450</v>
          </cell>
          <cell r="H75">
            <v>500</v>
          </cell>
          <cell r="I75">
            <v>950</v>
          </cell>
        </row>
        <row r="79">
          <cell r="A79">
            <v>2</v>
          </cell>
          <cell r="B79" t="str">
            <v>SURVEILLANCE</v>
          </cell>
        </row>
        <row r="80">
          <cell r="A80" t="str">
            <v>2.1.1.0</v>
          </cell>
          <cell r="B80" t="str">
            <v>DVR NICEVISION NVSAT - 4CH/4CIF/@25fps/1HDD250G/PTZ CONT</v>
          </cell>
          <cell r="C80" t="str">
            <v>ea.</v>
          </cell>
          <cell r="D80">
            <v>1</v>
          </cell>
          <cell r="G80">
            <v>49165</v>
          </cell>
          <cell r="H80">
            <v>500</v>
          </cell>
          <cell r="I80">
            <v>49665</v>
          </cell>
          <cell r="J80" t="str">
            <v xml:space="preserve">Nice Vision </v>
          </cell>
        </row>
        <row r="81">
          <cell r="A81" t="str">
            <v>2.1.1.1</v>
          </cell>
          <cell r="B81" t="str">
            <v>NICEVISION NVSAT MACHINE</v>
          </cell>
          <cell r="C81" t="str">
            <v>ea.</v>
          </cell>
          <cell r="D81">
            <v>1</v>
          </cell>
          <cell r="E81">
            <v>48815</v>
          </cell>
          <cell r="F81">
            <v>500</v>
          </cell>
          <cell r="G81">
            <v>48815</v>
          </cell>
          <cell r="H81">
            <v>500</v>
          </cell>
          <cell r="I81">
            <v>49315</v>
          </cell>
        </row>
        <row r="82">
          <cell r="A82" t="str">
            <v>2.1.1.2</v>
          </cell>
          <cell r="B82" t="str">
            <v>INSTALLATION AND COMMISSIONING</v>
          </cell>
          <cell r="C82" t="str">
            <v>ea.</v>
          </cell>
          <cell r="D82">
            <v>1</v>
          </cell>
          <cell r="E82">
            <v>350</v>
          </cell>
          <cell r="F82">
            <v>0</v>
          </cell>
          <cell r="G82">
            <v>350</v>
          </cell>
          <cell r="I82">
            <v>350</v>
          </cell>
        </row>
        <row r="85">
          <cell r="A85" t="str">
            <v>2.2.1.0</v>
          </cell>
          <cell r="B85" t="str">
            <v>DVR NICEVISION NVSAT - 8CH/4CIF/@12.5fps/1HDD250G/PTZ CONT</v>
          </cell>
          <cell r="C85" t="str">
            <v>ea.</v>
          </cell>
          <cell r="D85">
            <v>1</v>
          </cell>
          <cell r="G85">
            <v>88685</v>
          </cell>
          <cell r="H85">
            <v>500</v>
          </cell>
          <cell r="I85">
            <v>89185</v>
          </cell>
          <cell r="J85" t="str">
            <v xml:space="preserve">Nice Vision </v>
          </cell>
        </row>
        <row r="86">
          <cell r="A86" t="str">
            <v>2.2.1.1</v>
          </cell>
          <cell r="B86" t="str">
            <v>NICEVISION NVSAT MACHINE</v>
          </cell>
          <cell r="C86" t="str">
            <v>ea.</v>
          </cell>
          <cell r="D86">
            <v>1</v>
          </cell>
          <cell r="E86">
            <v>88335</v>
          </cell>
          <cell r="F86">
            <v>500</v>
          </cell>
          <cell r="G86">
            <v>88335</v>
          </cell>
          <cell r="H86">
            <v>500</v>
          </cell>
          <cell r="I86">
            <v>88835</v>
          </cell>
        </row>
        <row r="87">
          <cell r="A87" t="str">
            <v>2.2.1.2</v>
          </cell>
          <cell r="B87" t="str">
            <v>INSTALLATION AND COMMISSIONING</v>
          </cell>
          <cell r="C87" t="str">
            <v>ea.</v>
          </cell>
          <cell r="D87">
            <v>1</v>
          </cell>
          <cell r="E87">
            <v>350</v>
          </cell>
          <cell r="F87">
            <v>0</v>
          </cell>
          <cell r="G87">
            <v>350</v>
          </cell>
          <cell r="I87">
            <v>350</v>
          </cell>
        </row>
        <row r="90">
          <cell r="A90" t="str">
            <v>2.3.1.0</v>
          </cell>
          <cell r="B90" t="str">
            <v>DVR NICE VISION NVSAT - 8CH/2CIF/@25fps/1HDD250G/PTZ CONT</v>
          </cell>
          <cell r="C90" t="str">
            <v>ea.</v>
          </cell>
          <cell r="D90">
            <v>1</v>
          </cell>
          <cell r="G90">
            <v>64765</v>
          </cell>
          <cell r="H90">
            <v>500</v>
          </cell>
          <cell r="I90">
            <v>65265</v>
          </cell>
          <cell r="J90" t="str">
            <v xml:space="preserve">Nice Vision </v>
          </cell>
        </row>
        <row r="91">
          <cell r="A91" t="str">
            <v>2.3.1.1</v>
          </cell>
          <cell r="B91" t="str">
            <v>NICE VISION NVSAT MACHINE</v>
          </cell>
          <cell r="C91" t="str">
            <v>ea.</v>
          </cell>
          <cell r="D91">
            <v>1</v>
          </cell>
          <cell r="E91">
            <v>64415</v>
          </cell>
          <cell r="F91">
            <v>500</v>
          </cell>
          <cell r="G91">
            <v>64415</v>
          </cell>
          <cell r="H91">
            <v>500</v>
          </cell>
          <cell r="I91">
            <v>64915</v>
          </cell>
        </row>
        <row r="92">
          <cell r="A92" t="str">
            <v>2.3.1.2</v>
          </cell>
          <cell r="B92" t="str">
            <v>INSTALLATION AND COMMISSIONING</v>
          </cell>
          <cell r="C92" t="str">
            <v>ea.</v>
          </cell>
          <cell r="D92">
            <v>1</v>
          </cell>
          <cell r="E92">
            <v>350</v>
          </cell>
          <cell r="F92">
            <v>0</v>
          </cell>
          <cell r="G92">
            <v>350</v>
          </cell>
          <cell r="I92">
            <v>350</v>
          </cell>
        </row>
        <row r="95">
          <cell r="A95" t="str">
            <v>2.4.1.0</v>
          </cell>
          <cell r="B95" t="str">
            <v>DVR NICE VISION BASIC ALTO - 16CH/4CIF/@25fps FOR 4 CH/x2HDD250G/PTZ CONT</v>
          </cell>
          <cell r="C95" t="str">
            <v>ea.</v>
          </cell>
          <cell r="D95">
            <v>1</v>
          </cell>
          <cell r="G95">
            <v>109550</v>
          </cell>
          <cell r="H95">
            <v>500</v>
          </cell>
          <cell r="I95">
            <v>110050</v>
          </cell>
          <cell r="J95" t="str">
            <v xml:space="preserve">Nice Vision </v>
          </cell>
        </row>
        <row r="96">
          <cell r="A96" t="str">
            <v>2.4.1.1</v>
          </cell>
          <cell r="B96" t="str">
            <v>NICE VISION Basic Alto 16 ch upon alarm 4 cg 4CIF/25fps MACHINE</v>
          </cell>
          <cell r="C96" t="str">
            <v>ea.</v>
          </cell>
          <cell r="D96">
            <v>1</v>
          </cell>
          <cell r="E96">
            <v>109200</v>
          </cell>
          <cell r="F96">
            <v>500</v>
          </cell>
          <cell r="G96">
            <v>109200</v>
          </cell>
          <cell r="H96">
            <v>500</v>
          </cell>
          <cell r="I96">
            <v>109700</v>
          </cell>
        </row>
        <row r="97">
          <cell r="A97" t="str">
            <v>2.4.1.2</v>
          </cell>
          <cell r="B97" t="str">
            <v>INSTALLATION AND COMMISSIONING</v>
          </cell>
          <cell r="C97" t="str">
            <v>ea.</v>
          </cell>
          <cell r="D97">
            <v>1</v>
          </cell>
          <cell r="E97">
            <v>350</v>
          </cell>
          <cell r="F97">
            <v>0</v>
          </cell>
          <cell r="G97">
            <v>350</v>
          </cell>
          <cell r="I97">
            <v>350</v>
          </cell>
        </row>
        <row r="100">
          <cell r="A100" t="str">
            <v>2.5.1.0</v>
          </cell>
          <cell r="B100" t="str">
            <v>DVR NICE VISION BASIC ALTO - 32CH/4CIF/@25fps FOR 8 CH/x4HDD250G/PTZ CONT</v>
          </cell>
          <cell r="C100" t="str">
            <v>ea.</v>
          </cell>
          <cell r="D100">
            <v>1</v>
          </cell>
          <cell r="G100">
            <v>161000</v>
          </cell>
          <cell r="H100">
            <v>0</v>
          </cell>
          <cell r="I100">
            <v>161000</v>
          </cell>
          <cell r="J100" t="str">
            <v xml:space="preserve">Nice Vision </v>
          </cell>
        </row>
        <row r="101">
          <cell r="A101" t="str">
            <v>2.5.1.1</v>
          </cell>
          <cell r="B101" t="str">
            <v>NICE VISION Basic Alto 32 ch upon alarm 8 cg 4CIF/25fps MACHINE</v>
          </cell>
          <cell r="C101" t="str">
            <v>ea.</v>
          </cell>
          <cell r="D101">
            <v>1</v>
          </cell>
          <cell r="E101">
            <v>161000</v>
          </cell>
          <cell r="F101">
            <v>0</v>
          </cell>
          <cell r="G101">
            <v>161000</v>
          </cell>
          <cell r="H101">
            <v>0</v>
          </cell>
          <cell r="I101">
            <v>161000</v>
          </cell>
        </row>
        <row r="102">
          <cell r="A102" t="str">
            <v>2.5.1.2</v>
          </cell>
          <cell r="B102" t="str">
            <v>INSTALLATION AND COMMISSIONING</v>
          </cell>
          <cell r="C102" t="str">
            <v>ea.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5">
          <cell r="A105" t="str">
            <v>2.6.1.0</v>
          </cell>
          <cell r="B105" t="str">
            <v>DVR NICE VISION BASIC PRO - 24CH/4CIF/@25fps/x4HDD250G/PTZ CONT</v>
          </cell>
          <cell r="C105" t="str">
            <v>ea.</v>
          </cell>
          <cell r="D105">
            <v>1</v>
          </cell>
          <cell r="G105">
            <v>277120</v>
          </cell>
          <cell r="H105">
            <v>500</v>
          </cell>
          <cell r="I105">
            <v>277620</v>
          </cell>
          <cell r="J105" t="str">
            <v xml:space="preserve">Nice Vision </v>
          </cell>
        </row>
        <row r="106">
          <cell r="A106" t="str">
            <v>2.6.1.1</v>
          </cell>
          <cell r="B106" t="str">
            <v>NICE VISION Basic PRO 24 ch  4CIF/25fps MACHINE</v>
          </cell>
          <cell r="C106" t="str">
            <v>ea.</v>
          </cell>
          <cell r="D106">
            <v>1</v>
          </cell>
          <cell r="E106">
            <v>276770</v>
          </cell>
          <cell r="F106">
            <v>500</v>
          </cell>
          <cell r="G106">
            <v>276770</v>
          </cell>
          <cell r="H106">
            <v>500</v>
          </cell>
          <cell r="I106">
            <v>277270</v>
          </cell>
        </row>
        <row r="107">
          <cell r="A107" t="str">
            <v>2.6.1.2</v>
          </cell>
          <cell r="B107" t="str">
            <v>INSTALLATION AND COMMISSIONING</v>
          </cell>
          <cell r="C107" t="str">
            <v>ea.</v>
          </cell>
          <cell r="D107">
            <v>1</v>
          </cell>
          <cell r="E107">
            <v>350</v>
          </cell>
          <cell r="F107">
            <v>0</v>
          </cell>
          <cell r="G107">
            <v>350</v>
          </cell>
          <cell r="I107">
            <v>350</v>
          </cell>
        </row>
        <row r="110">
          <cell r="A110" t="str">
            <v>2.7.1.0</v>
          </cell>
          <cell r="B110" t="str">
            <v>DVR NICE VISION BASIC PRO - 48CH/4CIF/@12.5fps/x4HDD250G/PTZ CONT</v>
          </cell>
          <cell r="C110" t="str">
            <v>ea.</v>
          </cell>
          <cell r="D110">
            <v>1</v>
          </cell>
          <cell r="G110">
            <v>489930</v>
          </cell>
          <cell r="H110">
            <v>500</v>
          </cell>
          <cell r="I110">
            <v>490430</v>
          </cell>
          <cell r="J110" t="str">
            <v xml:space="preserve">Nice Vision </v>
          </cell>
        </row>
        <row r="111">
          <cell r="A111" t="str">
            <v>2.7.1.1</v>
          </cell>
          <cell r="B111" t="str">
            <v>NICE VISION Basic PRO 48 ch  4CIF/12.5fps MACHINE</v>
          </cell>
          <cell r="C111" t="str">
            <v>ea.</v>
          </cell>
          <cell r="D111">
            <v>1</v>
          </cell>
          <cell r="E111">
            <v>489580</v>
          </cell>
          <cell r="F111">
            <v>500</v>
          </cell>
          <cell r="G111">
            <v>489580</v>
          </cell>
          <cell r="H111">
            <v>500</v>
          </cell>
          <cell r="I111">
            <v>490080</v>
          </cell>
        </row>
        <row r="112">
          <cell r="A112" t="str">
            <v>2.7.1.2</v>
          </cell>
          <cell r="B112" t="str">
            <v>INSTALLATION AND COMMISSIONING</v>
          </cell>
          <cell r="C112" t="str">
            <v>ea.</v>
          </cell>
          <cell r="D112">
            <v>1</v>
          </cell>
          <cell r="E112">
            <v>350</v>
          </cell>
          <cell r="F112">
            <v>0</v>
          </cell>
          <cell r="G112">
            <v>350</v>
          </cell>
          <cell r="I112">
            <v>350</v>
          </cell>
        </row>
        <row r="115">
          <cell r="A115" t="str">
            <v>2.8.1.0</v>
          </cell>
          <cell r="B115" t="str">
            <v>DVR NICE VISION BASIC PRO - 96CH/2CIF/@12.5fps/x4HDD250G/PTZ CONT</v>
          </cell>
          <cell r="C115" t="str">
            <v>ea.</v>
          </cell>
          <cell r="D115">
            <v>1</v>
          </cell>
          <cell r="G115">
            <v>755130</v>
          </cell>
          <cell r="H115">
            <v>500</v>
          </cell>
          <cell r="I115">
            <v>755630</v>
          </cell>
          <cell r="J115" t="str">
            <v xml:space="preserve">Nice Vision </v>
          </cell>
        </row>
        <row r="116">
          <cell r="A116" t="str">
            <v>2.8.1.1</v>
          </cell>
          <cell r="B116" t="str">
            <v>NICE VISION Basic PRO 96 ch  4CIF/12.5fps MACHINE</v>
          </cell>
          <cell r="C116" t="str">
            <v>ea.</v>
          </cell>
          <cell r="D116">
            <v>1</v>
          </cell>
          <cell r="E116">
            <v>754780</v>
          </cell>
          <cell r="F116">
            <v>500</v>
          </cell>
          <cell r="G116">
            <v>754780</v>
          </cell>
          <cell r="H116">
            <v>500</v>
          </cell>
          <cell r="I116">
            <v>755280</v>
          </cell>
        </row>
        <row r="117">
          <cell r="A117" t="str">
            <v>2.8.1.2</v>
          </cell>
          <cell r="B117" t="str">
            <v>INSTALLATION AND COMMISSIONING</v>
          </cell>
          <cell r="C117" t="str">
            <v>ea.</v>
          </cell>
          <cell r="D117">
            <v>1</v>
          </cell>
          <cell r="E117">
            <v>350</v>
          </cell>
          <cell r="F117">
            <v>0</v>
          </cell>
          <cell r="G117">
            <v>350</v>
          </cell>
          <cell r="I117">
            <v>350</v>
          </cell>
        </row>
        <row r="120">
          <cell r="A120" t="str">
            <v>2.9.1.0</v>
          </cell>
          <cell r="B120" t="str">
            <v>SURVEILLANCE STORAGE 1HDD 1T INTERNAL</v>
          </cell>
          <cell r="C120" t="str">
            <v>ea.</v>
          </cell>
          <cell r="D120">
            <v>1</v>
          </cell>
          <cell r="G120">
            <v>6225</v>
          </cell>
          <cell r="H120">
            <v>50</v>
          </cell>
          <cell r="I120">
            <v>6275</v>
          </cell>
          <cell r="J120" t="str">
            <v>Nice Vision  Hard Drive 250 G</v>
          </cell>
        </row>
        <row r="121">
          <cell r="A121" t="str">
            <v>2.9.1.1</v>
          </cell>
          <cell r="B121" t="str">
            <v>NICE VISION Internal storage drive 1T</v>
          </cell>
          <cell r="C121" t="str">
            <v>ea.</v>
          </cell>
          <cell r="D121">
            <v>1</v>
          </cell>
          <cell r="E121">
            <v>6175</v>
          </cell>
          <cell r="F121">
            <v>50</v>
          </cell>
          <cell r="G121">
            <v>6175</v>
          </cell>
          <cell r="H121">
            <v>50</v>
          </cell>
          <cell r="I121">
            <v>6225</v>
          </cell>
        </row>
        <row r="122">
          <cell r="A122" t="str">
            <v>2.9.1.2</v>
          </cell>
          <cell r="B122" t="str">
            <v>INSTALLATION AND COMMISSIONING</v>
          </cell>
          <cell r="C122" t="str">
            <v>ea.</v>
          </cell>
          <cell r="D122">
            <v>1</v>
          </cell>
          <cell r="E122">
            <v>50</v>
          </cell>
          <cell r="F122">
            <v>0</v>
          </cell>
          <cell r="G122">
            <v>50</v>
          </cell>
          <cell r="I122">
            <v>50</v>
          </cell>
        </row>
        <row r="125">
          <cell r="A125" t="str">
            <v>2.9.2.0</v>
          </cell>
          <cell r="B125" t="str">
            <v>NICE VISION STORAGE RAID 5 REX5-8 1.7TB EXTERNAL HOT SWAPPABLE</v>
          </cell>
          <cell r="C125" t="str">
            <v>ea.</v>
          </cell>
          <cell r="D125">
            <v>1</v>
          </cell>
          <cell r="G125">
            <v>101275</v>
          </cell>
          <cell r="H125">
            <v>100</v>
          </cell>
          <cell r="I125">
            <v>101375</v>
          </cell>
          <cell r="J125" t="str">
            <v>Nice Vision  RAID 5 STORAGE</v>
          </cell>
        </row>
        <row r="126">
          <cell r="A126" t="str">
            <v>2.9.2.1</v>
          </cell>
          <cell r="B126" t="str">
            <v>NICE VISION RAID 5 EXTERNAL 1,7 TB</v>
          </cell>
          <cell r="C126" t="str">
            <v>ea.</v>
          </cell>
          <cell r="D126">
            <v>1</v>
          </cell>
          <cell r="E126">
            <v>101075</v>
          </cell>
          <cell r="F126">
            <v>100</v>
          </cell>
          <cell r="G126">
            <v>101075</v>
          </cell>
          <cell r="H126">
            <v>100</v>
          </cell>
          <cell r="I126">
            <v>101175</v>
          </cell>
        </row>
        <row r="127">
          <cell r="A127" t="str">
            <v>2.9.2.2</v>
          </cell>
          <cell r="B127" t="str">
            <v>INSTALLATION AND COMMISSIONING</v>
          </cell>
          <cell r="C127" t="str">
            <v>ea.</v>
          </cell>
          <cell r="D127">
            <v>1</v>
          </cell>
          <cell r="E127">
            <v>200</v>
          </cell>
          <cell r="F127">
            <v>0</v>
          </cell>
          <cell r="G127">
            <v>200</v>
          </cell>
          <cell r="I127">
            <v>200</v>
          </cell>
        </row>
        <row r="130">
          <cell r="A130" t="str">
            <v>2.9.3.0</v>
          </cell>
          <cell r="B130" t="str">
            <v>NICE VISION STORAGE RAID 5 REX5-8 3.7TB EXTERNAL HOT SWAPPABLE</v>
          </cell>
          <cell r="C130" t="str">
            <v>ea.</v>
          </cell>
          <cell r="D130">
            <v>1</v>
          </cell>
          <cell r="G130">
            <v>181225</v>
          </cell>
          <cell r="H130">
            <v>100</v>
          </cell>
          <cell r="I130">
            <v>181325</v>
          </cell>
          <cell r="J130" t="str">
            <v>Nice Vision  RAID 5 STORAGE</v>
          </cell>
        </row>
        <row r="131">
          <cell r="A131" t="str">
            <v>2.9.3.1</v>
          </cell>
          <cell r="B131" t="str">
            <v>NICE VISION RAID 5 EXTERNAL 3.7 TB</v>
          </cell>
          <cell r="C131" t="str">
            <v>ea.</v>
          </cell>
          <cell r="D131">
            <v>1</v>
          </cell>
          <cell r="E131">
            <v>181025</v>
          </cell>
          <cell r="F131">
            <v>100</v>
          </cell>
          <cell r="G131">
            <v>181025</v>
          </cell>
          <cell r="H131">
            <v>100</v>
          </cell>
          <cell r="I131">
            <v>181125</v>
          </cell>
        </row>
        <row r="132">
          <cell r="A132" t="str">
            <v>2.9.3.2</v>
          </cell>
          <cell r="B132" t="str">
            <v>INSTALLATION AND COMMISSIONING</v>
          </cell>
          <cell r="C132" t="str">
            <v>ea.</v>
          </cell>
          <cell r="D132">
            <v>1</v>
          </cell>
          <cell r="E132">
            <v>200</v>
          </cell>
          <cell r="F132">
            <v>0</v>
          </cell>
          <cell r="G132">
            <v>200</v>
          </cell>
          <cell r="I132">
            <v>200</v>
          </cell>
        </row>
        <row r="135">
          <cell r="A135" t="str">
            <v>2.9.4.0</v>
          </cell>
          <cell r="B135" t="str">
            <v>SURVEILLANCE APPLICATION MANAGEMENT SERVER SOFTWARE LICENSE (AMS)</v>
          </cell>
          <cell r="C135" t="str">
            <v>ea.</v>
          </cell>
          <cell r="D135">
            <v>1</v>
          </cell>
          <cell r="G135">
            <v>30050</v>
          </cell>
          <cell r="H135">
            <v>100</v>
          </cell>
          <cell r="I135">
            <v>30150</v>
          </cell>
          <cell r="J135" t="str">
            <v>SERVER SOFTWARE LICENSE</v>
          </cell>
        </row>
        <row r="136">
          <cell r="A136" t="str">
            <v>2.9.4.1</v>
          </cell>
          <cell r="B136" t="str">
            <v>NICE VISION APPLICATION MANAGEMENT SERVER SOFTWARE (1per site req)</v>
          </cell>
          <cell r="C136" t="str">
            <v>ea.</v>
          </cell>
          <cell r="D136">
            <v>1</v>
          </cell>
          <cell r="E136">
            <v>30000</v>
          </cell>
          <cell r="F136">
            <v>100</v>
          </cell>
          <cell r="G136">
            <v>30000</v>
          </cell>
          <cell r="H136">
            <v>100</v>
          </cell>
          <cell r="I136">
            <v>30100</v>
          </cell>
        </row>
        <row r="137">
          <cell r="A137" t="str">
            <v>2.9.4.2</v>
          </cell>
          <cell r="B137" t="str">
            <v>INSTALLATION AND COMMISSIONING</v>
          </cell>
          <cell r="C137" t="str">
            <v>ea.</v>
          </cell>
          <cell r="D137">
            <v>1</v>
          </cell>
          <cell r="E137">
            <v>50</v>
          </cell>
          <cell r="F137">
            <v>0</v>
          </cell>
          <cell r="G137">
            <v>50</v>
          </cell>
          <cell r="I137">
            <v>50</v>
          </cell>
        </row>
        <row r="140">
          <cell r="A140" t="str">
            <v>2.9.5.0</v>
          </cell>
          <cell r="B140" t="str">
            <v>SURVEILLANCEAPPLICATION LICENSE X1 (USER LICENSE)</v>
          </cell>
          <cell r="C140" t="str">
            <v>ea.</v>
          </cell>
          <cell r="D140">
            <v>1</v>
          </cell>
          <cell r="G140">
            <v>11050</v>
          </cell>
          <cell r="H140">
            <v>100</v>
          </cell>
          <cell r="I140">
            <v>11150</v>
          </cell>
          <cell r="J140" t="str">
            <v>USER LICENSE</v>
          </cell>
        </row>
        <row r="141">
          <cell r="A141" t="str">
            <v>2.9.5.1</v>
          </cell>
          <cell r="B141" t="str">
            <v xml:space="preserve">NICE VISION APPLICATION LICENSE X1 </v>
          </cell>
          <cell r="C141" t="str">
            <v>ea.</v>
          </cell>
          <cell r="D141">
            <v>1</v>
          </cell>
          <cell r="E141">
            <v>11000</v>
          </cell>
          <cell r="F141">
            <v>100</v>
          </cell>
          <cell r="G141">
            <v>11000</v>
          </cell>
          <cell r="H141">
            <v>100</v>
          </cell>
          <cell r="I141">
            <v>11100</v>
          </cell>
        </row>
        <row r="142">
          <cell r="A142" t="str">
            <v>2.9.5.2</v>
          </cell>
          <cell r="B142" t="str">
            <v>INSTALLATION AND COMMISSIONING</v>
          </cell>
          <cell r="C142" t="str">
            <v>ea.</v>
          </cell>
          <cell r="D142">
            <v>1</v>
          </cell>
          <cell r="E142">
            <v>50</v>
          </cell>
          <cell r="F142">
            <v>0</v>
          </cell>
          <cell r="G142">
            <v>50</v>
          </cell>
          <cell r="I142">
            <v>50</v>
          </cell>
        </row>
        <row r="145">
          <cell r="A145" t="str">
            <v>2.9.6.0</v>
          </cell>
          <cell r="B145" t="str">
            <v>SURVEILLANCEAPPLICATION LICENSE X5 (USER LICENSE)</v>
          </cell>
          <cell r="C145" t="str">
            <v>ea.</v>
          </cell>
          <cell r="D145">
            <v>1</v>
          </cell>
          <cell r="G145">
            <v>78050</v>
          </cell>
          <cell r="H145">
            <v>100</v>
          </cell>
          <cell r="I145">
            <v>78150</v>
          </cell>
          <cell r="J145" t="str">
            <v>USER LICENSE</v>
          </cell>
        </row>
        <row r="146">
          <cell r="A146" t="str">
            <v>2.9.6.1</v>
          </cell>
          <cell r="B146" t="str">
            <v>NICE VISION APPLICATION LICENSE X5 (USER LICENSE)</v>
          </cell>
          <cell r="C146" t="str">
            <v>ea.</v>
          </cell>
          <cell r="D146">
            <v>1</v>
          </cell>
          <cell r="E146">
            <v>78000</v>
          </cell>
          <cell r="F146">
            <v>100</v>
          </cell>
          <cell r="G146">
            <v>78000</v>
          </cell>
          <cell r="H146">
            <v>100</v>
          </cell>
          <cell r="I146">
            <v>78100</v>
          </cell>
        </row>
        <row r="147">
          <cell r="A147" t="str">
            <v>2.9.6.2</v>
          </cell>
          <cell r="B147" t="str">
            <v>INSTALLATION AND COMMISSIONING</v>
          </cell>
          <cell r="C147" t="str">
            <v>ea.</v>
          </cell>
          <cell r="D147">
            <v>1</v>
          </cell>
          <cell r="E147">
            <v>50</v>
          </cell>
          <cell r="F147">
            <v>0</v>
          </cell>
          <cell r="G147">
            <v>50</v>
          </cell>
          <cell r="I147">
            <v>50</v>
          </cell>
        </row>
        <row r="150">
          <cell r="A150" t="str">
            <v>2.9.7.0</v>
          </cell>
          <cell r="B150" t="str">
            <v>SURVEILLANCE  SERVER</v>
          </cell>
          <cell r="C150" t="str">
            <v>ea.</v>
          </cell>
          <cell r="D150">
            <v>1</v>
          </cell>
          <cell r="G150">
            <v>210000</v>
          </cell>
          <cell r="H150">
            <v>2800</v>
          </cell>
          <cell r="I150">
            <v>212800</v>
          </cell>
        </row>
        <row r="151">
          <cell r="A151" t="str">
            <v>2.9.7.1</v>
          </cell>
          <cell r="B151" t="str">
            <v>SERVER</v>
          </cell>
          <cell r="C151" t="str">
            <v>ea.</v>
          </cell>
          <cell r="D151">
            <v>1</v>
          </cell>
          <cell r="E151">
            <v>210000</v>
          </cell>
          <cell r="F151">
            <v>2800</v>
          </cell>
          <cell r="G151">
            <v>210000</v>
          </cell>
          <cell r="H151">
            <v>2800</v>
          </cell>
          <cell r="I151">
            <v>212800</v>
          </cell>
        </row>
        <row r="154">
          <cell r="A154" t="str">
            <v>2.9.8.0</v>
          </cell>
          <cell r="B154" t="str">
            <v>SURVEILLANCE WORK STATION</v>
          </cell>
          <cell r="C154" t="str">
            <v>ea.</v>
          </cell>
          <cell r="D154">
            <v>1</v>
          </cell>
          <cell r="G154">
            <v>38200</v>
          </cell>
          <cell r="H154">
            <v>2700</v>
          </cell>
          <cell r="I154">
            <v>40900</v>
          </cell>
        </row>
        <row r="155">
          <cell r="A155" t="str">
            <v>2.9.8.1</v>
          </cell>
          <cell r="B155" t="str">
            <v>WORK STATION INCLUDING x 2 FLAT SCREENS</v>
          </cell>
          <cell r="C155" t="str">
            <v>ea.</v>
          </cell>
          <cell r="D155">
            <v>1</v>
          </cell>
          <cell r="E155">
            <v>38000</v>
          </cell>
          <cell r="F155">
            <v>2700</v>
          </cell>
          <cell r="G155">
            <v>38000</v>
          </cell>
          <cell r="H155">
            <v>2700</v>
          </cell>
          <cell r="I155">
            <v>40700</v>
          </cell>
        </row>
        <row r="156">
          <cell r="A156" t="str">
            <v>2.9.8.2</v>
          </cell>
          <cell r="B156" t="str">
            <v>INSTALLATION AND COMMISSIONING</v>
          </cell>
          <cell r="C156" t="str">
            <v>ea.</v>
          </cell>
          <cell r="D156">
            <v>1</v>
          </cell>
          <cell r="E156">
            <v>200</v>
          </cell>
          <cell r="F156">
            <v>0</v>
          </cell>
          <cell r="G156">
            <v>200</v>
          </cell>
          <cell r="I156">
            <v>200</v>
          </cell>
        </row>
        <row r="159">
          <cell r="A159" t="str">
            <v>2.9.9.0</v>
          </cell>
          <cell r="B159" t="str">
            <v>SURVEILLANCE VIEW STATION</v>
          </cell>
          <cell r="C159" t="str">
            <v>ea.</v>
          </cell>
          <cell r="D159">
            <v>1</v>
          </cell>
          <cell r="G159">
            <v>17200</v>
          </cell>
          <cell r="H159">
            <v>2700</v>
          </cell>
          <cell r="I159">
            <v>19900</v>
          </cell>
        </row>
        <row r="160">
          <cell r="A160" t="str">
            <v>2.9.9.1</v>
          </cell>
          <cell r="B160" t="str">
            <v>WORK STATION INCLUDING x 1 SCREEN</v>
          </cell>
          <cell r="C160" t="str">
            <v>ea.</v>
          </cell>
          <cell r="D160">
            <v>1</v>
          </cell>
          <cell r="E160">
            <v>17000</v>
          </cell>
          <cell r="F160">
            <v>2700</v>
          </cell>
          <cell r="G160">
            <v>17000</v>
          </cell>
          <cell r="H160">
            <v>2700</v>
          </cell>
          <cell r="I160">
            <v>19700</v>
          </cell>
        </row>
        <row r="161">
          <cell r="A161" t="str">
            <v>2.9.9.2</v>
          </cell>
          <cell r="B161" t="str">
            <v>INSTALLATION AND COMMISSIONING</v>
          </cell>
          <cell r="C161" t="str">
            <v>ea.</v>
          </cell>
          <cell r="D161">
            <v>1</v>
          </cell>
          <cell r="E161">
            <v>200</v>
          </cell>
          <cell r="F161">
            <v>0</v>
          </cell>
          <cell r="G161">
            <v>200</v>
          </cell>
          <cell r="I161">
            <v>200</v>
          </cell>
        </row>
        <row r="164">
          <cell r="A164" t="str">
            <v>2.9.10.0</v>
          </cell>
          <cell r="B164" t="str">
            <v>NICE VISION SPARE KIT</v>
          </cell>
          <cell r="C164" t="str">
            <v>ea.</v>
          </cell>
          <cell r="D164">
            <v>1</v>
          </cell>
          <cell r="G164">
            <v>56700</v>
          </cell>
          <cell r="H164">
            <v>2700</v>
          </cell>
          <cell r="I164">
            <v>59400</v>
          </cell>
          <cell r="J164" t="str">
            <v>NICE SPARES</v>
          </cell>
        </row>
        <row r="165">
          <cell r="A165" t="str">
            <v>2.9.10.1</v>
          </cell>
          <cell r="B165" t="str">
            <v>SPARE KIT NVP-SPK-V8-BAS</v>
          </cell>
          <cell r="C165" t="str">
            <v>ea.</v>
          </cell>
          <cell r="D165">
            <v>1</v>
          </cell>
          <cell r="E165">
            <v>56700</v>
          </cell>
          <cell r="F165">
            <v>2700</v>
          </cell>
          <cell r="G165">
            <v>56700</v>
          </cell>
          <cell r="H165">
            <v>2700</v>
          </cell>
          <cell r="I165">
            <v>59400</v>
          </cell>
        </row>
        <row r="168">
          <cell r="A168" t="str">
            <v>2.9.11.0</v>
          </cell>
          <cell r="B168" t="str">
            <v>CONFIGURATION DIGITAL RECORDING SYSTEM WITH ACCESS CONTROL SYSTEM</v>
          </cell>
          <cell r="C168" t="str">
            <v>ea.</v>
          </cell>
          <cell r="D168">
            <v>1</v>
          </cell>
          <cell r="G168">
            <v>50000</v>
          </cell>
          <cell r="H168">
            <v>2700</v>
          </cell>
          <cell r="I168">
            <v>52700</v>
          </cell>
          <cell r="J168" t="str">
            <v>CONFIGURATION</v>
          </cell>
        </row>
        <row r="169">
          <cell r="A169" t="str">
            <v>2.9.11.1</v>
          </cell>
          <cell r="B169" t="str">
            <v>CONFIGURATION OF NICE WITH ACCESS CONTROL SYSTEM</v>
          </cell>
          <cell r="C169" t="str">
            <v>ea.</v>
          </cell>
          <cell r="D169">
            <v>1</v>
          </cell>
          <cell r="E169">
            <v>50000</v>
          </cell>
          <cell r="F169">
            <v>2700</v>
          </cell>
          <cell r="G169">
            <v>50000</v>
          </cell>
          <cell r="H169">
            <v>2700</v>
          </cell>
          <cell r="I169">
            <v>52700</v>
          </cell>
        </row>
        <row r="173">
          <cell r="A173" t="str">
            <v>2.11.1.0</v>
          </cell>
          <cell r="B173" t="str">
            <v>NETWORK RECORDING BACKUP FACILITY 30DAYS</v>
          </cell>
          <cell r="C173" t="str">
            <v>ea.</v>
          </cell>
          <cell r="D173">
            <v>1</v>
          </cell>
          <cell r="G173">
            <v>77000</v>
          </cell>
          <cell r="H173">
            <v>2700</v>
          </cell>
          <cell r="I173">
            <v>79700</v>
          </cell>
        </row>
        <row r="174">
          <cell r="A174" t="str">
            <v>2.11.1.1</v>
          </cell>
          <cell r="B174" t="str">
            <v>NETWORK RECORDING BACKUP FACILITY</v>
          </cell>
          <cell r="C174" t="str">
            <v>ea.</v>
          </cell>
          <cell r="D174">
            <v>1</v>
          </cell>
          <cell r="E174">
            <v>77000</v>
          </cell>
          <cell r="F174">
            <v>2700</v>
          </cell>
          <cell r="G174">
            <v>77000</v>
          </cell>
          <cell r="H174">
            <v>2700</v>
          </cell>
          <cell r="I174">
            <v>79700</v>
          </cell>
        </row>
        <row r="176">
          <cell r="A176" t="str">
            <v>2.12.1.0</v>
          </cell>
          <cell r="B176" t="str">
            <v>NETWORK RECORDER NVR NICE 48 CHANNELS</v>
          </cell>
          <cell r="C176" t="str">
            <v>ea.</v>
          </cell>
          <cell r="D176">
            <v>1</v>
          </cell>
          <cell r="G176">
            <v>85000</v>
          </cell>
          <cell r="H176">
            <v>2700</v>
          </cell>
          <cell r="I176">
            <v>87700</v>
          </cell>
        </row>
        <row r="177">
          <cell r="A177" t="str">
            <v>2.12.1.1</v>
          </cell>
          <cell r="B177" t="str">
            <v>NETWORK RECORDER NVR NICE 48 CHANNELS</v>
          </cell>
          <cell r="C177" t="str">
            <v>ea.</v>
          </cell>
          <cell r="D177">
            <v>1</v>
          </cell>
          <cell r="E177">
            <v>85000</v>
          </cell>
          <cell r="F177">
            <v>2700</v>
          </cell>
          <cell r="G177">
            <v>85000</v>
          </cell>
          <cell r="H177">
            <v>2700</v>
          </cell>
          <cell r="I177">
            <v>87700</v>
          </cell>
        </row>
        <row r="179">
          <cell r="A179" t="str">
            <v>2.13.1.0</v>
          </cell>
          <cell r="B179" t="str">
            <v>ENCORDER ER NICE 8CHANNELS</v>
          </cell>
          <cell r="C179" t="str">
            <v>ea.</v>
          </cell>
          <cell r="D179">
            <v>1</v>
          </cell>
          <cell r="G179">
            <v>9000</v>
          </cell>
          <cell r="H179">
            <v>2700</v>
          </cell>
          <cell r="I179">
            <v>11700</v>
          </cell>
        </row>
        <row r="180">
          <cell r="A180" t="str">
            <v>2.13.1.1</v>
          </cell>
          <cell r="B180" t="str">
            <v>ENCORDER ER NICE 8CHANNELS</v>
          </cell>
          <cell r="C180" t="str">
            <v>ea.</v>
          </cell>
          <cell r="D180">
            <v>1</v>
          </cell>
          <cell r="E180">
            <v>9000</v>
          </cell>
          <cell r="F180">
            <v>2700</v>
          </cell>
          <cell r="G180">
            <v>9000</v>
          </cell>
          <cell r="H180">
            <v>2700</v>
          </cell>
          <cell r="I180">
            <v>11700</v>
          </cell>
        </row>
        <row r="182">
          <cell r="A182" t="str">
            <v>2.14.1.0</v>
          </cell>
          <cell r="B182" t="str">
            <v>ENCORDER ER NICE 4CHANNELS</v>
          </cell>
          <cell r="C182" t="str">
            <v>ea.</v>
          </cell>
          <cell r="D182">
            <v>1</v>
          </cell>
          <cell r="G182">
            <v>6800</v>
          </cell>
          <cell r="H182">
            <v>2700</v>
          </cell>
          <cell r="I182">
            <v>9500</v>
          </cell>
        </row>
        <row r="183">
          <cell r="A183" t="str">
            <v>2.14.1.1</v>
          </cell>
          <cell r="B183" t="str">
            <v>ENCORDER ER NICE 8CHANNELS</v>
          </cell>
          <cell r="C183" t="str">
            <v>ea.</v>
          </cell>
          <cell r="D183">
            <v>1</v>
          </cell>
          <cell r="E183">
            <v>6800</v>
          </cell>
          <cell r="F183">
            <v>2700</v>
          </cell>
          <cell r="G183">
            <v>6800</v>
          </cell>
          <cell r="H183">
            <v>2700</v>
          </cell>
          <cell r="I183">
            <v>9500</v>
          </cell>
        </row>
        <row r="185">
          <cell r="A185" t="str">
            <v>2.15.1.0</v>
          </cell>
          <cell r="B185" t="str">
            <v>ENCORDER ER NICE 1CHANNELS</v>
          </cell>
          <cell r="C185" t="str">
            <v>ea.</v>
          </cell>
          <cell r="D185">
            <v>1</v>
          </cell>
          <cell r="G185">
            <v>6100</v>
          </cell>
          <cell r="H185">
            <v>2700</v>
          </cell>
          <cell r="I185">
            <v>8800</v>
          </cell>
        </row>
        <row r="186">
          <cell r="A186" t="str">
            <v>2.15.1.1</v>
          </cell>
          <cell r="B186" t="str">
            <v>ENCORDER ER NICE 8CHANNELS</v>
          </cell>
          <cell r="C186" t="str">
            <v>ea.</v>
          </cell>
          <cell r="D186">
            <v>1</v>
          </cell>
          <cell r="E186">
            <v>6100</v>
          </cell>
          <cell r="F186">
            <v>2700</v>
          </cell>
          <cell r="G186">
            <v>6100</v>
          </cell>
          <cell r="H186">
            <v>2700</v>
          </cell>
          <cell r="I186">
            <v>8800</v>
          </cell>
        </row>
        <row r="188">
          <cell r="A188" t="str">
            <v>2.16.1.0</v>
          </cell>
          <cell r="B188" t="str">
            <v>DECORDER DE NICE</v>
          </cell>
          <cell r="C188" t="str">
            <v>ea.</v>
          </cell>
          <cell r="D188">
            <v>1</v>
          </cell>
          <cell r="G188">
            <v>9000</v>
          </cell>
          <cell r="H188">
            <v>2700</v>
          </cell>
          <cell r="I188">
            <v>11700</v>
          </cell>
        </row>
        <row r="189">
          <cell r="A189" t="str">
            <v>2.16.1.1</v>
          </cell>
          <cell r="B189" t="str">
            <v>DECORDER DE NICE</v>
          </cell>
          <cell r="C189" t="str">
            <v>ea.</v>
          </cell>
          <cell r="D189">
            <v>1</v>
          </cell>
          <cell r="E189">
            <v>9000</v>
          </cell>
          <cell r="F189">
            <v>2700</v>
          </cell>
          <cell r="G189">
            <v>9000</v>
          </cell>
          <cell r="H189">
            <v>2700</v>
          </cell>
          <cell r="I189">
            <v>11700</v>
          </cell>
        </row>
        <row r="191">
          <cell r="A191" t="str">
            <v>2.17.1.0</v>
          </cell>
          <cell r="B191" t="str">
            <v>CAMERA MATRIX SMALL</v>
          </cell>
          <cell r="C191" t="str">
            <v>ea.</v>
          </cell>
          <cell r="D191">
            <v>1</v>
          </cell>
          <cell r="G191">
            <v>60000</v>
          </cell>
          <cell r="H191">
            <v>2700</v>
          </cell>
          <cell r="I191">
            <v>62700</v>
          </cell>
        </row>
        <row r="192">
          <cell r="A192" t="str">
            <v>2.17.1.1</v>
          </cell>
          <cell r="B192" t="str">
            <v>CAMERA MATRIX</v>
          </cell>
          <cell r="C192" t="str">
            <v>ea.</v>
          </cell>
          <cell r="D192">
            <v>1</v>
          </cell>
          <cell r="E192">
            <v>60000</v>
          </cell>
          <cell r="F192">
            <v>2700</v>
          </cell>
          <cell r="G192">
            <v>60000</v>
          </cell>
          <cell r="H192">
            <v>2700</v>
          </cell>
          <cell r="I192">
            <v>62700</v>
          </cell>
        </row>
        <row r="194">
          <cell r="A194" t="str">
            <v>2.18.1.0</v>
          </cell>
          <cell r="B194" t="str">
            <v>CAMERA MATRIX MEDIUM</v>
          </cell>
          <cell r="C194" t="str">
            <v>ea.</v>
          </cell>
          <cell r="D194">
            <v>1</v>
          </cell>
          <cell r="G194">
            <v>150000</v>
          </cell>
          <cell r="H194">
            <v>2700</v>
          </cell>
          <cell r="I194">
            <v>152700</v>
          </cell>
        </row>
        <row r="195">
          <cell r="A195" t="str">
            <v>2.18.1.1</v>
          </cell>
          <cell r="B195" t="str">
            <v>CAMERA MATRIX</v>
          </cell>
          <cell r="C195" t="str">
            <v>ea.</v>
          </cell>
          <cell r="D195">
            <v>1</v>
          </cell>
          <cell r="E195">
            <v>150000</v>
          </cell>
          <cell r="F195">
            <v>2700</v>
          </cell>
          <cell r="G195">
            <v>150000</v>
          </cell>
          <cell r="H195">
            <v>2700</v>
          </cell>
          <cell r="I195">
            <v>152700</v>
          </cell>
        </row>
        <row r="197">
          <cell r="A197" t="str">
            <v>2.19.1.0</v>
          </cell>
          <cell r="B197" t="str">
            <v>CAMERA MATRIX LARGE</v>
          </cell>
          <cell r="C197" t="str">
            <v>ea.</v>
          </cell>
          <cell r="D197">
            <v>1</v>
          </cell>
          <cell r="G197">
            <v>300000</v>
          </cell>
          <cell r="H197">
            <v>2700</v>
          </cell>
          <cell r="I197">
            <v>302700</v>
          </cell>
        </row>
        <row r="198">
          <cell r="A198" t="str">
            <v>2.19.1.1</v>
          </cell>
          <cell r="B198" t="str">
            <v>CAMERA MATRIX</v>
          </cell>
          <cell r="C198" t="str">
            <v>ea.</v>
          </cell>
          <cell r="D198">
            <v>1</v>
          </cell>
          <cell r="E198">
            <v>300000</v>
          </cell>
          <cell r="F198">
            <v>2700</v>
          </cell>
          <cell r="G198">
            <v>300000</v>
          </cell>
          <cell r="H198">
            <v>2700</v>
          </cell>
          <cell r="I198">
            <v>302700</v>
          </cell>
        </row>
        <row r="200">
          <cell r="A200" t="str">
            <v>2.20.1.0</v>
          </cell>
          <cell r="B200" t="str">
            <v>CENTRAL STORGAE FACILITY 180 DAYS</v>
          </cell>
          <cell r="C200" t="str">
            <v>ea.</v>
          </cell>
          <cell r="D200">
            <v>1</v>
          </cell>
          <cell r="G200">
            <v>28000</v>
          </cell>
          <cell r="H200">
            <v>2700</v>
          </cell>
          <cell r="I200">
            <v>30700</v>
          </cell>
        </row>
        <row r="201">
          <cell r="A201" t="str">
            <v>2.20.1.1</v>
          </cell>
          <cell r="B201" t="str">
            <v>CENTRAL STORGAE FACILITY</v>
          </cell>
          <cell r="C201" t="str">
            <v>ea.</v>
          </cell>
          <cell r="D201">
            <v>1</v>
          </cell>
          <cell r="E201">
            <v>28000</v>
          </cell>
          <cell r="F201">
            <v>2700</v>
          </cell>
          <cell r="G201">
            <v>28000</v>
          </cell>
          <cell r="H201">
            <v>2700</v>
          </cell>
          <cell r="I201">
            <v>30700</v>
          </cell>
        </row>
        <row r="203">
          <cell r="A203" t="str">
            <v>2.21.1.0</v>
          </cell>
          <cell r="B203" t="str">
            <v>7.5 TERRA BITE  RAID 5 STORAGE SERVER X4 TO GET 30 TERRA BITES 180 DAYS</v>
          </cell>
          <cell r="C203" t="str">
            <v>ea.</v>
          </cell>
          <cell r="D203">
            <v>1</v>
          </cell>
          <cell r="G203">
            <v>126000</v>
          </cell>
          <cell r="H203">
            <v>2700</v>
          </cell>
          <cell r="I203">
            <v>128700</v>
          </cell>
        </row>
        <row r="204">
          <cell r="A204" t="str">
            <v>2.21.1.1</v>
          </cell>
          <cell r="B204" t="str">
            <v>7.5 TERRA BITE  RAID 5 STORAGE SERVER</v>
          </cell>
          <cell r="C204" t="str">
            <v>ea.</v>
          </cell>
          <cell r="D204">
            <v>1</v>
          </cell>
          <cell r="E204">
            <v>126000</v>
          </cell>
          <cell r="F204">
            <v>2700</v>
          </cell>
          <cell r="G204">
            <v>126000</v>
          </cell>
          <cell r="H204">
            <v>2700</v>
          </cell>
          <cell r="I204">
            <v>128700</v>
          </cell>
        </row>
        <row r="207">
          <cell r="A207">
            <v>3</v>
          </cell>
          <cell r="B207" t="str">
            <v>ACCESS CONTROL</v>
          </cell>
        </row>
        <row r="208">
          <cell r="A208" t="str">
            <v>3.1.1.0</v>
          </cell>
          <cell r="B208" t="str">
            <v>ACCESS CONTROLLER</v>
          </cell>
          <cell r="C208" t="str">
            <v>ea.</v>
          </cell>
          <cell r="D208">
            <v>1</v>
          </cell>
          <cell r="G208">
            <v>23000</v>
          </cell>
          <cell r="H208">
            <v>1562</v>
          </cell>
          <cell r="I208">
            <v>24562</v>
          </cell>
          <cell r="J208" t="str">
            <v>Access Main Controller</v>
          </cell>
        </row>
        <row r="209">
          <cell r="A209" t="str">
            <v>3.1.1.1</v>
          </cell>
          <cell r="B209" t="str">
            <v>ACCESS CONTROLLER</v>
          </cell>
          <cell r="C209" t="str">
            <v>ea.</v>
          </cell>
          <cell r="D209">
            <v>1</v>
          </cell>
          <cell r="E209">
            <v>23000</v>
          </cell>
          <cell r="F209">
            <v>1562</v>
          </cell>
          <cell r="G209">
            <v>23000</v>
          </cell>
          <cell r="H209">
            <v>1562</v>
          </cell>
          <cell r="I209">
            <v>24562</v>
          </cell>
        </row>
        <row r="212">
          <cell r="A212" t="str">
            <v>3.1.1.1</v>
          </cell>
          <cell r="B212" t="str">
            <v>ACCESS CONTROLLER INPUT MODULE</v>
          </cell>
          <cell r="C212" t="str">
            <v>ea.</v>
          </cell>
          <cell r="D212">
            <v>1</v>
          </cell>
          <cell r="G212">
            <v>2600</v>
          </cell>
          <cell r="H212">
            <v>1200</v>
          </cell>
          <cell r="I212">
            <v>3800</v>
          </cell>
          <cell r="J212" t="str">
            <v>IO MODULE INPUT</v>
          </cell>
        </row>
        <row r="213">
          <cell r="A213" t="str">
            <v>3.1.1.1</v>
          </cell>
          <cell r="B213" t="str">
            <v>IO MODULE 16</v>
          </cell>
          <cell r="C213" t="str">
            <v>ea.</v>
          </cell>
          <cell r="D213">
            <v>1</v>
          </cell>
          <cell r="E213">
            <v>2600</v>
          </cell>
          <cell r="F213">
            <v>1200</v>
          </cell>
          <cell r="G213">
            <v>2600</v>
          </cell>
          <cell r="H213">
            <v>1200</v>
          </cell>
          <cell r="I213">
            <v>3800</v>
          </cell>
        </row>
        <row r="216">
          <cell r="A216" t="str">
            <v>3.1.1.2</v>
          </cell>
          <cell r="B216" t="str">
            <v>ACCESS CONTROLLER OUTPUT MODULE</v>
          </cell>
          <cell r="C216" t="str">
            <v>ea.</v>
          </cell>
          <cell r="D216">
            <v>1</v>
          </cell>
          <cell r="G216">
            <v>2800</v>
          </cell>
          <cell r="H216">
            <v>1200</v>
          </cell>
          <cell r="I216">
            <v>4000</v>
          </cell>
          <cell r="J216" t="str">
            <v>IO MODULE OUTPUT</v>
          </cell>
        </row>
        <row r="217">
          <cell r="A217" t="str">
            <v>3.1.1.1</v>
          </cell>
          <cell r="B217" t="str">
            <v>IO MODULE 24</v>
          </cell>
          <cell r="C217" t="str">
            <v>ea.</v>
          </cell>
          <cell r="D217">
            <v>1</v>
          </cell>
          <cell r="E217">
            <v>2800</v>
          </cell>
          <cell r="F217">
            <v>1200</v>
          </cell>
          <cell r="G217">
            <v>2800</v>
          </cell>
          <cell r="H217">
            <v>1200</v>
          </cell>
          <cell r="I217">
            <v>4000</v>
          </cell>
        </row>
        <row r="220">
          <cell r="A220" t="str">
            <v>3.1.1.3</v>
          </cell>
          <cell r="B220" t="str">
            <v>ACCESS CONTROLLER RELAY OUTPUT MODULE</v>
          </cell>
          <cell r="C220" t="str">
            <v>ea.</v>
          </cell>
          <cell r="D220">
            <v>1</v>
          </cell>
          <cell r="G220">
            <v>1921</v>
          </cell>
          <cell r="H220">
            <v>1200</v>
          </cell>
          <cell r="I220">
            <v>3121</v>
          </cell>
          <cell r="J220" t="str">
            <v>IO MODULE OUTPUT</v>
          </cell>
        </row>
        <row r="221">
          <cell r="A221" t="str">
            <v>3.1.1.1</v>
          </cell>
          <cell r="B221" t="str">
            <v>IO MODULE RELAY 8</v>
          </cell>
          <cell r="C221" t="str">
            <v>ea.</v>
          </cell>
          <cell r="D221">
            <v>1</v>
          </cell>
          <cell r="E221">
            <v>1921</v>
          </cell>
          <cell r="F221">
            <v>1200</v>
          </cell>
          <cell r="G221">
            <v>1921</v>
          </cell>
          <cell r="H221">
            <v>1200</v>
          </cell>
          <cell r="I221">
            <v>3121</v>
          </cell>
        </row>
        <row r="224">
          <cell r="A224" t="str">
            <v>3.1.1.4</v>
          </cell>
          <cell r="B224" t="str">
            <v>ACCESS CONTROL SYSTEM SERVER</v>
          </cell>
          <cell r="C224" t="str">
            <v>ea.</v>
          </cell>
          <cell r="D224">
            <v>1</v>
          </cell>
          <cell r="G224">
            <v>110000</v>
          </cell>
          <cell r="H224">
            <v>2800</v>
          </cell>
          <cell r="I224">
            <v>112800</v>
          </cell>
          <cell r="J224" t="str">
            <v>ACCESS SERVER</v>
          </cell>
        </row>
        <row r="225">
          <cell r="A225" t="str">
            <v>3.1.1.4</v>
          </cell>
          <cell r="B225" t="str">
            <v>ACCESS CONTROL SYSTEM SERVER</v>
          </cell>
          <cell r="C225" t="str">
            <v>ea.</v>
          </cell>
          <cell r="D225">
            <v>1</v>
          </cell>
          <cell r="E225">
            <v>110000</v>
          </cell>
          <cell r="F225">
            <v>2800</v>
          </cell>
          <cell r="G225">
            <v>110000</v>
          </cell>
          <cell r="H225">
            <v>2800</v>
          </cell>
          <cell r="I225">
            <v>112800</v>
          </cell>
        </row>
        <row r="228">
          <cell r="A228" t="str">
            <v>3.2.1.0</v>
          </cell>
          <cell r="B228" t="str">
            <v>INTELLIGENT CARD READER WITH KEYPAD</v>
          </cell>
          <cell r="C228" t="str">
            <v>ea.</v>
          </cell>
          <cell r="D228">
            <v>1</v>
          </cell>
          <cell r="G228">
            <v>9994</v>
          </cell>
          <cell r="H228">
            <v>900</v>
          </cell>
          <cell r="I228">
            <v>10894</v>
          </cell>
          <cell r="J228" t="str">
            <v>Card Reader</v>
          </cell>
        </row>
        <row r="229">
          <cell r="A229" t="str">
            <v>3.2.1.1</v>
          </cell>
          <cell r="B229" t="str">
            <v>INTELLIGENT CARD READER WITH KEYPAD</v>
          </cell>
          <cell r="C229" t="str">
            <v>ea.</v>
          </cell>
          <cell r="D229">
            <v>1</v>
          </cell>
          <cell r="E229">
            <v>9994</v>
          </cell>
          <cell r="F229">
            <v>900</v>
          </cell>
          <cell r="G229">
            <v>9994</v>
          </cell>
          <cell r="H229">
            <v>900</v>
          </cell>
          <cell r="I229">
            <v>10894</v>
          </cell>
        </row>
        <row r="232">
          <cell r="A232" t="str">
            <v>3.2.2.0</v>
          </cell>
          <cell r="B232" t="str">
            <v>STANDARD CARD READER</v>
          </cell>
          <cell r="C232" t="str">
            <v>ea.</v>
          </cell>
          <cell r="D232">
            <v>1</v>
          </cell>
          <cell r="G232">
            <v>5420</v>
          </cell>
          <cell r="H232">
            <v>580</v>
          </cell>
          <cell r="I232">
            <v>6000</v>
          </cell>
          <cell r="J232" t="str">
            <v>Card Reader</v>
          </cell>
        </row>
        <row r="233">
          <cell r="A233" t="str">
            <v>3.2.2.1</v>
          </cell>
          <cell r="B233" t="str">
            <v>STANDARD CARD READER</v>
          </cell>
          <cell r="C233" t="str">
            <v>ea.</v>
          </cell>
          <cell r="D233">
            <v>1</v>
          </cell>
          <cell r="E233">
            <v>5420</v>
          </cell>
          <cell r="F233">
            <v>580</v>
          </cell>
          <cell r="G233">
            <v>5420</v>
          </cell>
          <cell r="H233">
            <v>580</v>
          </cell>
          <cell r="I233">
            <v>6000</v>
          </cell>
        </row>
        <row r="236">
          <cell r="A236" t="str">
            <v>3.2.3.0</v>
          </cell>
          <cell r="B236" t="str">
            <v>CARD READER</v>
          </cell>
          <cell r="C236" t="str">
            <v>ea.</v>
          </cell>
          <cell r="D236">
            <v>1</v>
          </cell>
          <cell r="G236">
            <v>1000</v>
          </cell>
          <cell r="H236">
            <v>300</v>
          </cell>
          <cell r="I236">
            <v>1300</v>
          </cell>
          <cell r="J236" t="str">
            <v>Card Reader</v>
          </cell>
        </row>
        <row r="237">
          <cell r="A237" t="str">
            <v>3.2.3.1</v>
          </cell>
          <cell r="B237" t="str">
            <v>CARD READER</v>
          </cell>
          <cell r="C237" t="str">
            <v>ea.</v>
          </cell>
          <cell r="D237">
            <v>1</v>
          </cell>
          <cell r="E237">
            <v>1000</v>
          </cell>
          <cell r="F237">
            <v>300</v>
          </cell>
          <cell r="G237">
            <v>1000</v>
          </cell>
          <cell r="H237">
            <v>300</v>
          </cell>
          <cell r="I237">
            <v>1300</v>
          </cell>
        </row>
        <row r="240">
          <cell r="A240" t="str">
            <v>3.2.5.0</v>
          </cell>
          <cell r="B240" t="str">
            <v>VIRTUAL BARRIER 1,8 M (TX,RX INCLUDED)</v>
          </cell>
          <cell r="C240" t="str">
            <v>ea.</v>
          </cell>
          <cell r="D240">
            <v>1</v>
          </cell>
          <cell r="G240">
            <v>25000</v>
          </cell>
          <cell r="H240">
            <v>500</v>
          </cell>
          <cell r="I240">
            <v>25500</v>
          </cell>
          <cell r="J240" t="str">
            <v>BARRIER</v>
          </cell>
        </row>
        <row r="241">
          <cell r="A241" t="str">
            <v>3.2.5.1</v>
          </cell>
          <cell r="B241" t="str">
            <v>VIRTUAL BARRIER 1,8 M (TX,RX INCLUDED)</v>
          </cell>
          <cell r="C241" t="str">
            <v>ea.</v>
          </cell>
          <cell r="D241">
            <v>1</v>
          </cell>
          <cell r="E241">
            <v>25000</v>
          </cell>
          <cell r="F241">
            <v>500</v>
          </cell>
          <cell r="G241">
            <v>25000</v>
          </cell>
          <cell r="H241">
            <v>500</v>
          </cell>
          <cell r="I241">
            <v>25500</v>
          </cell>
        </row>
        <row r="244">
          <cell r="A244" t="str">
            <v>3.2.6.0</v>
          </cell>
          <cell r="B244" t="str">
            <v>PASSIVE INFRA RED DETECTOR</v>
          </cell>
          <cell r="C244" t="str">
            <v>ea.</v>
          </cell>
          <cell r="D244">
            <v>1</v>
          </cell>
          <cell r="G244">
            <v>800</v>
          </cell>
          <cell r="H244">
            <v>200</v>
          </cell>
          <cell r="I244">
            <v>1000</v>
          </cell>
          <cell r="J244" t="str">
            <v>PIR</v>
          </cell>
        </row>
        <row r="245">
          <cell r="A245" t="str">
            <v>3.2.6.1</v>
          </cell>
          <cell r="B245" t="str">
            <v>PASSIVE INFRA RED DETECTOR</v>
          </cell>
          <cell r="C245" t="str">
            <v>ea.</v>
          </cell>
          <cell r="D245">
            <v>1</v>
          </cell>
          <cell r="E245">
            <v>800</v>
          </cell>
          <cell r="F245">
            <v>0</v>
          </cell>
          <cell r="G245">
            <v>800</v>
          </cell>
          <cell r="H245">
            <v>200</v>
          </cell>
          <cell r="I245">
            <v>1000</v>
          </cell>
        </row>
        <row r="248">
          <cell r="A248" t="str">
            <v>3.2.7.0</v>
          </cell>
          <cell r="B248" t="str">
            <v>MAGNETIC LOCK</v>
          </cell>
          <cell r="C248" t="str">
            <v>ea.</v>
          </cell>
          <cell r="D248">
            <v>1</v>
          </cell>
          <cell r="G248">
            <v>825</v>
          </cell>
          <cell r="H248">
            <v>255</v>
          </cell>
          <cell r="I248">
            <v>1080</v>
          </cell>
          <cell r="J248" t="str">
            <v>MAGLOCK</v>
          </cell>
        </row>
        <row r="249">
          <cell r="A249" t="str">
            <v>3.2.7.1</v>
          </cell>
          <cell r="B249" t="str">
            <v>MAGNETIC LOCK</v>
          </cell>
          <cell r="C249" t="str">
            <v>ea.</v>
          </cell>
          <cell r="D249">
            <v>1</v>
          </cell>
          <cell r="E249">
            <v>825</v>
          </cell>
          <cell r="F249">
            <v>255</v>
          </cell>
          <cell r="G249">
            <v>825</v>
          </cell>
          <cell r="H249">
            <v>255</v>
          </cell>
          <cell r="I249">
            <v>1080</v>
          </cell>
        </row>
        <row r="252">
          <cell r="A252" t="str">
            <v>3.2.7.1</v>
          </cell>
          <cell r="B252" t="str">
            <v>MAGNETIC LOCK WITH DOOR MONITOR</v>
          </cell>
          <cell r="C252" t="str">
            <v>ea.</v>
          </cell>
          <cell r="D252">
            <v>1</v>
          </cell>
          <cell r="G252">
            <v>1025</v>
          </cell>
          <cell r="H252">
            <v>255</v>
          </cell>
          <cell r="I252">
            <v>1280</v>
          </cell>
          <cell r="J252" t="str">
            <v>MAGLOCK/MONITOR</v>
          </cell>
        </row>
        <row r="253">
          <cell r="A253" t="str">
            <v>3.2.7.1</v>
          </cell>
          <cell r="B253" t="str">
            <v>MAGNETIC LOCK</v>
          </cell>
          <cell r="C253" t="str">
            <v>ea.</v>
          </cell>
          <cell r="D253">
            <v>1</v>
          </cell>
          <cell r="E253">
            <v>1025</v>
          </cell>
          <cell r="F253">
            <v>255</v>
          </cell>
          <cell r="G253">
            <v>1025</v>
          </cell>
          <cell r="H253">
            <v>255</v>
          </cell>
          <cell r="I253">
            <v>1280</v>
          </cell>
        </row>
        <row r="256">
          <cell r="A256" t="str">
            <v>3.2.7.2</v>
          </cell>
          <cell r="B256" t="str">
            <v>SMALL MAGNETIC LOCK</v>
          </cell>
          <cell r="C256" t="str">
            <v>ea.</v>
          </cell>
          <cell r="D256">
            <v>1</v>
          </cell>
          <cell r="G256">
            <v>415</v>
          </cell>
          <cell r="H256">
            <v>210</v>
          </cell>
          <cell r="I256">
            <v>625</v>
          </cell>
          <cell r="J256" t="str">
            <v>MAGLOCK</v>
          </cell>
        </row>
        <row r="257">
          <cell r="A257" t="str">
            <v>3.2.7.2</v>
          </cell>
          <cell r="B257" t="str">
            <v>SMALL MAGNETIC LOCK</v>
          </cell>
          <cell r="C257" t="str">
            <v>ea.</v>
          </cell>
          <cell r="D257">
            <v>1</v>
          </cell>
          <cell r="E257">
            <v>415</v>
          </cell>
          <cell r="F257">
            <v>210</v>
          </cell>
          <cell r="G257">
            <v>415</v>
          </cell>
          <cell r="H257">
            <v>210</v>
          </cell>
          <cell r="I257">
            <v>625</v>
          </cell>
        </row>
        <row r="260">
          <cell r="A260" t="str">
            <v>3.2.8.0</v>
          </cell>
          <cell r="B260" t="str">
            <v>DOOR MONITOR</v>
          </cell>
          <cell r="C260" t="str">
            <v>ea.</v>
          </cell>
          <cell r="D260">
            <v>1</v>
          </cell>
          <cell r="G260">
            <v>140</v>
          </cell>
          <cell r="H260">
            <v>0</v>
          </cell>
          <cell r="I260">
            <v>140</v>
          </cell>
          <cell r="J260" t="str">
            <v>MONITOR</v>
          </cell>
        </row>
        <row r="261">
          <cell r="A261" t="str">
            <v>3.2.8.1</v>
          </cell>
          <cell r="B261" t="str">
            <v>DOOR MONITOR</v>
          </cell>
          <cell r="C261" t="str">
            <v>ea.</v>
          </cell>
          <cell r="D261">
            <v>1</v>
          </cell>
          <cell r="E261">
            <v>140</v>
          </cell>
          <cell r="F261">
            <v>0</v>
          </cell>
          <cell r="G261">
            <v>140</v>
          </cell>
          <cell r="H261">
            <v>0</v>
          </cell>
          <cell r="I261">
            <v>140</v>
          </cell>
        </row>
        <row r="264">
          <cell r="A264" t="str">
            <v>3.2.9.0</v>
          </cell>
          <cell r="B264" t="str">
            <v>BREAK GLASS UNIT</v>
          </cell>
          <cell r="C264" t="str">
            <v>ea.</v>
          </cell>
          <cell r="D264">
            <v>1</v>
          </cell>
          <cell r="G264">
            <v>360</v>
          </cell>
          <cell r="H264">
            <v>60</v>
          </cell>
          <cell r="I264">
            <v>420</v>
          </cell>
          <cell r="J264" t="str">
            <v>BREAK GLASS UNIT</v>
          </cell>
        </row>
        <row r="265">
          <cell r="A265" t="str">
            <v>3.2.9.1</v>
          </cell>
          <cell r="B265" t="str">
            <v>BREAK GLASS UNIT</v>
          </cell>
          <cell r="C265" t="str">
            <v>ea.</v>
          </cell>
          <cell r="D265">
            <v>1</v>
          </cell>
          <cell r="E265">
            <v>360</v>
          </cell>
          <cell r="F265">
            <v>60</v>
          </cell>
          <cell r="G265">
            <v>360</v>
          </cell>
          <cell r="H265">
            <v>60</v>
          </cell>
          <cell r="I265">
            <v>420</v>
          </cell>
        </row>
        <row r="268">
          <cell r="A268" t="str">
            <v>3.2.10.0</v>
          </cell>
          <cell r="B268" t="str">
            <v>PUSH BUTTON</v>
          </cell>
          <cell r="C268" t="str">
            <v>ea.</v>
          </cell>
          <cell r="D268">
            <v>1</v>
          </cell>
          <cell r="G268">
            <v>400</v>
          </cell>
          <cell r="H268">
            <v>40</v>
          </cell>
          <cell r="I268">
            <v>440</v>
          </cell>
          <cell r="J268" t="str">
            <v>PUSH BUTTON</v>
          </cell>
        </row>
        <row r="269">
          <cell r="A269" t="str">
            <v>3.2.10.1</v>
          </cell>
          <cell r="B269" t="str">
            <v>PUSH BUTTON</v>
          </cell>
          <cell r="C269" t="str">
            <v>ea.</v>
          </cell>
          <cell r="D269">
            <v>1</v>
          </cell>
          <cell r="E269">
            <v>400</v>
          </cell>
          <cell r="F269">
            <v>40</v>
          </cell>
          <cell r="G269">
            <v>400</v>
          </cell>
          <cell r="H269">
            <v>40</v>
          </cell>
          <cell r="I269">
            <v>440</v>
          </cell>
        </row>
        <row r="272">
          <cell r="A272" t="str">
            <v>3.2.11.0</v>
          </cell>
          <cell r="B272" t="str">
            <v>SIREN</v>
          </cell>
          <cell r="C272" t="str">
            <v>ea.</v>
          </cell>
          <cell r="D272">
            <v>1</v>
          </cell>
          <cell r="G272">
            <v>1300</v>
          </cell>
          <cell r="H272">
            <v>200</v>
          </cell>
          <cell r="I272">
            <v>1500</v>
          </cell>
          <cell r="J272" t="str">
            <v>SIREN</v>
          </cell>
        </row>
        <row r="273">
          <cell r="A273" t="str">
            <v>3.2.11.1</v>
          </cell>
          <cell r="B273" t="str">
            <v>SIREN</v>
          </cell>
          <cell r="C273" t="str">
            <v>ea.</v>
          </cell>
          <cell r="D273">
            <v>1</v>
          </cell>
          <cell r="E273">
            <v>1300</v>
          </cell>
          <cell r="F273">
            <v>200</v>
          </cell>
          <cell r="G273">
            <v>1300</v>
          </cell>
          <cell r="H273">
            <v>200</v>
          </cell>
          <cell r="I273">
            <v>1500</v>
          </cell>
        </row>
        <row r="276">
          <cell r="A276" t="str">
            <v>3.2.12.0</v>
          </cell>
          <cell r="B276" t="str">
            <v>SINGLE BEAM</v>
          </cell>
          <cell r="C276" t="str">
            <v>ea.</v>
          </cell>
          <cell r="D276">
            <v>1</v>
          </cell>
          <cell r="G276">
            <v>900</v>
          </cell>
          <cell r="H276">
            <v>70</v>
          </cell>
          <cell r="I276">
            <v>970</v>
          </cell>
          <cell r="J276" t="str">
            <v>BEAM</v>
          </cell>
        </row>
        <row r="277">
          <cell r="A277" t="str">
            <v>3.2.12.1</v>
          </cell>
          <cell r="B277" t="str">
            <v>SINGLE BEAM TX,RX</v>
          </cell>
          <cell r="C277" t="str">
            <v>ea.</v>
          </cell>
          <cell r="D277">
            <v>1</v>
          </cell>
          <cell r="E277">
            <v>900</v>
          </cell>
          <cell r="F277">
            <v>70</v>
          </cell>
          <cell r="G277">
            <v>900</v>
          </cell>
          <cell r="H277">
            <v>70</v>
          </cell>
          <cell r="I277">
            <v>970</v>
          </cell>
        </row>
        <row r="280">
          <cell r="A280" t="str">
            <v>3.2.13.0</v>
          </cell>
          <cell r="B280" t="str">
            <v>AUTOMATIC DOOR CLOSER</v>
          </cell>
          <cell r="C280" t="str">
            <v>ea.</v>
          </cell>
          <cell r="D280">
            <v>1</v>
          </cell>
          <cell r="G280">
            <v>900</v>
          </cell>
          <cell r="H280">
            <v>300</v>
          </cell>
          <cell r="I280">
            <v>1200</v>
          </cell>
          <cell r="J280" t="str">
            <v>DOOR CLOSER</v>
          </cell>
        </row>
        <row r="281">
          <cell r="A281" t="str">
            <v>3.2.13.1</v>
          </cell>
          <cell r="B281" t="str">
            <v>AUTOMATIC DOOR CLOSER MECHANISM</v>
          </cell>
          <cell r="C281" t="str">
            <v>ea.</v>
          </cell>
          <cell r="D281">
            <v>1</v>
          </cell>
          <cell r="E281">
            <v>900</v>
          </cell>
          <cell r="F281">
            <v>300</v>
          </cell>
          <cell r="G281">
            <v>900</v>
          </cell>
          <cell r="H281">
            <v>300</v>
          </cell>
          <cell r="I281">
            <v>1200</v>
          </cell>
        </row>
        <row r="284">
          <cell r="A284" t="str">
            <v>3.2.14.0</v>
          </cell>
          <cell r="B284" t="str">
            <v>SMART DOOR ALL EQUIPMENT INCLUDED</v>
          </cell>
          <cell r="C284" t="str">
            <v>ea.</v>
          </cell>
          <cell r="D284">
            <v>1</v>
          </cell>
          <cell r="G284">
            <v>15000</v>
          </cell>
          <cell r="H284">
            <v>2000</v>
          </cell>
          <cell r="I284">
            <v>17000</v>
          </cell>
          <cell r="J284" t="str">
            <v>SMART DOOR</v>
          </cell>
        </row>
        <row r="285">
          <cell r="A285" t="str">
            <v>3.2.14.1</v>
          </cell>
          <cell r="B285" t="str">
            <v>SMART DOOR ALL EQUIPMENT INCLUDED</v>
          </cell>
          <cell r="C285" t="str">
            <v>ea.</v>
          </cell>
          <cell r="D285">
            <v>1</v>
          </cell>
          <cell r="E285">
            <v>15000</v>
          </cell>
          <cell r="F285">
            <v>2000</v>
          </cell>
          <cell r="G285">
            <v>15000</v>
          </cell>
          <cell r="H285">
            <v>2000</v>
          </cell>
          <cell r="I285">
            <v>17000</v>
          </cell>
        </row>
        <row r="288">
          <cell r="A288" t="str">
            <v>3.3.1.0</v>
          </cell>
          <cell r="B288" t="str">
            <v>STANDARD SINGLE ACCESS BOOTH CONFIGURATION</v>
          </cell>
          <cell r="C288" t="str">
            <v>ea.</v>
          </cell>
          <cell r="D288">
            <v>1</v>
          </cell>
          <cell r="G288">
            <v>33650.660000000003</v>
          </cell>
          <cell r="H288">
            <v>2742</v>
          </cell>
          <cell r="I288">
            <v>36392.660000000003</v>
          </cell>
          <cell r="J288" t="str">
            <v>SINGLE ACCESS BOOTH</v>
          </cell>
        </row>
        <row r="289">
          <cell r="A289" t="str">
            <v>3.3.1.1</v>
          </cell>
          <cell r="B289" t="str">
            <v>BOOTH WITH TWO DOORS</v>
          </cell>
          <cell r="C289" t="str">
            <v>ea.</v>
          </cell>
          <cell r="D289">
            <v>1</v>
          </cell>
          <cell r="E289">
            <v>17000</v>
          </cell>
          <cell r="F289">
            <v>1062</v>
          </cell>
          <cell r="G289">
            <v>17000</v>
          </cell>
          <cell r="H289">
            <v>1062</v>
          </cell>
          <cell r="I289">
            <v>18062</v>
          </cell>
        </row>
        <row r="290">
          <cell r="A290" t="str">
            <v>3.3.1.2</v>
          </cell>
          <cell r="B290" t="str">
            <v>CARD READERS</v>
          </cell>
          <cell r="C290" t="str">
            <v>ea.</v>
          </cell>
          <cell r="D290">
            <v>2</v>
          </cell>
          <cell r="E290">
            <v>5420.33</v>
          </cell>
          <cell r="F290">
            <v>200</v>
          </cell>
          <cell r="G290">
            <v>10840.66</v>
          </cell>
          <cell r="H290">
            <v>400</v>
          </cell>
          <cell r="I290">
            <v>11240.66</v>
          </cell>
        </row>
        <row r="291">
          <cell r="A291" t="str">
            <v>3.3.1.3</v>
          </cell>
          <cell r="B291" t="str">
            <v>MAGNETIC LOCKS</v>
          </cell>
          <cell r="C291" t="str">
            <v>ea.</v>
          </cell>
          <cell r="D291">
            <v>2</v>
          </cell>
          <cell r="E291">
            <v>825</v>
          </cell>
          <cell r="F291">
            <v>300</v>
          </cell>
          <cell r="G291">
            <v>1650</v>
          </cell>
          <cell r="H291">
            <v>600</v>
          </cell>
          <cell r="I291">
            <v>2250</v>
          </cell>
        </row>
        <row r="292">
          <cell r="A292" t="str">
            <v>3.3.1.4</v>
          </cell>
          <cell r="B292" t="str">
            <v>DOOR MONITORS</v>
          </cell>
          <cell r="C292" t="str">
            <v>ea.</v>
          </cell>
          <cell r="D292">
            <v>2</v>
          </cell>
          <cell r="E292">
            <v>255</v>
          </cell>
          <cell r="F292">
            <v>55</v>
          </cell>
          <cell r="G292">
            <v>510</v>
          </cell>
          <cell r="H292">
            <v>110</v>
          </cell>
          <cell r="I292">
            <v>620</v>
          </cell>
        </row>
        <row r="293">
          <cell r="A293" t="str">
            <v>3.3.1.5</v>
          </cell>
          <cell r="B293" t="str">
            <v>INFRA RED BEAM</v>
          </cell>
          <cell r="C293" t="str">
            <v>ea.</v>
          </cell>
          <cell r="D293">
            <v>1</v>
          </cell>
          <cell r="E293">
            <v>900</v>
          </cell>
          <cell r="F293">
            <v>70</v>
          </cell>
          <cell r="G293">
            <v>900</v>
          </cell>
          <cell r="H293">
            <v>70</v>
          </cell>
          <cell r="I293">
            <v>970</v>
          </cell>
        </row>
        <row r="294">
          <cell r="A294" t="str">
            <v>3.3.1.6</v>
          </cell>
          <cell r="B294" t="str">
            <v>DOOR CLOSER</v>
          </cell>
          <cell r="C294" t="str">
            <v>ea.</v>
          </cell>
          <cell r="D294">
            <v>2</v>
          </cell>
          <cell r="E294">
            <v>700</v>
          </cell>
          <cell r="F294">
            <v>100</v>
          </cell>
          <cell r="G294">
            <v>1400</v>
          </cell>
          <cell r="H294">
            <v>200</v>
          </cell>
          <cell r="I294">
            <v>1600</v>
          </cell>
        </row>
        <row r="295">
          <cell r="A295" t="str">
            <v>3.3.1.7</v>
          </cell>
          <cell r="B295" t="str">
            <v>BREAK GLASS UNITS</v>
          </cell>
          <cell r="C295" t="str">
            <v>ea.</v>
          </cell>
          <cell r="D295">
            <v>1</v>
          </cell>
          <cell r="E295">
            <v>250</v>
          </cell>
          <cell r="F295">
            <v>60</v>
          </cell>
          <cell r="G295">
            <v>250</v>
          </cell>
          <cell r="H295">
            <v>60</v>
          </cell>
          <cell r="I295">
            <v>310</v>
          </cell>
        </row>
        <row r="296">
          <cell r="A296" t="str">
            <v>3.3.1.8</v>
          </cell>
          <cell r="B296" t="str">
            <v>LED INDICATORS</v>
          </cell>
          <cell r="C296" t="str">
            <v>ea.</v>
          </cell>
          <cell r="D296">
            <v>4</v>
          </cell>
          <cell r="E296">
            <v>275</v>
          </cell>
          <cell r="F296">
            <v>60</v>
          </cell>
          <cell r="G296">
            <v>1100</v>
          </cell>
          <cell r="H296">
            <v>240</v>
          </cell>
          <cell r="I296">
            <v>1340</v>
          </cell>
        </row>
        <row r="299">
          <cell r="A299" t="str">
            <v>3.4.1.0</v>
          </cell>
          <cell r="B299" t="str">
            <v>STANDARD THREE WAY ACCESS BOOTH CONFIGURATION</v>
          </cell>
          <cell r="C299" t="str">
            <v>ea.</v>
          </cell>
          <cell r="D299">
            <v>1</v>
          </cell>
          <cell r="G299">
            <v>49200.99</v>
          </cell>
          <cell r="H299">
            <v>3777</v>
          </cell>
          <cell r="I299">
            <v>52977.99</v>
          </cell>
          <cell r="J299" t="str">
            <v>THREE WAY ACCESS BOOTH</v>
          </cell>
        </row>
        <row r="300">
          <cell r="A300" t="str">
            <v>3.4.1.1</v>
          </cell>
          <cell r="B300" t="str">
            <v>BOOTH WITH THREE DOORS</v>
          </cell>
          <cell r="C300" t="str">
            <v>ea.</v>
          </cell>
          <cell r="D300">
            <v>1</v>
          </cell>
          <cell r="E300">
            <v>22500</v>
          </cell>
          <cell r="F300">
            <v>1062</v>
          </cell>
          <cell r="G300">
            <v>22500</v>
          </cell>
          <cell r="H300">
            <v>1062</v>
          </cell>
          <cell r="I300">
            <v>23562</v>
          </cell>
        </row>
        <row r="301">
          <cell r="A301" t="str">
            <v>3.4.1.2</v>
          </cell>
          <cell r="B301" t="str">
            <v>CARD READERS</v>
          </cell>
          <cell r="C301" t="str">
            <v>ea.</v>
          </cell>
          <cell r="D301">
            <v>3</v>
          </cell>
          <cell r="E301">
            <v>5420.33</v>
          </cell>
          <cell r="F301">
            <v>200</v>
          </cell>
          <cell r="G301">
            <v>16260.99</v>
          </cell>
          <cell r="H301">
            <v>600</v>
          </cell>
          <cell r="I301">
            <v>16860.989999999998</v>
          </cell>
        </row>
        <row r="302">
          <cell r="A302" t="str">
            <v>3.4.1.3</v>
          </cell>
          <cell r="B302" t="str">
            <v>MAGNETIC LOCKS</v>
          </cell>
          <cell r="C302" t="str">
            <v>ea.</v>
          </cell>
          <cell r="D302">
            <v>3</v>
          </cell>
          <cell r="E302">
            <v>825</v>
          </cell>
          <cell r="F302">
            <v>300</v>
          </cell>
          <cell r="G302">
            <v>2475</v>
          </cell>
          <cell r="H302">
            <v>900</v>
          </cell>
          <cell r="I302">
            <v>3375</v>
          </cell>
        </row>
        <row r="303">
          <cell r="A303" t="str">
            <v>3.4.1.4</v>
          </cell>
          <cell r="B303" t="str">
            <v>DOOR MONITORS</v>
          </cell>
          <cell r="C303" t="str">
            <v>ea.</v>
          </cell>
          <cell r="D303">
            <v>3</v>
          </cell>
          <cell r="E303">
            <v>255</v>
          </cell>
          <cell r="F303">
            <v>55</v>
          </cell>
          <cell r="G303">
            <v>765</v>
          </cell>
          <cell r="H303">
            <v>165</v>
          </cell>
          <cell r="I303">
            <v>930</v>
          </cell>
        </row>
        <row r="304">
          <cell r="A304" t="str">
            <v>3.4.1.5</v>
          </cell>
          <cell r="B304" t="str">
            <v>INFRA RED BEAM</v>
          </cell>
          <cell r="C304" t="str">
            <v>ea.</v>
          </cell>
          <cell r="D304">
            <v>3</v>
          </cell>
          <cell r="E304">
            <v>900</v>
          </cell>
          <cell r="F304">
            <v>70</v>
          </cell>
          <cell r="G304">
            <v>2700</v>
          </cell>
          <cell r="H304">
            <v>210</v>
          </cell>
          <cell r="I304">
            <v>2910</v>
          </cell>
        </row>
        <row r="305">
          <cell r="A305" t="str">
            <v>3.4.1.6</v>
          </cell>
          <cell r="B305" t="str">
            <v>DOOR CLOSER</v>
          </cell>
          <cell r="C305" t="str">
            <v>ea.</v>
          </cell>
          <cell r="D305">
            <v>3</v>
          </cell>
          <cell r="E305">
            <v>700</v>
          </cell>
          <cell r="F305">
            <v>100</v>
          </cell>
          <cell r="G305">
            <v>2100</v>
          </cell>
          <cell r="H305">
            <v>300</v>
          </cell>
          <cell r="I305">
            <v>2400</v>
          </cell>
        </row>
        <row r="306">
          <cell r="A306" t="str">
            <v>3.4.1.7</v>
          </cell>
          <cell r="B306" t="str">
            <v>BREAK GLASS UNITS</v>
          </cell>
          <cell r="C306" t="str">
            <v>ea.</v>
          </cell>
          <cell r="D306">
            <v>3</v>
          </cell>
          <cell r="E306">
            <v>250</v>
          </cell>
          <cell r="F306">
            <v>60</v>
          </cell>
          <cell r="G306">
            <v>750</v>
          </cell>
          <cell r="H306">
            <v>180</v>
          </cell>
          <cell r="I306">
            <v>930</v>
          </cell>
        </row>
        <row r="307">
          <cell r="A307" t="str">
            <v>3.4.1.8</v>
          </cell>
          <cell r="B307" t="str">
            <v>LED INDICATORS</v>
          </cell>
          <cell r="C307" t="str">
            <v>ea.</v>
          </cell>
          <cell r="D307">
            <v>6</v>
          </cell>
          <cell r="E307">
            <v>275</v>
          </cell>
          <cell r="F307">
            <v>60</v>
          </cell>
          <cell r="G307">
            <v>1650</v>
          </cell>
          <cell r="H307">
            <v>360</v>
          </cell>
          <cell r="I307">
            <v>2010</v>
          </cell>
        </row>
        <row r="310">
          <cell r="A310" t="str">
            <v>3.5.1.0</v>
          </cell>
          <cell r="B310" t="str">
            <v>STANDARD ENTRANCE DOOR CONFIGURATION (D1)</v>
          </cell>
          <cell r="C310" t="str">
            <v>ea.</v>
          </cell>
          <cell r="D310">
            <v>1</v>
          </cell>
          <cell r="G310">
            <v>13520.66</v>
          </cell>
          <cell r="H310">
            <v>1115</v>
          </cell>
          <cell r="I310">
            <v>14635.66</v>
          </cell>
          <cell r="J310" t="str">
            <v>DOOR</v>
          </cell>
        </row>
        <row r="311">
          <cell r="A311" t="str">
            <v>3.5.1.1</v>
          </cell>
          <cell r="B311" t="str">
            <v>DOOR</v>
          </cell>
          <cell r="C311" t="str">
            <v>ea.</v>
          </cell>
          <cell r="D311">
            <v>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 t="str">
            <v>3.5.1.2</v>
          </cell>
          <cell r="B312" t="str">
            <v>CARD READERS</v>
          </cell>
          <cell r="C312" t="str">
            <v>ea.</v>
          </cell>
          <cell r="D312">
            <v>2</v>
          </cell>
          <cell r="E312">
            <v>5420.33</v>
          </cell>
          <cell r="F312">
            <v>200</v>
          </cell>
          <cell r="G312">
            <v>10840.66</v>
          </cell>
          <cell r="H312">
            <v>400</v>
          </cell>
          <cell r="I312">
            <v>11240.66</v>
          </cell>
        </row>
        <row r="313">
          <cell r="A313" t="str">
            <v>3.5.1.3</v>
          </cell>
          <cell r="B313" t="str">
            <v>MAGNETIC LOCKS</v>
          </cell>
          <cell r="C313" t="str">
            <v>ea.</v>
          </cell>
          <cell r="D313">
            <v>1</v>
          </cell>
          <cell r="E313">
            <v>825</v>
          </cell>
          <cell r="F313">
            <v>300</v>
          </cell>
          <cell r="G313">
            <v>825</v>
          </cell>
          <cell r="H313">
            <v>300</v>
          </cell>
          <cell r="I313">
            <v>1125</v>
          </cell>
        </row>
        <row r="314">
          <cell r="A314" t="str">
            <v>3.5.1.4</v>
          </cell>
          <cell r="B314" t="str">
            <v>DOOR MONITORS</v>
          </cell>
          <cell r="C314" t="str">
            <v>ea.</v>
          </cell>
          <cell r="D314">
            <v>1</v>
          </cell>
          <cell r="E314">
            <v>255</v>
          </cell>
          <cell r="F314">
            <v>55</v>
          </cell>
          <cell r="G314">
            <v>255</v>
          </cell>
          <cell r="H314">
            <v>55</v>
          </cell>
          <cell r="I314">
            <v>310</v>
          </cell>
        </row>
        <row r="315">
          <cell r="A315" t="str">
            <v>3.5.1.5</v>
          </cell>
          <cell r="B315" t="str">
            <v>INFRA RED BEAM</v>
          </cell>
          <cell r="C315" t="str">
            <v>ea.</v>
          </cell>
          <cell r="D315">
            <v>0</v>
          </cell>
          <cell r="E315">
            <v>900</v>
          </cell>
          <cell r="F315">
            <v>70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 t="str">
            <v>3.5.1.6</v>
          </cell>
          <cell r="B316" t="str">
            <v>DOOR CLOSER</v>
          </cell>
          <cell r="C316" t="str">
            <v>ea.</v>
          </cell>
          <cell r="D316">
            <v>0</v>
          </cell>
          <cell r="E316">
            <v>700</v>
          </cell>
          <cell r="F316">
            <v>100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 t="str">
            <v>3.5.1.7</v>
          </cell>
          <cell r="B317" t="str">
            <v>BREAK GLASS UNITS</v>
          </cell>
          <cell r="C317" t="str">
            <v>ea.</v>
          </cell>
          <cell r="D317">
            <v>2</v>
          </cell>
          <cell r="E317">
            <v>250</v>
          </cell>
          <cell r="F317">
            <v>60</v>
          </cell>
          <cell r="G317">
            <v>500</v>
          </cell>
          <cell r="H317">
            <v>120</v>
          </cell>
          <cell r="I317">
            <v>620</v>
          </cell>
        </row>
        <row r="318">
          <cell r="A318" t="str">
            <v>3.5.1.8</v>
          </cell>
          <cell r="B318" t="str">
            <v>LED INDICATORS</v>
          </cell>
          <cell r="C318" t="str">
            <v>ea.</v>
          </cell>
          <cell r="D318">
            <v>4</v>
          </cell>
          <cell r="E318">
            <v>275</v>
          </cell>
          <cell r="F318">
            <v>60</v>
          </cell>
          <cell r="G318">
            <v>1100</v>
          </cell>
          <cell r="H318">
            <v>240</v>
          </cell>
          <cell r="I318">
            <v>1340</v>
          </cell>
        </row>
        <row r="321">
          <cell r="A321" t="str">
            <v>3.5.2.0</v>
          </cell>
          <cell r="B321" t="str">
            <v>STANDARD ENTRANCE DOOR CONFIGURATION (D2) AUTOMATIC CLOSE</v>
          </cell>
          <cell r="C321" t="str">
            <v>ea.</v>
          </cell>
          <cell r="D321">
            <v>1</v>
          </cell>
          <cell r="G321">
            <v>15120.66</v>
          </cell>
          <cell r="H321">
            <v>1285</v>
          </cell>
          <cell r="I321">
            <v>16405.66</v>
          </cell>
          <cell r="J321" t="str">
            <v>DOOR</v>
          </cell>
        </row>
        <row r="322">
          <cell r="A322" t="str">
            <v>3.5.2.1</v>
          </cell>
          <cell r="B322" t="str">
            <v>DOOR</v>
          </cell>
          <cell r="C322" t="str">
            <v>ea.</v>
          </cell>
          <cell r="D322">
            <v>1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 t="str">
            <v>3.5.2.2</v>
          </cell>
          <cell r="B323" t="str">
            <v>CARD READERS</v>
          </cell>
          <cell r="C323" t="str">
            <v>ea.</v>
          </cell>
          <cell r="D323">
            <v>2</v>
          </cell>
          <cell r="E323">
            <v>5420.33</v>
          </cell>
          <cell r="F323">
            <v>200</v>
          </cell>
          <cell r="G323">
            <v>10840.66</v>
          </cell>
          <cell r="H323">
            <v>400</v>
          </cell>
          <cell r="I323">
            <v>11240.66</v>
          </cell>
        </row>
        <row r="324">
          <cell r="A324" t="str">
            <v>3.5.2.3</v>
          </cell>
          <cell r="B324" t="str">
            <v>MAGNETIC LOCKS</v>
          </cell>
          <cell r="C324" t="str">
            <v>ea.</v>
          </cell>
          <cell r="D324">
            <v>1</v>
          </cell>
          <cell r="E324">
            <v>825</v>
          </cell>
          <cell r="F324">
            <v>300</v>
          </cell>
          <cell r="G324">
            <v>825</v>
          </cell>
          <cell r="H324">
            <v>300</v>
          </cell>
          <cell r="I324">
            <v>1125</v>
          </cell>
        </row>
        <row r="325">
          <cell r="A325" t="str">
            <v>3.5.2.4</v>
          </cell>
          <cell r="B325" t="str">
            <v>DOOR MONITORS</v>
          </cell>
          <cell r="C325" t="str">
            <v>ea.</v>
          </cell>
          <cell r="D325">
            <v>1</v>
          </cell>
          <cell r="E325">
            <v>255</v>
          </cell>
          <cell r="F325">
            <v>55</v>
          </cell>
          <cell r="G325">
            <v>255</v>
          </cell>
          <cell r="H325">
            <v>55</v>
          </cell>
          <cell r="I325">
            <v>310</v>
          </cell>
        </row>
        <row r="326">
          <cell r="A326" t="str">
            <v>3.5.2.5</v>
          </cell>
          <cell r="B326" t="str">
            <v>INFRA RED BEAM</v>
          </cell>
          <cell r="C326" t="str">
            <v>ea.</v>
          </cell>
          <cell r="D326">
            <v>1</v>
          </cell>
          <cell r="E326">
            <v>900</v>
          </cell>
          <cell r="F326">
            <v>70</v>
          </cell>
          <cell r="G326">
            <v>900</v>
          </cell>
          <cell r="H326">
            <v>70</v>
          </cell>
          <cell r="I326">
            <v>970</v>
          </cell>
        </row>
        <row r="327">
          <cell r="A327" t="str">
            <v>3.5.2.6</v>
          </cell>
          <cell r="B327" t="str">
            <v>DOOR CLOSER</v>
          </cell>
          <cell r="C327" t="str">
            <v>ea.</v>
          </cell>
          <cell r="D327">
            <v>1</v>
          </cell>
          <cell r="E327">
            <v>700</v>
          </cell>
          <cell r="F327">
            <v>100</v>
          </cell>
          <cell r="G327">
            <v>700</v>
          </cell>
          <cell r="H327">
            <v>100</v>
          </cell>
          <cell r="I327">
            <v>800</v>
          </cell>
        </row>
        <row r="328">
          <cell r="A328" t="str">
            <v>3.5.2.7</v>
          </cell>
          <cell r="B328" t="str">
            <v>BREAK GLASS UNITS</v>
          </cell>
          <cell r="C328" t="str">
            <v>ea.</v>
          </cell>
          <cell r="D328">
            <v>2</v>
          </cell>
          <cell r="E328">
            <v>250</v>
          </cell>
          <cell r="F328">
            <v>60</v>
          </cell>
          <cell r="G328">
            <v>500</v>
          </cell>
          <cell r="H328">
            <v>120</v>
          </cell>
          <cell r="I328">
            <v>620</v>
          </cell>
        </row>
        <row r="329">
          <cell r="A329" t="str">
            <v>3.5.2.8</v>
          </cell>
          <cell r="B329" t="str">
            <v>LED INDICATORS</v>
          </cell>
          <cell r="C329" t="str">
            <v>ea.</v>
          </cell>
          <cell r="D329">
            <v>4</v>
          </cell>
          <cell r="E329">
            <v>275</v>
          </cell>
          <cell r="F329">
            <v>60</v>
          </cell>
          <cell r="G329">
            <v>1100</v>
          </cell>
          <cell r="H329">
            <v>240</v>
          </cell>
          <cell r="I329">
            <v>1340</v>
          </cell>
        </row>
        <row r="332">
          <cell r="A332" t="str">
            <v>3.5.3.0</v>
          </cell>
          <cell r="B332" t="str">
            <v>STANDARD ENTRANCE DOOR CONFIGURATION (D3)PUSH BUTTON RELEASE</v>
          </cell>
          <cell r="C332" t="str">
            <v>ea.</v>
          </cell>
          <cell r="D332">
            <v>1</v>
          </cell>
          <cell r="G332">
            <v>14820.66</v>
          </cell>
          <cell r="H332">
            <v>1225</v>
          </cell>
          <cell r="I332">
            <v>16045.66</v>
          </cell>
          <cell r="J332" t="str">
            <v>DOOR</v>
          </cell>
        </row>
        <row r="333">
          <cell r="A333" t="str">
            <v>3.5.3.1</v>
          </cell>
          <cell r="B333" t="str">
            <v>DOOR</v>
          </cell>
          <cell r="C333" t="str">
            <v>ea.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 t="str">
            <v>3.5.3.2</v>
          </cell>
          <cell r="B334" t="str">
            <v>CARD READERS</v>
          </cell>
          <cell r="C334" t="str">
            <v>ea.</v>
          </cell>
          <cell r="D334">
            <v>2</v>
          </cell>
          <cell r="E334">
            <v>5420.33</v>
          </cell>
          <cell r="F334">
            <v>200</v>
          </cell>
          <cell r="G334">
            <v>10840.66</v>
          </cell>
          <cell r="H334">
            <v>400</v>
          </cell>
          <cell r="I334">
            <v>11240.66</v>
          </cell>
        </row>
        <row r="335">
          <cell r="A335" t="str">
            <v>3.5.3.3</v>
          </cell>
          <cell r="B335" t="str">
            <v>MAGNETIC LOCKS</v>
          </cell>
          <cell r="C335" t="str">
            <v>ea.</v>
          </cell>
          <cell r="D335">
            <v>1</v>
          </cell>
          <cell r="E335">
            <v>825</v>
          </cell>
          <cell r="F335">
            <v>300</v>
          </cell>
          <cell r="G335">
            <v>825</v>
          </cell>
          <cell r="H335">
            <v>300</v>
          </cell>
          <cell r="I335">
            <v>1125</v>
          </cell>
        </row>
        <row r="336">
          <cell r="A336" t="str">
            <v>3.5.3.4</v>
          </cell>
          <cell r="B336" t="str">
            <v>DOOR MONITORS</v>
          </cell>
          <cell r="C336" t="str">
            <v>ea.</v>
          </cell>
          <cell r="D336">
            <v>1</v>
          </cell>
          <cell r="E336">
            <v>255</v>
          </cell>
          <cell r="F336">
            <v>55</v>
          </cell>
          <cell r="G336">
            <v>255</v>
          </cell>
          <cell r="H336">
            <v>55</v>
          </cell>
          <cell r="I336">
            <v>310</v>
          </cell>
        </row>
        <row r="337">
          <cell r="A337" t="str">
            <v>3.5.3.5</v>
          </cell>
          <cell r="B337" t="str">
            <v>INFRA RED BEAM</v>
          </cell>
          <cell r="C337" t="str">
            <v>ea.</v>
          </cell>
          <cell r="D337">
            <v>1</v>
          </cell>
          <cell r="E337">
            <v>900</v>
          </cell>
          <cell r="F337">
            <v>70</v>
          </cell>
          <cell r="G337">
            <v>900</v>
          </cell>
          <cell r="H337">
            <v>70</v>
          </cell>
          <cell r="I337">
            <v>970</v>
          </cell>
        </row>
        <row r="338">
          <cell r="A338" t="str">
            <v>3.5.3.6</v>
          </cell>
          <cell r="B338" t="str">
            <v>PUSH BUTTON</v>
          </cell>
          <cell r="C338" t="str">
            <v>ea.</v>
          </cell>
          <cell r="D338">
            <v>1</v>
          </cell>
          <cell r="E338">
            <v>400</v>
          </cell>
          <cell r="F338">
            <v>40</v>
          </cell>
          <cell r="G338">
            <v>400</v>
          </cell>
          <cell r="H338">
            <v>40</v>
          </cell>
          <cell r="I338">
            <v>440</v>
          </cell>
        </row>
        <row r="339">
          <cell r="A339" t="str">
            <v>3.5.3.7</v>
          </cell>
          <cell r="B339" t="str">
            <v>BREAK GLASS UNITS</v>
          </cell>
          <cell r="C339" t="str">
            <v>ea.</v>
          </cell>
          <cell r="D339">
            <v>2</v>
          </cell>
          <cell r="E339">
            <v>250</v>
          </cell>
          <cell r="F339">
            <v>60</v>
          </cell>
          <cell r="G339">
            <v>500</v>
          </cell>
          <cell r="H339">
            <v>120</v>
          </cell>
          <cell r="I339">
            <v>620</v>
          </cell>
        </row>
        <row r="340">
          <cell r="A340" t="str">
            <v>3.5.3.8</v>
          </cell>
          <cell r="B340" t="str">
            <v>LED INDICATORS</v>
          </cell>
          <cell r="C340" t="str">
            <v>ea.</v>
          </cell>
          <cell r="D340">
            <v>4</v>
          </cell>
          <cell r="E340">
            <v>275</v>
          </cell>
          <cell r="F340">
            <v>60</v>
          </cell>
          <cell r="G340">
            <v>1100</v>
          </cell>
          <cell r="H340">
            <v>240</v>
          </cell>
          <cell r="I340">
            <v>1340</v>
          </cell>
        </row>
        <row r="343">
          <cell r="A343" t="str">
            <v>3.5.4.0</v>
          </cell>
          <cell r="B343" t="str">
            <v xml:space="preserve">STANDARD ELECTRICAL GATE CONFIGURATION </v>
          </cell>
          <cell r="C343" t="str">
            <v>ea.</v>
          </cell>
          <cell r="D343">
            <v>1</v>
          </cell>
          <cell r="G343">
            <v>12375</v>
          </cell>
          <cell r="H343">
            <v>2830</v>
          </cell>
          <cell r="I343">
            <v>15205</v>
          </cell>
          <cell r="J343" t="str">
            <v>GATE</v>
          </cell>
        </row>
        <row r="344">
          <cell r="A344" t="str">
            <v>3.5.4.1</v>
          </cell>
          <cell r="B344" t="str">
            <v>ELECTRICAL GATE AND MOTOR</v>
          </cell>
          <cell r="C344" t="str">
            <v>ea.</v>
          </cell>
          <cell r="D344">
            <v>1</v>
          </cell>
          <cell r="E344">
            <v>5625</v>
          </cell>
          <cell r="F344">
            <v>2500</v>
          </cell>
          <cell r="G344">
            <v>5625</v>
          </cell>
          <cell r="H344">
            <v>2500</v>
          </cell>
          <cell r="I344">
            <v>8125</v>
          </cell>
        </row>
        <row r="345">
          <cell r="A345" t="str">
            <v>3.5.4.2</v>
          </cell>
          <cell r="B345" t="str">
            <v xml:space="preserve">BIO READER </v>
          </cell>
          <cell r="C345" t="str">
            <v>ea.</v>
          </cell>
          <cell r="D345">
            <v>0</v>
          </cell>
          <cell r="E345">
            <v>6000</v>
          </cell>
          <cell r="F345">
            <v>200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3.5.4.3</v>
          </cell>
          <cell r="B346" t="str">
            <v>DOOR MONITOR</v>
          </cell>
          <cell r="C346" t="str">
            <v>ea.</v>
          </cell>
          <cell r="D346">
            <v>1</v>
          </cell>
          <cell r="E346">
            <v>250</v>
          </cell>
          <cell r="F346">
            <v>30</v>
          </cell>
          <cell r="G346">
            <v>250</v>
          </cell>
          <cell r="H346">
            <v>30</v>
          </cell>
          <cell r="I346">
            <v>280</v>
          </cell>
        </row>
        <row r="347">
          <cell r="A347" t="str">
            <v>3.5.4.4</v>
          </cell>
          <cell r="B347" t="str">
            <v>STATUS BEAM</v>
          </cell>
          <cell r="C347" t="str">
            <v>ea.</v>
          </cell>
          <cell r="D347">
            <v>0</v>
          </cell>
          <cell r="E347">
            <v>900</v>
          </cell>
          <cell r="F347">
            <v>70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 t="str">
            <v>3.5.4.5</v>
          </cell>
          <cell r="B348" t="str">
            <v>MAGNETIC LOCKS</v>
          </cell>
          <cell r="C348" t="str">
            <v>ea.</v>
          </cell>
          <cell r="D348">
            <v>0</v>
          </cell>
          <cell r="E348">
            <v>825</v>
          </cell>
          <cell r="F348">
            <v>300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 t="str">
            <v>3.5.4.6</v>
          </cell>
          <cell r="B349" t="str">
            <v>CAMERA</v>
          </cell>
          <cell r="C349" t="str">
            <v>ea.</v>
          </cell>
          <cell r="D349">
            <v>0</v>
          </cell>
          <cell r="E349">
            <v>2500</v>
          </cell>
          <cell r="F349">
            <v>300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 t="str">
            <v>3.5.4.7</v>
          </cell>
          <cell r="B350" t="str">
            <v>REMOTES</v>
          </cell>
          <cell r="C350" t="str">
            <v>ea.</v>
          </cell>
          <cell r="D350">
            <v>5</v>
          </cell>
          <cell r="E350">
            <v>300</v>
          </cell>
          <cell r="F350">
            <v>50</v>
          </cell>
          <cell r="G350">
            <v>1500</v>
          </cell>
          <cell r="H350">
            <v>250</v>
          </cell>
          <cell r="I350">
            <v>1750</v>
          </cell>
        </row>
        <row r="351">
          <cell r="A351" t="str">
            <v>3.5.4.8</v>
          </cell>
          <cell r="B351" t="str">
            <v>Interfacing with Access Control</v>
          </cell>
          <cell r="C351" t="str">
            <v>ea.</v>
          </cell>
          <cell r="D351">
            <v>1</v>
          </cell>
          <cell r="E351">
            <v>5000</v>
          </cell>
          <cell r="F351">
            <v>50</v>
          </cell>
          <cell r="G351">
            <v>5000</v>
          </cell>
          <cell r="H351">
            <v>50</v>
          </cell>
          <cell r="I351">
            <v>5050</v>
          </cell>
        </row>
        <row r="354">
          <cell r="A354" t="str">
            <v>3.5.5.0</v>
          </cell>
          <cell r="B354" t="str">
            <v xml:space="preserve">STANDARD VIRTUAL BARRIER ACCESS CONFIGURATION </v>
          </cell>
          <cell r="C354" t="str">
            <v>ea.</v>
          </cell>
          <cell r="D354">
            <v>1</v>
          </cell>
          <cell r="G354">
            <v>36940.660000000003</v>
          </cell>
          <cell r="H354">
            <v>5839</v>
          </cell>
          <cell r="I354">
            <v>42779.66</v>
          </cell>
          <cell r="J354" t="str">
            <v>VIRTUAL BARRIER ENTRANCE</v>
          </cell>
        </row>
        <row r="355">
          <cell r="A355" t="str">
            <v>3.5.5.1</v>
          </cell>
          <cell r="B355" t="str">
            <v>IR TX/RX UNITS</v>
          </cell>
          <cell r="C355" t="str">
            <v>ea.</v>
          </cell>
          <cell r="D355">
            <v>1</v>
          </cell>
          <cell r="E355">
            <v>25000</v>
          </cell>
          <cell r="F355">
            <v>2314</v>
          </cell>
          <cell r="G355">
            <v>25000</v>
          </cell>
          <cell r="H355">
            <v>2314</v>
          </cell>
          <cell r="I355">
            <v>27314</v>
          </cell>
        </row>
        <row r="356">
          <cell r="A356" t="str">
            <v>3.5.5.2</v>
          </cell>
          <cell r="B356" t="str">
            <v>CARD READER</v>
          </cell>
          <cell r="C356" t="str">
            <v>ea.</v>
          </cell>
          <cell r="D356">
            <v>2</v>
          </cell>
          <cell r="E356">
            <v>5420.33</v>
          </cell>
          <cell r="F356">
            <v>587.5</v>
          </cell>
          <cell r="G356">
            <v>10840.66</v>
          </cell>
          <cell r="H356">
            <v>1175</v>
          </cell>
          <cell r="I356">
            <v>12015.66</v>
          </cell>
        </row>
        <row r="357">
          <cell r="A357" t="str">
            <v>3.5.5.3</v>
          </cell>
          <cell r="B357" t="str">
            <v>LED INDICATORS</v>
          </cell>
          <cell r="C357" t="str">
            <v>ea.</v>
          </cell>
          <cell r="D357">
            <v>4</v>
          </cell>
          <cell r="E357">
            <v>275</v>
          </cell>
          <cell r="F357">
            <v>587.5</v>
          </cell>
          <cell r="G357">
            <v>1100</v>
          </cell>
          <cell r="H357">
            <v>2350</v>
          </cell>
          <cell r="I357">
            <v>3450</v>
          </cell>
        </row>
        <row r="360">
          <cell r="A360" t="str">
            <v>3.5.6.0</v>
          </cell>
          <cell r="B360" t="str">
            <v xml:space="preserve">STANDARD TURNSTILE ACCESS CONFIGURATION </v>
          </cell>
          <cell r="C360" t="str">
            <v>ea.</v>
          </cell>
          <cell r="D360">
            <v>1</v>
          </cell>
          <cell r="G360">
            <v>15000</v>
          </cell>
          <cell r="H360">
            <v>4400</v>
          </cell>
          <cell r="I360">
            <v>19400</v>
          </cell>
          <cell r="J360" t="str">
            <v>TURNSTILE</v>
          </cell>
        </row>
        <row r="361">
          <cell r="A361" t="str">
            <v>3.5.6.1</v>
          </cell>
          <cell r="B361" t="str">
            <v>TURNSTILE</v>
          </cell>
          <cell r="C361" t="str">
            <v>ea.</v>
          </cell>
          <cell r="D361">
            <v>1</v>
          </cell>
          <cell r="E361">
            <v>15000</v>
          </cell>
          <cell r="F361">
            <v>4000</v>
          </cell>
          <cell r="G361">
            <v>15000</v>
          </cell>
          <cell r="H361">
            <v>4000</v>
          </cell>
          <cell r="I361">
            <v>19000</v>
          </cell>
        </row>
        <row r="362">
          <cell r="A362" t="str">
            <v>3.5.6.2</v>
          </cell>
          <cell r="B362" t="str">
            <v>BIOMETRIC READERS</v>
          </cell>
          <cell r="C362" t="str">
            <v>ea.</v>
          </cell>
          <cell r="D362">
            <v>0</v>
          </cell>
          <cell r="E362">
            <v>7500</v>
          </cell>
          <cell r="F362">
            <v>300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 t="str">
            <v>3.5.6.3</v>
          </cell>
          <cell r="B363" t="str">
            <v>DOOR MONITOR</v>
          </cell>
          <cell r="C363" t="str">
            <v>ea.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 t="str">
            <v>3.5.6.4</v>
          </cell>
          <cell r="B364" t="str">
            <v>LED INDICATOR</v>
          </cell>
          <cell r="C364" t="str">
            <v>ea.</v>
          </cell>
          <cell r="D364">
            <v>4</v>
          </cell>
          <cell r="E364">
            <v>275</v>
          </cell>
          <cell r="F364">
            <v>100</v>
          </cell>
          <cell r="G364">
            <v>1100</v>
          </cell>
          <cell r="H364">
            <v>400</v>
          </cell>
          <cell r="I364">
            <v>1500</v>
          </cell>
        </row>
        <row r="367">
          <cell r="A367" t="str">
            <v>3.5.7.0</v>
          </cell>
          <cell r="B367" t="str">
            <v xml:space="preserve">STANDARD EMERGENCY EXIT CONFIGURATION </v>
          </cell>
          <cell r="C367" t="str">
            <v>ea.</v>
          </cell>
          <cell r="D367">
            <v>1</v>
          </cell>
          <cell r="G367">
            <v>1925</v>
          </cell>
          <cell r="H367">
            <v>450</v>
          </cell>
          <cell r="I367">
            <v>2375</v>
          </cell>
          <cell r="J367" t="str">
            <v>EMERGENCY DOOR</v>
          </cell>
        </row>
        <row r="368">
          <cell r="A368" t="str">
            <v>3.5.7.1</v>
          </cell>
          <cell r="B368" t="str">
            <v>DOOR</v>
          </cell>
          <cell r="C368" t="str">
            <v>ea.</v>
          </cell>
          <cell r="D368">
            <v>1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 t="str">
            <v>3.5.7.2</v>
          </cell>
          <cell r="B369" t="str">
            <v>MAGNETIC LOCKS</v>
          </cell>
          <cell r="C369" t="str">
            <v>ea.</v>
          </cell>
          <cell r="D369">
            <v>1</v>
          </cell>
          <cell r="E369">
            <v>825</v>
          </cell>
          <cell r="F369">
            <v>200</v>
          </cell>
          <cell r="G369">
            <v>825</v>
          </cell>
          <cell r="H369">
            <v>200</v>
          </cell>
          <cell r="I369">
            <v>1025</v>
          </cell>
        </row>
        <row r="370">
          <cell r="A370" t="str">
            <v>3.5.7.3</v>
          </cell>
          <cell r="B370" t="str">
            <v>DOOR MONITORS</v>
          </cell>
          <cell r="C370" t="str">
            <v>ea.</v>
          </cell>
          <cell r="D370">
            <v>1</v>
          </cell>
          <cell r="E370">
            <v>300</v>
          </cell>
          <cell r="F370">
            <v>0</v>
          </cell>
          <cell r="G370">
            <v>300</v>
          </cell>
          <cell r="H370">
            <v>0</v>
          </cell>
          <cell r="I370">
            <v>300</v>
          </cell>
        </row>
        <row r="371">
          <cell r="A371" t="str">
            <v>3.5.7.4</v>
          </cell>
          <cell r="B371" t="str">
            <v>BREAK GLASS UNITS</v>
          </cell>
          <cell r="C371" t="str">
            <v>ea.</v>
          </cell>
          <cell r="D371">
            <v>1</v>
          </cell>
          <cell r="E371">
            <v>250</v>
          </cell>
          <cell r="F371">
            <v>70</v>
          </cell>
          <cell r="G371">
            <v>250</v>
          </cell>
          <cell r="H371">
            <v>70</v>
          </cell>
          <cell r="I371">
            <v>320</v>
          </cell>
        </row>
        <row r="372">
          <cell r="A372" t="str">
            <v>3.5.7.5</v>
          </cell>
          <cell r="B372" t="str">
            <v>LED INDICATORS</v>
          </cell>
          <cell r="C372" t="str">
            <v>ea.</v>
          </cell>
          <cell r="D372">
            <v>2</v>
          </cell>
          <cell r="E372">
            <v>275</v>
          </cell>
          <cell r="F372">
            <v>90</v>
          </cell>
          <cell r="G372">
            <v>550</v>
          </cell>
          <cell r="H372">
            <v>180</v>
          </cell>
          <cell r="I372">
            <v>730</v>
          </cell>
        </row>
        <row r="374">
          <cell r="A374" t="str">
            <v>3.5.8.0</v>
          </cell>
          <cell r="B374" t="str">
            <v>ROLLER SHUTTER DOOR</v>
          </cell>
          <cell r="C374" t="str">
            <v>ea.</v>
          </cell>
          <cell r="D374">
            <v>1</v>
          </cell>
          <cell r="G374">
            <v>8000</v>
          </cell>
          <cell r="H374">
            <v>300</v>
          </cell>
          <cell r="I374">
            <v>8300</v>
          </cell>
          <cell r="J374" t="str">
            <v>ROLLER SHUTTER DOOR</v>
          </cell>
        </row>
        <row r="375">
          <cell r="A375" t="str">
            <v>3.5.7.1</v>
          </cell>
          <cell r="B375" t="str">
            <v>DOOR</v>
          </cell>
          <cell r="C375" t="str">
            <v>ea.</v>
          </cell>
          <cell r="D375">
            <v>1</v>
          </cell>
          <cell r="E375">
            <v>8000</v>
          </cell>
          <cell r="F375">
            <v>300</v>
          </cell>
          <cell r="G375">
            <v>8000</v>
          </cell>
          <cell r="H375">
            <v>300</v>
          </cell>
          <cell r="I375">
            <v>8300</v>
          </cell>
        </row>
        <row r="378">
          <cell r="A378" t="str">
            <v>3.6.1.0</v>
          </cell>
          <cell r="B378" t="str">
            <v>ACCESS CONTROL SYSTEM MANAGEMENT SOFTWARE (LARGE) UNLIMITED</v>
          </cell>
          <cell r="C378" t="str">
            <v>ea.</v>
          </cell>
          <cell r="D378">
            <v>1</v>
          </cell>
          <cell r="G378">
            <v>800000</v>
          </cell>
          <cell r="H378">
            <v>20000</v>
          </cell>
          <cell r="I378">
            <v>820000</v>
          </cell>
          <cell r="J378" t="str">
            <v>ACCESS MANAGEMENT SOFTWARE 1</v>
          </cell>
        </row>
        <row r="379">
          <cell r="A379" t="str">
            <v>3.6.1.1</v>
          </cell>
          <cell r="B379" t="str">
            <v>ACCESS CONTROL SYSTEM MANAGEMENT SOFTWARE</v>
          </cell>
          <cell r="C379" t="str">
            <v>ea.</v>
          </cell>
          <cell r="D379">
            <v>1</v>
          </cell>
          <cell r="E379">
            <v>800000</v>
          </cell>
          <cell r="F379">
            <v>20000</v>
          </cell>
          <cell r="G379">
            <v>800000</v>
          </cell>
          <cell r="H379">
            <v>20000</v>
          </cell>
          <cell r="I379">
            <v>820000</v>
          </cell>
        </row>
        <row r="382">
          <cell r="A382" t="str">
            <v>3.6.2.0</v>
          </cell>
          <cell r="B382" t="str">
            <v>ACCESS CONTROL SYSTEM MANAGEMENT SOFTWARE (MEDIUM)1000</v>
          </cell>
          <cell r="C382" t="str">
            <v>ea.</v>
          </cell>
          <cell r="D382">
            <v>1</v>
          </cell>
          <cell r="G382">
            <v>400000</v>
          </cell>
          <cell r="H382">
            <v>20000</v>
          </cell>
          <cell r="I382">
            <v>420000</v>
          </cell>
          <cell r="J382" t="str">
            <v>ACCESS MANAGEMENT SOFTWARE 2</v>
          </cell>
        </row>
        <row r="383">
          <cell r="A383" t="str">
            <v>3.6.2.1</v>
          </cell>
          <cell r="B383" t="str">
            <v>ACCESS CONTROL SYSTEM MANAGEMENT SOFTWARE</v>
          </cell>
          <cell r="C383" t="str">
            <v>ea.</v>
          </cell>
          <cell r="D383">
            <v>1</v>
          </cell>
          <cell r="E383">
            <v>400000</v>
          </cell>
          <cell r="F383">
            <v>20000</v>
          </cell>
          <cell r="G383">
            <v>400000</v>
          </cell>
          <cell r="H383">
            <v>20000</v>
          </cell>
          <cell r="I383">
            <v>420000</v>
          </cell>
        </row>
        <row r="386">
          <cell r="A386" t="str">
            <v>3.6.3.0</v>
          </cell>
          <cell r="B386" t="str">
            <v>ACCESS CONTROL SYSTEM MANAGEMENT SOFTWARE (SMALL) 500</v>
          </cell>
          <cell r="C386" t="str">
            <v>ea.</v>
          </cell>
          <cell r="D386">
            <v>1</v>
          </cell>
          <cell r="G386">
            <v>150000</v>
          </cell>
          <cell r="H386">
            <v>20000</v>
          </cell>
          <cell r="I386">
            <v>170000</v>
          </cell>
          <cell r="J386" t="str">
            <v>ACCESS MANAGEMENT SOFTWARE 3</v>
          </cell>
        </row>
        <row r="387">
          <cell r="A387" t="str">
            <v>3.6.3.1</v>
          </cell>
          <cell r="B387" t="str">
            <v>ACCESS CONTROL SYSTEM MANAGEMENT SOFTWARE</v>
          </cell>
          <cell r="C387" t="str">
            <v>ea.</v>
          </cell>
          <cell r="D387">
            <v>1</v>
          </cell>
          <cell r="E387">
            <v>150000</v>
          </cell>
          <cell r="F387">
            <v>20000</v>
          </cell>
          <cell r="G387">
            <v>150000</v>
          </cell>
          <cell r="H387">
            <v>20000</v>
          </cell>
          <cell r="I387">
            <v>170000</v>
          </cell>
        </row>
        <row r="390">
          <cell r="A390" t="str">
            <v>3.7.1.0</v>
          </cell>
          <cell r="B390" t="str">
            <v>ACCESS CONTROL WORK STATION</v>
          </cell>
          <cell r="C390" t="str">
            <v>ea.</v>
          </cell>
          <cell r="D390">
            <v>1</v>
          </cell>
          <cell r="G390">
            <v>30200</v>
          </cell>
          <cell r="H390">
            <v>2700</v>
          </cell>
          <cell r="I390">
            <v>32900</v>
          </cell>
        </row>
        <row r="391">
          <cell r="A391" t="str">
            <v>3.7.1.1</v>
          </cell>
          <cell r="B391" t="str">
            <v>WORK STATION INCLUDING x 2 FLAT SCREENS</v>
          </cell>
          <cell r="C391" t="str">
            <v>ea.</v>
          </cell>
          <cell r="D391">
            <v>1</v>
          </cell>
          <cell r="E391">
            <v>30000</v>
          </cell>
          <cell r="F391">
            <v>2700</v>
          </cell>
          <cell r="G391">
            <v>30000</v>
          </cell>
          <cell r="H391">
            <v>2700</v>
          </cell>
          <cell r="I391">
            <v>32700</v>
          </cell>
        </row>
        <row r="392">
          <cell r="A392" t="str">
            <v>3.7.1.2</v>
          </cell>
          <cell r="B392" t="str">
            <v>INSTALLATION AND COMMISSIONING</v>
          </cell>
          <cell r="C392" t="str">
            <v>ea.</v>
          </cell>
          <cell r="D392">
            <v>1</v>
          </cell>
          <cell r="E392">
            <v>200</v>
          </cell>
          <cell r="F392">
            <v>0</v>
          </cell>
          <cell r="G392">
            <v>200</v>
          </cell>
          <cell r="I392">
            <v>200</v>
          </cell>
        </row>
        <row r="395">
          <cell r="A395" t="str">
            <v>3.7.2.0</v>
          </cell>
          <cell r="B395" t="str">
            <v>BIOMETRIC REGISTRATION STATION</v>
          </cell>
          <cell r="C395" t="str">
            <v>ea.</v>
          </cell>
          <cell r="D395">
            <v>1</v>
          </cell>
          <cell r="G395">
            <v>22500</v>
          </cell>
          <cell r="H395">
            <v>2700</v>
          </cell>
          <cell r="I395">
            <v>25200</v>
          </cell>
        </row>
        <row r="396">
          <cell r="A396" t="str">
            <v>3.7.2.1</v>
          </cell>
          <cell r="B396" t="str">
            <v xml:space="preserve">WORK STATION INCLUDING </v>
          </cell>
          <cell r="C396" t="str">
            <v>ea.</v>
          </cell>
          <cell r="D396">
            <v>1</v>
          </cell>
          <cell r="E396">
            <v>18000</v>
          </cell>
          <cell r="F396">
            <v>2700</v>
          </cell>
          <cell r="G396">
            <v>18000</v>
          </cell>
          <cell r="H396">
            <v>2700</v>
          </cell>
          <cell r="I396">
            <v>20700</v>
          </cell>
        </row>
        <row r="397">
          <cell r="A397" t="str">
            <v>3.7.2.2</v>
          </cell>
          <cell r="B397" t="str">
            <v>BIOMETRIC REGISTRATION READER</v>
          </cell>
          <cell r="C397" t="str">
            <v>ea.</v>
          </cell>
          <cell r="D397">
            <v>1</v>
          </cell>
          <cell r="E397">
            <v>4500</v>
          </cell>
          <cell r="F397">
            <v>0</v>
          </cell>
          <cell r="G397">
            <v>4500</v>
          </cell>
          <cell r="I397">
            <v>4500</v>
          </cell>
        </row>
        <row r="400">
          <cell r="A400" t="str">
            <v>3.7.3.0</v>
          </cell>
          <cell r="B400" t="str">
            <v>BIOMETRIC READER WITH SMART CARD READER</v>
          </cell>
          <cell r="C400" t="str">
            <v>ea.</v>
          </cell>
          <cell r="D400">
            <v>1</v>
          </cell>
          <cell r="G400">
            <v>9100</v>
          </cell>
          <cell r="H400">
            <v>800</v>
          </cell>
          <cell r="I400">
            <v>9900</v>
          </cell>
        </row>
        <row r="401">
          <cell r="A401" t="str">
            <v>3.7.3.1</v>
          </cell>
          <cell r="B401" t="str">
            <v>BIOMETRIC READER WITH SMART CARD READER</v>
          </cell>
          <cell r="C401" t="str">
            <v>ea.</v>
          </cell>
          <cell r="D401">
            <v>1</v>
          </cell>
          <cell r="E401">
            <v>9100</v>
          </cell>
          <cell r="F401">
            <v>800</v>
          </cell>
          <cell r="G401">
            <v>9100</v>
          </cell>
          <cell r="H401">
            <v>800</v>
          </cell>
          <cell r="I401">
            <v>9900</v>
          </cell>
        </row>
        <row r="404">
          <cell r="A404" t="str">
            <v>3.7.4.0</v>
          </cell>
          <cell r="B404" t="str">
            <v>ACCESS CARD PRINTER</v>
          </cell>
          <cell r="C404" t="str">
            <v>ea.</v>
          </cell>
          <cell r="D404">
            <v>1</v>
          </cell>
          <cell r="G404">
            <v>16000</v>
          </cell>
          <cell r="H404">
            <v>800</v>
          </cell>
          <cell r="I404">
            <v>16800</v>
          </cell>
        </row>
        <row r="405">
          <cell r="A405" t="str">
            <v>3.7.4.1</v>
          </cell>
          <cell r="B405" t="str">
            <v>ACCESS CARD PRINTER</v>
          </cell>
          <cell r="C405" t="str">
            <v>ea.</v>
          </cell>
          <cell r="D405">
            <v>1</v>
          </cell>
          <cell r="E405">
            <v>16000</v>
          </cell>
          <cell r="F405">
            <v>800</v>
          </cell>
          <cell r="G405">
            <v>16000</v>
          </cell>
          <cell r="H405">
            <v>800</v>
          </cell>
          <cell r="I405">
            <v>16800</v>
          </cell>
        </row>
        <row r="408">
          <cell r="A408" t="str">
            <v>3.8.1.0</v>
          </cell>
          <cell r="B408" t="str">
            <v>ACCESS CONTROL BOOM GATE</v>
          </cell>
          <cell r="C408" t="str">
            <v>ea.</v>
          </cell>
          <cell r="D408">
            <v>1</v>
          </cell>
          <cell r="G408">
            <v>39000</v>
          </cell>
          <cell r="H408">
            <v>3000</v>
          </cell>
          <cell r="I408">
            <v>42000</v>
          </cell>
        </row>
        <row r="409">
          <cell r="A409" t="str">
            <v>3.8.1.1</v>
          </cell>
          <cell r="B409" t="str">
            <v>ACCESS CONTROL BOOM GATE</v>
          </cell>
          <cell r="C409" t="str">
            <v>ea.</v>
          </cell>
          <cell r="D409">
            <v>1</v>
          </cell>
          <cell r="E409">
            <v>39000</v>
          </cell>
          <cell r="F409">
            <v>3000</v>
          </cell>
          <cell r="G409">
            <v>39000</v>
          </cell>
          <cell r="H409">
            <v>3000</v>
          </cell>
          <cell r="I409">
            <v>42000</v>
          </cell>
        </row>
        <row r="412">
          <cell r="A412" t="str">
            <v>3.9.1.0</v>
          </cell>
          <cell r="B412" t="str">
            <v>INFORMATION BOARDS</v>
          </cell>
          <cell r="C412" t="str">
            <v>ea.</v>
          </cell>
          <cell r="D412">
            <v>1</v>
          </cell>
          <cell r="G412">
            <v>12000</v>
          </cell>
          <cell r="H412">
            <v>3000</v>
          </cell>
          <cell r="I412">
            <v>15000</v>
          </cell>
        </row>
        <row r="413">
          <cell r="A413" t="str">
            <v>3.9.1.1</v>
          </cell>
          <cell r="B413" t="str">
            <v>INFORMATION BOARDS</v>
          </cell>
          <cell r="C413" t="str">
            <v>ea.</v>
          </cell>
          <cell r="D413">
            <v>1</v>
          </cell>
          <cell r="E413">
            <v>12000</v>
          </cell>
          <cell r="F413">
            <v>3000</v>
          </cell>
          <cell r="G413">
            <v>12000</v>
          </cell>
          <cell r="H413">
            <v>3000</v>
          </cell>
          <cell r="I413">
            <v>15000</v>
          </cell>
        </row>
        <row r="416">
          <cell r="A416" t="str">
            <v>3.10.1.0</v>
          </cell>
          <cell r="B416" t="str">
            <v>INTERFACE ACCESS TO CCTV</v>
          </cell>
          <cell r="C416" t="str">
            <v>ea.</v>
          </cell>
          <cell r="D416">
            <v>1</v>
          </cell>
          <cell r="G416">
            <v>40000</v>
          </cell>
          <cell r="H416">
            <v>3000</v>
          </cell>
          <cell r="I416">
            <v>43000</v>
          </cell>
        </row>
        <row r="417">
          <cell r="A417" t="str">
            <v>3.9.1.1</v>
          </cell>
          <cell r="B417" t="str">
            <v>INTERFACE ACCESS TO CCTV</v>
          </cell>
          <cell r="C417" t="str">
            <v>ea.</v>
          </cell>
          <cell r="D417">
            <v>1</v>
          </cell>
          <cell r="E417">
            <v>40000</v>
          </cell>
          <cell r="F417">
            <v>3000</v>
          </cell>
          <cell r="G417">
            <v>40000</v>
          </cell>
          <cell r="H417">
            <v>3000</v>
          </cell>
          <cell r="I417">
            <v>43000</v>
          </cell>
        </row>
        <row r="420">
          <cell r="A420" t="str">
            <v>3.11.1.0</v>
          </cell>
          <cell r="B420" t="str">
            <v>INFORMATION MANAGEMENT SOFTWARE</v>
          </cell>
          <cell r="C420" t="str">
            <v>ea.</v>
          </cell>
          <cell r="D420">
            <v>1</v>
          </cell>
          <cell r="G420">
            <v>1200000</v>
          </cell>
          <cell r="H420">
            <v>20000</v>
          </cell>
          <cell r="I420">
            <v>1220000</v>
          </cell>
          <cell r="J420" t="str">
            <v xml:space="preserve">INFORMATION MANAGEMENT SOFTWARE </v>
          </cell>
        </row>
        <row r="421">
          <cell r="A421" t="str">
            <v>3.11.1.1</v>
          </cell>
          <cell r="B421" t="str">
            <v>INFORMATION MANAGEMENT SOFTWARE</v>
          </cell>
          <cell r="C421" t="str">
            <v>ea.</v>
          </cell>
          <cell r="D421">
            <v>1</v>
          </cell>
          <cell r="E421">
            <v>1200000</v>
          </cell>
          <cell r="F421">
            <v>20000</v>
          </cell>
          <cell r="G421">
            <v>1200000</v>
          </cell>
          <cell r="H421">
            <v>20000</v>
          </cell>
          <cell r="I421">
            <v>1220000</v>
          </cell>
        </row>
        <row r="425">
          <cell r="A425">
            <v>4</v>
          </cell>
          <cell r="B425" t="str">
            <v>CUBICLES/BOXES/PANELS</v>
          </cell>
        </row>
        <row r="426">
          <cell r="A426" t="str">
            <v>4.1.1.0</v>
          </cell>
          <cell r="B426" t="str">
            <v>ENCLOSURE FOR CARD READER</v>
          </cell>
          <cell r="C426" t="str">
            <v>ea.</v>
          </cell>
          <cell r="D426">
            <v>1</v>
          </cell>
          <cell r="G426">
            <v>75</v>
          </cell>
          <cell r="H426">
            <v>100</v>
          </cell>
          <cell r="I426">
            <v>175</v>
          </cell>
          <cell r="J426" t="str">
            <v>ENCLOSURE</v>
          </cell>
        </row>
        <row r="427">
          <cell r="A427" t="str">
            <v>4.1.1.1</v>
          </cell>
          <cell r="B427" t="str">
            <v>ENCLOSURE FOR CARD READER</v>
          </cell>
          <cell r="C427" t="str">
            <v>ea.</v>
          </cell>
          <cell r="D427">
            <v>1</v>
          </cell>
          <cell r="E427">
            <v>75</v>
          </cell>
          <cell r="F427">
            <v>100</v>
          </cell>
          <cell r="G427">
            <v>75</v>
          </cell>
          <cell r="H427">
            <v>100</v>
          </cell>
          <cell r="I427">
            <v>175</v>
          </cell>
        </row>
        <row r="430">
          <cell r="A430" t="str">
            <v>4.2.1.0</v>
          </cell>
          <cell r="B430" t="str">
            <v>DATA PATCH PANEL</v>
          </cell>
          <cell r="C430" t="str">
            <v>ea.</v>
          </cell>
          <cell r="D430">
            <v>1</v>
          </cell>
          <cell r="G430">
            <v>11000</v>
          </cell>
          <cell r="H430">
            <v>500</v>
          </cell>
          <cell r="I430">
            <v>11500</v>
          </cell>
          <cell r="J430" t="str">
            <v>PANEL</v>
          </cell>
        </row>
        <row r="431">
          <cell r="A431" t="str">
            <v>4.2.1.1</v>
          </cell>
          <cell r="B431" t="str">
            <v>DATA PATCH PANEL</v>
          </cell>
          <cell r="C431" t="str">
            <v>ea.</v>
          </cell>
          <cell r="D431">
            <v>1</v>
          </cell>
          <cell r="E431">
            <v>11000</v>
          </cell>
          <cell r="F431">
            <v>500</v>
          </cell>
          <cell r="G431">
            <v>11000</v>
          </cell>
          <cell r="H431">
            <v>500</v>
          </cell>
          <cell r="I431">
            <v>11500</v>
          </cell>
        </row>
        <row r="434">
          <cell r="A434" t="str">
            <v>4.3.1.0</v>
          </cell>
          <cell r="B434" t="str">
            <v>VIDEO PATCH PANEL</v>
          </cell>
          <cell r="C434" t="str">
            <v>ea.</v>
          </cell>
          <cell r="D434">
            <v>1</v>
          </cell>
          <cell r="G434">
            <v>13000</v>
          </cell>
          <cell r="H434">
            <v>500</v>
          </cell>
          <cell r="I434">
            <v>13500</v>
          </cell>
          <cell r="J434" t="str">
            <v>PANEL</v>
          </cell>
        </row>
        <row r="435">
          <cell r="A435" t="str">
            <v>4.3.1.1</v>
          </cell>
          <cell r="B435" t="str">
            <v>VIDEO PATCH PANEL</v>
          </cell>
          <cell r="C435" t="str">
            <v>ea.</v>
          </cell>
          <cell r="D435">
            <v>1</v>
          </cell>
          <cell r="E435">
            <v>13000</v>
          </cell>
          <cell r="F435">
            <v>500</v>
          </cell>
          <cell r="G435">
            <v>13000</v>
          </cell>
          <cell r="H435">
            <v>500</v>
          </cell>
          <cell r="I435">
            <v>13500</v>
          </cell>
        </row>
        <row r="438">
          <cell r="A438" t="str">
            <v>4.4.1.0</v>
          </cell>
          <cell r="B438" t="str">
            <v>CONNECTION BOXES (PRATLEY/CCG)</v>
          </cell>
          <cell r="C438" t="str">
            <v>ea.</v>
          </cell>
          <cell r="D438">
            <v>1</v>
          </cell>
          <cell r="G438">
            <v>198</v>
          </cell>
          <cell r="H438">
            <v>70</v>
          </cell>
          <cell r="I438">
            <v>268</v>
          </cell>
          <cell r="J438" t="str">
            <v>CONNECTION BOX</v>
          </cell>
        </row>
        <row r="439">
          <cell r="A439" t="str">
            <v>4.4.1.1</v>
          </cell>
          <cell r="B439" t="str">
            <v>CONNECTION BOXES (PRATLEY/CCG)</v>
          </cell>
          <cell r="C439" t="str">
            <v>ea.</v>
          </cell>
          <cell r="D439">
            <v>1</v>
          </cell>
          <cell r="E439">
            <v>198</v>
          </cell>
          <cell r="F439">
            <v>70</v>
          </cell>
          <cell r="G439">
            <v>198</v>
          </cell>
          <cell r="H439">
            <v>70</v>
          </cell>
          <cell r="I439">
            <v>268</v>
          </cell>
        </row>
        <row r="442">
          <cell r="A442" t="str">
            <v>4.5.1.0</v>
          </cell>
          <cell r="B442" t="str">
            <v>FIELD BOX (INCLUDING POWER SUPPLY UNIT) AND SPACE FOR CONTROLLERS x 2</v>
          </cell>
          <cell r="C442" t="str">
            <v>ea.</v>
          </cell>
          <cell r="D442">
            <v>1</v>
          </cell>
          <cell r="G442">
            <v>23750</v>
          </cell>
          <cell r="H442">
            <v>1000</v>
          </cell>
          <cell r="I442">
            <v>24750</v>
          </cell>
          <cell r="J442" t="str">
            <v>FIELD BOX</v>
          </cell>
        </row>
        <row r="443">
          <cell r="A443" t="str">
            <v>4.5.1.1</v>
          </cell>
          <cell r="B443" t="str">
            <v>FIELD BOX (INCLUDING POWER SUPPLY UNIT)</v>
          </cell>
          <cell r="C443" t="str">
            <v>ea.</v>
          </cell>
          <cell r="D443">
            <v>1</v>
          </cell>
          <cell r="E443">
            <v>23750</v>
          </cell>
          <cell r="F443">
            <v>1000</v>
          </cell>
          <cell r="G443">
            <v>23750</v>
          </cell>
          <cell r="H443">
            <v>1000</v>
          </cell>
          <cell r="I443">
            <v>24750</v>
          </cell>
        </row>
        <row r="446">
          <cell r="A446" t="str">
            <v>4.6.1.0</v>
          </cell>
          <cell r="B446" t="str">
            <v>FIELD BOX (INCLUDING POWER SUPPLY UNIT AND BNC x10)</v>
          </cell>
          <cell r="C446" t="str">
            <v>ea.</v>
          </cell>
          <cell r="D446">
            <v>1</v>
          </cell>
          <cell r="G446">
            <v>8000</v>
          </cell>
          <cell r="H446">
            <v>800</v>
          </cell>
          <cell r="I446">
            <v>8800</v>
          </cell>
          <cell r="J446" t="str">
            <v>CAMERA FIELD BOX</v>
          </cell>
        </row>
        <row r="447">
          <cell r="A447" t="str">
            <v>4.6.1.1</v>
          </cell>
          <cell r="B447" t="str">
            <v>CAMERA FIELD BOX (INCLUDING POWER SUPPLY UNIT AND BNC x10)</v>
          </cell>
          <cell r="C447" t="str">
            <v>ea.</v>
          </cell>
          <cell r="D447">
            <v>1</v>
          </cell>
          <cell r="E447">
            <v>8000</v>
          </cell>
          <cell r="F447">
            <v>800</v>
          </cell>
          <cell r="G447">
            <v>8000</v>
          </cell>
          <cell r="H447">
            <v>800</v>
          </cell>
          <cell r="I447">
            <v>8800</v>
          </cell>
        </row>
        <row r="450">
          <cell r="A450" t="str">
            <v>4.7.1.0</v>
          </cell>
          <cell r="B450" t="str">
            <v>43U CABINET 19" INCLUDING POWER SUPPLY</v>
          </cell>
          <cell r="C450" t="str">
            <v>ea.</v>
          </cell>
          <cell r="D450">
            <v>1</v>
          </cell>
          <cell r="G450">
            <v>15000</v>
          </cell>
          <cell r="H450">
            <v>0</v>
          </cell>
          <cell r="I450">
            <v>15000</v>
          </cell>
          <cell r="J450" t="str">
            <v>43U CABINET</v>
          </cell>
        </row>
        <row r="451">
          <cell r="A451" t="str">
            <v>4.7.1.1</v>
          </cell>
          <cell r="B451" t="str">
            <v>43U CABINET 19" INCLUDING POWER SUPPLY</v>
          </cell>
          <cell r="C451" t="str">
            <v>ea.</v>
          </cell>
          <cell r="D451">
            <v>1</v>
          </cell>
          <cell r="E451">
            <v>15000</v>
          </cell>
          <cell r="F451">
            <v>0</v>
          </cell>
          <cell r="G451">
            <v>15000</v>
          </cell>
          <cell r="H451">
            <v>0</v>
          </cell>
          <cell r="I451">
            <v>15000</v>
          </cell>
        </row>
        <row r="454">
          <cell r="A454" t="str">
            <v>4.8.1.0</v>
          </cell>
          <cell r="B454" t="str">
            <v>3U CABINET  INCLUDING CIRCUIT BREAKERS</v>
          </cell>
          <cell r="C454" t="str">
            <v>ea.</v>
          </cell>
          <cell r="D454">
            <v>1</v>
          </cell>
          <cell r="G454">
            <v>2500</v>
          </cell>
          <cell r="H454">
            <v>750</v>
          </cell>
          <cell r="I454">
            <v>3250</v>
          </cell>
          <cell r="J454" t="str">
            <v>3U CABINET</v>
          </cell>
        </row>
        <row r="455">
          <cell r="A455" t="str">
            <v>4.8.1.1</v>
          </cell>
          <cell r="B455" t="str">
            <v>3U CABINET INCLUDING CIRCUIT BREAKERS</v>
          </cell>
          <cell r="C455" t="str">
            <v>ea.</v>
          </cell>
          <cell r="D455">
            <v>1</v>
          </cell>
          <cell r="E455">
            <v>2500</v>
          </cell>
          <cell r="F455">
            <v>750</v>
          </cell>
          <cell r="G455">
            <v>2500</v>
          </cell>
          <cell r="H455">
            <v>750</v>
          </cell>
          <cell r="I455">
            <v>3250</v>
          </cell>
        </row>
        <row r="458">
          <cell r="A458" t="str">
            <v>4.9.1.0</v>
          </cell>
          <cell r="B458" t="str">
            <v>WALL MOUNT CABINET FOR SWITCHES COMPLETE</v>
          </cell>
          <cell r="C458" t="str">
            <v>ea.</v>
          </cell>
          <cell r="D458">
            <v>1</v>
          </cell>
          <cell r="G458">
            <v>25000</v>
          </cell>
          <cell r="H458">
            <v>2000</v>
          </cell>
          <cell r="I458">
            <v>27000</v>
          </cell>
          <cell r="J458" t="str">
            <v>SWITCH CABINET WALL MOUNT</v>
          </cell>
        </row>
        <row r="459">
          <cell r="A459" t="str">
            <v>4.9.1.1</v>
          </cell>
          <cell r="B459" t="str">
            <v>WALL MOUNT CABINET FOR SWITCHES COMPLETE</v>
          </cell>
          <cell r="C459" t="str">
            <v>ea.</v>
          </cell>
          <cell r="D459">
            <v>1</v>
          </cell>
          <cell r="E459">
            <v>25000</v>
          </cell>
          <cell r="F459">
            <v>2000</v>
          </cell>
          <cell r="G459">
            <v>25000</v>
          </cell>
          <cell r="H459">
            <v>2000</v>
          </cell>
          <cell r="I459">
            <v>27000</v>
          </cell>
        </row>
        <row r="462">
          <cell r="A462" t="str">
            <v>4.10.1.0</v>
          </cell>
          <cell r="B462" t="str">
            <v>POWER DISTRIBUTION BOARD</v>
          </cell>
          <cell r="C462" t="str">
            <v>ea.</v>
          </cell>
          <cell r="D462">
            <v>1</v>
          </cell>
          <cell r="G462">
            <v>3050</v>
          </cell>
          <cell r="H462">
            <v>400</v>
          </cell>
          <cell r="I462">
            <v>3450</v>
          </cell>
          <cell r="J462" t="str">
            <v>POWER DIST BOARD</v>
          </cell>
        </row>
        <row r="463">
          <cell r="A463" t="str">
            <v>4.10.1.1</v>
          </cell>
          <cell r="B463" t="str">
            <v>POWER DISTRIBUTION BOARD</v>
          </cell>
          <cell r="C463" t="str">
            <v>ea.</v>
          </cell>
          <cell r="D463">
            <v>1</v>
          </cell>
          <cell r="E463">
            <v>3050</v>
          </cell>
          <cell r="F463">
            <v>400</v>
          </cell>
          <cell r="G463">
            <v>3050</v>
          </cell>
          <cell r="H463">
            <v>400</v>
          </cell>
          <cell r="I463">
            <v>3450</v>
          </cell>
        </row>
        <row r="466">
          <cell r="A466" t="str">
            <v>4.11.1.0</v>
          </cell>
          <cell r="B466" t="str">
            <v>CAMERA FIELD BOX (INCLUDING POWER SUPPLY UNIT AND FIBER EQUIPMENT)</v>
          </cell>
          <cell r="C466" t="str">
            <v>ea.</v>
          </cell>
          <cell r="D466">
            <v>1</v>
          </cell>
          <cell r="G466">
            <v>3000</v>
          </cell>
          <cell r="H466">
            <v>800</v>
          </cell>
          <cell r="I466">
            <v>3800</v>
          </cell>
          <cell r="J466" t="str">
            <v>CAMERA FIELD BOX</v>
          </cell>
        </row>
        <row r="467">
          <cell r="A467" t="str">
            <v>4.6.1.1</v>
          </cell>
          <cell r="B467" t="str">
            <v>CAMERA FIELD BOX (INCLUDING POWER SUPPLY UNIT AND FIBER EQUIPMENT)</v>
          </cell>
          <cell r="C467" t="str">
            <v>ea.</v>
          </cell>
          <cell r="D467">
            <v>1</v>
          </cell>
          <cell r="E467">
            <v>3000</v>
          </cell>
          <cell r="F467">
            <v>800</v>
          </cell>
          <cell r="G467">
            <v>3000</v>
          </cell>
          <cell r="H467">
            <v>800</v>
          </cell>
          <cell r="I467">
            <v>3800</v>
          </cell>
        </row>
        <row r="472">
          <cell r="A472">
            <v>5</v>
          </cell>
          <cell r="B472" t="str">
            <v>POWER SUPPLY</v>
          </cell>
        </row>
        <row r="473">
          <cell r="A473" t="str">
            <v>5.1.1.0</v>
          </cell>
          <cell r="B473" t="str">
            <v>MARINE UPS 15 KVA</v>
          </cell>
          <cell r="C473" t="str">
            <v>ea.</v>
          </cell>
          <cell r="D473">
            <v>1</v>
          </cell>
          <cell r="G473">
            <v>63000</v>
          </cell>
          <cell r="H473">
            <v>3000</v>
          </cell>
          <cell r="I473">
            <v>66000</v>
          </cell>
          <cell r="J473" t="str">
            <v>UPS</v>
          </cell>
        </row>
        <row r="474">
          <cell r="A474" t="str">
            <v>5.1.1.1</v>
          </cell>
          <cell r="B474" t="str">
            <v>MARINE UPS 15 KVA</v>
          </cell>
          <cell r="C474" t="str">
            <v>ea.</v>
          </cell>
          <cell r="D474">
            <v>1</v>
          </cell>
          <cell r="E474">
            <v>63000</v>
          </cell>
          <cell r="F474">
            <v>3000</v>
          </cell>
          <cell r="G474">
            <v>63000</v>
          </cell>
          <cell r="H474">
            <v>3000</v>
          </cell>
          <cell r="I474">
            <v>66000</v>
          </cell>
        </row>
        <row r="477">
          <cell r="A477" t="str">
            <v>5.2.1.0</v>
          </cell>
          <cell r="B477" t="str">
            <v>UPS 15 KVA</v>
          </cell>
          <cell r="C477" t="str">
            <v>ea.</v>
          </cell>
          <cell r="D477">
            <v>1</v>
          </cell>
          <cell r="G477">
            <v>60000</v>
          </cell>
          <cell r="H477">
            <v>3000</v>
          </cell>
          <cell r="I477">
            <v>63000</v>
          </cell>
          <cell r="J477" t="str">
            <v>UPS</v>
          </cell>
        </row>
        <row r="478">
          <cell r="A478" t="str">
            <v>5.2.1.1</v>
          </cell>
          <cell r="B478" t="str">
            <v>UPS 15 KVA</v>
          </cell>
          <cell r="C478" t="str">
            <v>ea.</v>
          </cell>
          <cell r="D478">
            <v>1</v>
          </cell>
          <cell r="E478">
            <v>60000</v>
          </cell>
          <cell r="F478">
            <v>3000</v>
          </cell>
          <cell r="G478">
            <v>60000</v>
          </cell>
          <cell r="H478">
            <v>3000</v>
          </cell>
          <cell r="I478">
            <v>63000</v>
          </cell>
        </row>
        <row r="481">
          <cell r="A481" t="str">
            <v>5.3.1.0</v>
          </cell>
          <cell r="B481" t="str">
            <v>UPS 5 KVA</v>
          </cell>
          <cell r="C481" t="str">
            <v>ea.</v>
          </cell>
          <cell r="D481">
            <v>1</v>
          </cell>
          <cell r="G481">
            <v>35000</v>
          </cell>
          <cell r="H481">
            <v>3000</v>
          </cell>
          <cell r="I481">
            <v>38000</v>
          </cell>
          <cell r="J481" t="str">
            <v>UPS</v>
          </cell>
        </row>
        <row r="482">
          <cell r="A482" t="str">
            <v>5.3.1.1</v>
          </cell>
          <cell r="B482" t="str">
            <v>UPS 5 KVA</v>
          </cell>
          <cell r="C482" t="str">
            <v>ea.</v>
          </cell>
          <cell r="D482">
            <v>1</v>
          </cell>
          <cell r="E482">
            <v>35000</v>
          </cell>
          <cell r="F482">
            <v>3000</v>
          </cell>
          <cell r="G482">
            <v>35000</v>
          </cell>
          <cell r="H482">
            <v>3000</v>
          </cell>
          <cell r="I482">
            <v>38000</v>
          </cell>
        </row>
        <row r="485">
          <cell r="A485" t="str">
            <v>5.4.1.0</v>
          </cell>
          <cell r="B485" t="str">
            <v>UPS 1,5 KVA</v>
          </cell>
          <cell r="C485" t="str">
            <v>ea.</v>
          </cell>
          <cell r="D485">
            <v>1</v>
          </cell>
          <cell r="G485">
            <v>20000</v>
          </cell>
          <cell r="H485">
            <v>3000</v>
          </cell>
          <cell r="I485">
            <v>23000</v>
          </cell>
          <cell r="J485" t="str">
            <v>UPS</v>
          </cell>
        </row>
        <row r="486">
          <cell r="A486" t="str">
            <v>5.4.1.1</v>
          </cell>
          <cell r="B486" t="str">
            <v>UPS 1,5 KVA</v>
          </cell>
          <cell r="C486" t="str">
            <v>ea.</v>
          </cell>
          <cell r="D486">
            <v>1</v>
          </cell>
          <cell r="E486">
            <v>20000</v>
          </cell>
          <cell r="F486">
            <v>3000</v>
          </cell>
          <cell r="G486">
            <v>20000</v>
          </cell>
          <cell r="H486">
            <v>3000</v>
          </cell>
          <cell r="I486">
            <v>23000</v>
          </cell>
        </row>
        <row r="489">
          <cell r="A489" t="str">
            <v>5.5.1.0</v>
          </cell>
          <cell r="B489" t="str">
            <v>UPS ,5 KVA</v>
          </cell>
          <cell r="C489" t="str">
            <v>ea.</v>
          </cell>
          <cell r="D489">
            <v>1</v>
          </cell>
          <cell r="G489">
            <v>15000</v>
          </cell>
          <cell r="H489">
            <v>3000</v>
          </cell>
          <cell r="I489">
            <v>18000</v>
          </cell>
          <cell r="J489" t="str">
            <v>UPS</v>
          </cell>
        </row>
        <row r="490">
          <cell r="A490" t="str">
            <v>5.5.1.1</v>
          </cell>
          <cell r="B490" t="str">
            <v>UPS ,5 KVA</v>
          </cell>
          <cell r="C490" t="str">
            <v>ea.</v>
          </cell>
          <cell r="D490">
            <v>1</v>
          </cell>
          <cell r="E490">
            <v>15000</v>
          </cell>
          <cell r="F490">
            <v>3000</v>
          </cell>
          <cell r="G490">
            <v>15000</v>
          </cell>
          <cell r="H490">
            <v>3000</v>
          </cell>
          <cell r="I490">
            <v>18000</v>
          </cell>
        </row>
        <row r="494">
          <cell r="A494" t="str">
            <v>5.6.1.0</v>
          </cell>
          <cell r="B494" t="str">
            <v>RACK MOUNT POWER SUPPLY</v>
          </cell>
          <cell r="C494" t="str">
            <v>ea.</v>
          </cell>
          <cell r="D494">
            <v>1</v>
          </cell>
          <cell r="G494">
            <v>14000</v>
          </cell>
          <cell r="H494">
            <v>1000</v>
          </cell>
          <cell r="I494">
            <v>15000</v>
          </cell>
          <cell r="J494" t="str">
            <v>POWER SUPPLY</v>
          </cell>
        </row>
        <row r="495">
          <cell r="A495" t="str">
            <v>5.6.1.1</v>
          </cell>
          <cell r="B495" t="str">
            <v>RACK MOUNT POWER SUPPLY</v>
          </cell>
          <cell r="C495" t="str">
            <v>ea.</v>
          </cell>
          <cell r="D495">
            <v>1</v>
          </cell>
          <cell r="E495">
            <v>14000</v>
          </cell>
          <cell r="F495">
            <v>1000</v>
          </cell>
          <cell r="G495">
            <v>14000</v>
          </cell>
          <cell r="H495">
            <v>1000</v>
          </cell>
          <cell r="I495">
            <v>15000</v>
          </cell>
        </row>
        <row r="498">
          <cell r="A498">
            <v>6</v>
          </cell>
          <cell r="B498" t="str">
            <v>GENERAL ITEMS</v>
          </cell>
        </row>
        <row r="500">
          <cell r="A500" t="str">
            <v>6.1.1.0</v>
          </cell>
          <cell r="B500" t="str">
            <v>PROVISION FOR  INTERFACE ACCESS TO VTS SYSTEM</v>
          </cell>
          <cell r="C500" t="str">
            <v>ea.</v>
          </cell>
          <cell r="D500">
            <v>1</v>
          </cell>
          <cell r="G500">
            <v>70000</v>
          </cell>
          <cell r="H500">
            <v>400</v>
          </cell>
          <cell r="I500">
            <v>70400</v>
          </cell>
        </row>
        <row r="501">
          <cell r="A501" t="str">
            <v>6.1.1.1</v>
          </cell>
          <cell r="B501" t="str">
            <v>PROVISION FOR SSI INTERFACE PER MACHINE</v>
          </cell>
          <cell r="C501" t="str">
            <v>ea.</v>
          </cell>
          <cell r="D501">
            <v>1</v>
          </cell>
          <cell r="E501">
            <v>70000</v>
          </cell>
          <cell r="F501">
            <v>400</v>
          </cell>
          <cell r="G501">
            <v>70000</v>
          </cell>
          <cell r="H501">
            <v>400</v>
          </cell>
          <cell r="I501">
            <v>70400</v>
          </cell>
        </row>
        <row r="504">
          <cell r="A504" t="str">
            <v>6.1.2.0</v>
          </cell>
          <cell r="B504" t="str">
            <v>PROVISION FOR TIME AND ATTENDANCE TO SAP</v>
          </cell>
          <cell r="C504" t="str">
            <v>ea.</v>
          </cell>
          <cell r="D504">
            <v>1</v>
          </cell>
          <cell r="G504">
            <v>90000</v>
          </cell>
          <cell r="H504">
            <v>1500</v>
          </cell>
          <cell r="I504">
            <v>91500</v>
          </cell>
        </row>
        <row r="505">
          <cell r="A505" t="str">
            <v>6.1.2.1</v>
          </cell>
          <cell r="B505" t="str">
            <v>PROVISION FOR SSI INTERFACE PER MACHINE</v>
          </cell>
          <cell r="C505" t="str">
            <v>ea.</v>
          </cell>
          <cell r="D505">
            <v>1</v>
          </cell>
          <cell r="E505">
            <v>90000</v>
          </cell>
          <cell r="F505">
            <v>1500</v>
          </cell>
          <cell r="G505">
            <v>90000</v>
          </cell>
          <cell r="H505">
            <v>1500</v>
          </cell>
          <cell r="I505">
            <v>91500</v>
          </cell>
        </row>
        <row r="508">
          <cell r="A508" t="str">
            <v>6.2.1.0</v>
          </cell>
          <cell r="B508" t="str">
            <v>FLAT SCREEN 19"</v>
          </cell>
          <cell r="C508" t="str">
            <v>ea.</v>
          </cell>
          <cell r="D508">
            <v>1</v>
          </cell>
          <cell r="G508">
            <v>7000</v>
          </cell>
          <cell r="H508">
            <v>400</v>
          </cell>
          <cell r="I508">
            <v>7400</v>
          </cell>
          <cell r="J508" t="str">
            <v>COMPUTER SCREEN</v>
          </cell>
        </row>
        <row r="509">
          <cell r="A509" t="str">
            <v>6.2.1.1</v>
          </cell>
          <cell r="B509" t="str">
            <v>FLAT SCREEN 19"</v>
          </cell>
          <cell r="C509" t="str">
            <v>ea.</v>
          </cell>
          <cell r="D509">
            <v>1</v>
          </cell>
          <cell r="E509">
            <v>7000</v>
          </cell>
          <cell r="F509">
            <v>400</v>
          </cell>
          <cell r="G509">
            <v>7000</v>
          </cell>
          <cell r="H509">
            <v>400</v>
          </cell>
          <cell r="I509">
            <v>7400</v>
          </cell>
        </row>
        <row r="512">
          <cell r="A512" t="str">
            <v>6.2.2.0</v>
          </cell>
          <cell r="B512" t="str">
            <v>PLASMA SCREEN</v>
          </cell>
          <cell r="C512" t="str">
            <v>ea.</v>
          </cell>
          <cell r="D512">
            <v>1</v>
          </cell>
          <cell r="G512">
            <v>35000</v>
          </cell>
          <cell r="H512">
            <v>4000</v>
          </cell>
          <cell r="I512">
            <v>39000</v>
          </cell>
          <cell r="J512" t="str">
            <v>PLASMA SCREEN</v>
          </cell>
        </row>
        <row r="513">
          <cell r="A513" t="str">
            <v>6.2.2.1</v>
          </cell>
          <cell r="B513" t="str">
            <v>PLASMA SCREEN</v>
          </cell>
          <cell r="C513" t="str">
            <v>ea.</v>
          </cell>
          <cell r="D513">
            <v>1</v>
          </cell>
          <cell r="E513">
            <v>35000</v>
          </cell>
          <cell r="F513">
            <v>4000</v>
          </cell>
          <cell r="G513">
            <v>35000</v>
          </cell>
          <cell r="H513">
            <v>4000</v>
          </cell>
          <cell r="I513">
            <v>39000</v>
          </cell>
        </row>
        <row r="516">
          <cell r="A516" t="str">
            <v>6.2.3.0</v>
          </cell>
          <cell r="B516" t="str">
            <v>LCD SCREEN</v>
          </cell>
          <cell r="C516" t="str">
            <v>ea.</v>
          </cell>
          <cell r="D516">
            <v>1</v>
          </cell>
          <cell r="G516">
            <v>45000</v>
          </cell>
          <cell r="H516">
            <v>4000</v>
          </cell>
          <cell r="I516">
            <v>49000</v>
          </cell>
          <cell r="J516" t="str">
            <v>LCD SCREEN</v>
          </cell>
        </row>
        <row r="517">
          <cell r="A517" t="str">
            <v>6.2.3.1</v>
          </cell>
          <cell r="B517" t="str">
            <v>LCD SCREEN</v>
          </cell>
          <cell r="C517" t="str">
            <v>ea.</v>
          </cell>
          <cell r="D517">
            <v>1</v>
          </cell>
          <cell r="E517">
            <v>45000</v>
          </cell>
          <cell r="F517">
            <v>4000</v>
          </cell>
          <cell r="G517">
            <v>45000</v>
          </cell>
          <cell r="H517">
            <v>4000</v>
          </cell>
          <cell r="I517">
            <v>49000</v>
          </cell>
        </row>
        <row r="520">
          <cell r="A520" t="str">
            <v>6.3.1.0</v>
          </cell>
          <cell r="B520" t="str">
            <v>24 PORT SWITCH</v>
          </cell>
          <cell r="C520" t="str">
            <v>ea.</v>
          </cell>
          <cell r="D520">
            <v>1</v>
          </cell>
          <cell r="G520">
            <v>30000</v>
          </cell>
          <cell r="H520">
            <v>1500</v>
          </cell>
          <cell r="I520">
            <v>31500</v>
          </cell>
          <cell r="J520" t="str">
            <v>Network Switch</v>
          </cell>
        </row>
        <row r="521">
          <cell r="A521" t="str">
            <v>6.2.1.1</v>
          </cell>
          <cell r="B521" t="str">
            <v xml:space="preserve">24 PORT SWITCH </v>
          </cell>
          <cell r="C521" t="str">
            <v>ea.</v>
          </cell>
          <cell r="D521">
            <v>1</v>
          </cell>
          <cell r="E521">
            <v>30000</v>
          </cell>
          <cell r="F521">
            <v>1500</v>
          </cell>
          <cell r="G521">
            <v>30000</v>
          </cell>
          <cell r="H521">
            <v>1500</v>
          </cell>
          <cell r="I521">
            <v>31500</v>
          </cell>
        </row>
        <row r="524">
          <cell r="A524" t="str">
            <v>6.3.2.0</v>
          </cell>
          <cell r="B524" t="str">
            <v xml:space="preserve">24 PORT SWITCH WITH 3 MODULES </v>
          </cell>
          <cell r="C524" t="str">
            <v>ea.</v>
          </cell>
          <cell r="D524">
            <v>1</v>
          </cell>
          <cell r="G524">
            <v>114000</v>
          </cell>
          <cell r="H524">
            <v>2500</v>
          </cell>
          <cell r="I524">
            <v>116500</v>
          </cell>
          <cell r="J524" t="str">
            <v>Network Switch</v>
          </cell>
        </row>
        <row r="525">
          <cell r="A525" t="str">
            <v>6.3.2.1</v>
          </cell>
          <cell r="B525" t="str">
            <v>24 PORT SWITCH WITH 3 MODULES</v>
          </cell>
          <cell r="C525" t="str">
            <v>ea.</v>
          </cell>
          <cell r="D525">
            <v>1</v>
          </cell>
          <cell r="E525">
            <v>114000</v>
          </cell>
          <cell r="F525">
            <v>2500</v>
          </cell>
          <cell r="G525">
            <v>114000</v>
          </cell>
          <cell r="H525">
            <v>2500</v>
          </cell>
          <cell r="I525">
            <v>116500</v>
          </cell>
        </row>
        <row r="528">
          <cell r="A528" t="str">
            <v>6.3.3.0</v>
          </cell>
          <cell r="B528" t="str">
            <v>24 PORT SWITCH</v>
          </cell>
          <cell r="C528" t="str">
            <v>ea.</v>
          </cell>
          <cell r="D528">
            <v>1</v>
          </cell>
          <cell r="G528">
            <v>34000</v>
          </cell>
          <cell r="H528">
            <v>2500</v>
          </cell>
          <cell r="I528">
            <v>36500</v>
          </cell>
          <cell r="J528" t="str">
            <v>Network Switch</v>
          </cell>
        </row>
        <row r="529">
          <cell r="A529" t="str">
            <v>6.3.3.1</v>
          </cell>
          <cell r="B529" t="str">
            <v xml:space="preserve">24 PORT SWITCH </v>
          </cell>
          <cell r="C529" t="str">
            <v>ea.</v>
          </cell>
          <cell r="D529">
            <v>1</v>
          </cell>
          <cell r="E529">
            <v>34000</v>
          </cell>
          <cell r="F529">
            <v>2500</v>
          </cell>
          <cell r="G529">
            <v>34000</v>
          </cell>
          <cell r="H529">
            <v>2500</v>
          </cell>
          <cell r="I529">
            <v>36500</v>
          </cell>
        </row>
        <row r="532">
          <cell r="A532" t="str">
            <v>6.3.4.0</v>
          </cell>
          <cell r="B532" t="str">
            <v>12 PORT SWITCH</v>
          </cell>
          <cell r="C532" t="str">
            <v>ea.</v>
          </cell>
          <cell r="D532">
            <v>1</v>
          </cell>
          <cell r="G532">
            <v>21000</v>
          </cell>
          <cell r="H532">
            <v>2500</v>
          </cell>
          <cell r="I532">
            <v>23500</v>
          </cell>
          <cell r="J532" t="str">
            <v>Network Switch</v>
          </cell>
        </row>
        <row r="533">
          <cell r="A533" t="str">
            <v>6.3.4.1</v>
          </cell>
          <cell r="B533" t="str">
            <v xml:space="preserve">12 PORT SWITCH </v>
          </cell>
          <cell r="C533" t="str">
            <v>ea.</v>
          </cell>
          <cell r="D533">
            <v>1</v>
          </cell>
          <cell r="E533">
            <v>21000</v>
          </cell>
          <cell r="F533">
            <v>2500</v>
          </cell>
          <cell r="G533">
            <v>21000</v>
          </cell>
          <cell r="H533">
            <v>2500</v>
          </cell>
          <cell r="I533">
            <v>23500</v>
          </cell>
        </row>
        <row r="536">
          <cell r="A536" t="str">
            <v>6.3.5.0</v>
          </cell>
          <cell r="B536" t="str">
            <v>8 PORT SWITCH</v>
          </cell>
          <cell r="C536" t="str">
            <v>ea.</v>
          </cell>
          <cell r="D536">
            <v>1</v>
          </cell>
          <cell r="G536">
            <v>14000</v>
          </cell>
          <cell r="H536">
            <v>2500</v>
          </cell>
          <cell r="I536">
            <v>16500</v>
          </cell>
          <cell r="J536" t="str">
            <v>Network Switch</v>
          </cell>
        </row>
        <row r="537">
          <cell r="A537" t="str">
            <v>6.3.5.1</v>
          </cell>
          <cell r="B537" t="str">
            <v xml:space="preserve">8 PORT SWITCH </v>
          </cell>
          <cell r="C537" t="str">
            <v>ea.</v>
          </cell>
          <cell r="D537">
            <v>1</v>
          </cell>
          <cell r="E537">
            <v>14000</v>
          </cell>
          <cell r="F537">
            <v>2500</v>
          </cell>
          <cell r="G537">
            <v>14000</v>
          </cell>
          <cell r="H537">
            <v>2500</v>
          </cell>
          <cell r="I537">
            <v>16500</v>
          </cell>
        </row>
        <row r="542">
          <cell r="A542" t="str">
            <v>6.4.1.0</v>
          </cell>
          <cell r="B542" t="str">
            <v>CONTROL DESK</v>
          </cell>
          <cell r="C542" t="str">
            <v>ea.</v>
          </cell>
          <cell r="D542">
            <v>1</v>
          </cell>
          <cell r="G542">
            <v>22000</v>
          </cell>
          <cell r="H542">
            <v>2500</v>
          </cell>
          <cell r="I542">
            <v>24500</v>
          </cell>
          <cell r="J542" t="str">
            <v>CONTROL DESK</v>
          </cell>
        </row>
        <row r="543">
          <cell r="A543" t="str">
            <v>6.4.1.1</v>
          </cell>
          <cell r="B543" t="str">
            <v>CONTROL DESK</v>
          </cell>
          <cell r="C543" t="str">
            <v>ea.</v>
          </cell>
          <cell r="D543">
            <v>1</v>
          </cell>
          <cell r="E543">
            <v>22000</v>
          </cell>
          <cell r="F543">
            <v>2500</v>
          </cell>
          <cell r="G543">
            <v>22000</v>
          </cell>
          <cell r="H543">
            <v>2500</v>
          </cell>
          <cell r="I543">
            <v>24500</v>
          </cell>
        </row>
        <row r="546">
          <cell r="A546" t="str">
            <v>6.4.2.0</v>
          </cell>
          <cell r="B546" t="str">
            <v>DESK FOR SCREENS</v>
          </cell>
          <cell r="C546" t="str">
            <v>ea.</v>
          </cell>
          <cell r="D546">
            <v>1</v>
          </cell>
          <cell r="G546">
            <v>3000</v>
          </cell>
          <cell r="H546">
            <v>100</v>
          </cell>
          <cell r="I546">
            <v>3100</v>
          </cell>
          <cell r="J546" t="str">
            <v>SCREEN DESK</v>
          </cell>
        </row>
        <row r="547">
          <cell r="A547" t="str">
            <v>6.4.2.1</v>
          </cell>
          <cell r="B547" t="str">
            <v>DESK FOR SCREENS</v>
          </cell>
          <cell r="C547" t="str">
            <v>ea.</v>
          </cell>
          <cell r="D547">
            <v>1</v>
          </cell>
          <cell r="E547">
            <v>3000</v>
          </cell>
          <cell r="F547">
            <v>100</v>
          </cell>
          <cell r="G547">
            <v>3000</v>
          </cell>
          <cell r="H547">
            <v>100</v>
          </cell>
          <cell r="I547">
            <v>3100</v>
          </cell>
        </row>
        <row r="550">
          <cell r="A550" t="str">
            <v>6.5.1.0</v>
          </cell>
          <cell r="B550" t="str">
            <v>KEYBOARD AND JOYSTICK PTZ CONTROL</v>
          </cell>
          <cell r="C550" t="str">
            <v>ea.</v>
          </cell>
          <cell r="D550">
            <v>1</v>
          </cell>
          <cell r="G550">
            <v>11300</v>
          </cell>
          <cell r="H550">
            <v>700</v>
          </cell>
          <cell r="I550">
            <v>12000</v>
          </cell>
          <cell r="J550" t="str">
            <v>KEYBOARD AND JOYSTICK</v>
          </cell>
        </row>
        <row r="551">
          <cell r="A551" t="str">
            <v>6.5.1.1</v>
          </cell>
          <cell r="B551" t="str">
            <v>KEYBOARD AND JOYSTICK PTZ CONTROL</v>
          </cell>
          <cell r="C551" t="str">
            <v>ea.</v>
          </cell>
          <cell r="D551">
            <v>1</v>
          </cell>
          <cell r="E551">
            <v>11300</v>
          </cell>
          <cell r="F551">
            <v>700</v>
          </cell>
          <cell r="G551">
            <v>11300</v>
          </cell>
          <cell r="H551">
            <v>700</v>
          </cell>
          <cell r="I551">
            <v>12000</v>
          </cell>
        </row>
        <row r="554">
          <cell r="A554" t="str">
            <v>6.6.1.0</v>
          </cell>
          <cell r="B554" t="str">
            <v>COAX TO FIBER CONVERSION</v>
          </cell>
          <cell r="C554" t="str">
            <v>ea.</v>
          </cell>
          <cell r="D554">
            <v>1</v>
          </cell>
          <cell r="G554">
            <v>30827.5</v>
          </cell>
          <cell r="H554">
            <v>1400</v>
          </cell>
          <cell r="I554">
            <v>32227.5</v>
          </cell>
          <cell r="J554" t="str">
            <v>FIBER CONVERSION</v>
          </cell>
        </row>
        <row r="555">
          <cell r="A555" t="str">
            <v>6.6.1.1</v>
          </cell>
          <cell r="B555" t="str">
            <v>COAX TO FIBER CONVERSION RACK PAIR</v>
          </cell>
          <cell r="C555" t="str">
            <v>ea.</v>
          </cell>
          <cell r="D555">
            <v>1</v>
          </cell>
          <cell r="E555">
            <v>10050</v>
          </cell>
          <cell r="F555">
            <v>500</v>
          </cell>
          <cell r="G555">
            <v>10050</v>
          </cell>
          <cell r="H555">
            <v>500</v>
          </cell>
          <cell r="I555">
            <v>10550</v>
          </cell>
        </row>
        <row r="556">
          <cell r="A556" t="str">
            <v>6.6.1.2</v>
          </cell>
          <cell r="B556" t="str">
            <v>CONVERSION CARDS PER PAIR</v>
          </cell>
          <cell r="C556" t="str">
            <v>ea.</v>
          </cell>
          <cell r="D556">
            <v>1</v>
          </cell>
          <cell r="E556">
            <v>14442.5</v>
          </cell>
          <cell r="F556">
            <v>600</v>
          </cell>
          <cell r="G556">
            <v>14442.5</v>
          </cell>
          <cell r="H556">
            <v>600</v>
          </cell>
          <cell r="I556">
            <v>15042.5</v>
          </cell>
        </row>
        <row r="557">
          <cell r="A557" t="str">
            <v>6.6.1.3</v>
          </cell>
          <cell r="B557" t="str">
            <v>SINGLE CHANNEL COAX TO FIBER CONVERTERS PAIR</v>
          </cell>
          <cell r="C557" t="str">
            <v>ea.</v>
          </cell>
          <cell r="D557">
            <v>1</v>
          </cell>
          <cell r="E557">
            <v>6335</v>
          </cell>
          <cell r="F557">
            <v>300</v>
          </cell>
          <cell r="G557">
            <v>6335</v>
          </cell>
          <cell r="H557">
            <v>300</v>
          </cell>
          <cell r="I557">
            <v>6635</v>
          </cell>
        </row>
        <row r="560">
          <cell r="A560" t="str">
            <v>6.7.1.0</v>
          </cell>
          <cell r="B560" t="str">
            <v xml:space="preserve">CABLING NUMBERING </v>
          </cell>
          <cell r="C560" t="str">
            <v>ea.</v>
          </cell>
          <cell r="D560">
            <v>1</v>
          </cell>
          <cell r="G560">
            <v>45000</v>
          </cell>
          <cell r="H560">
            <v>500</v>
          </cell>
          <cell r="I560">
            <v>45500</v>
          </cell>
          <cell r="J560" t="str">
            <v>CABLE NUMBERING SYSTEM</v>
          </cell>
        </row>
        <row r="561">
          <cell r="A561" t="str">
            <v>6.6.1.1</v>
          </cell>
          <cell r="B561" t="str">
            <v>CABLING NUMBERING  (ESTIMATION)</v>
          </cell>
          <cell r="C561" t="str">
            <v>ea.</v>
          </cell>
          <cell r="D561">
            <v>1</v>
          </cell>
          <cell r="E561">
            <v>45000</v>
          </cell>
          <cell r="F561">
            <v>500</v>
          </cell>
          <cell r="G561">
            <v>45000</v>
          </cell>
          <cell r="H561">
            <v>500</v>
          </cell>
          <cell r="I561">
            <v>45500</v>
          </cell>
        </row>
        <row r="564">
          <cell r="A564" t="str">
            <v>6.8.1.0</v>
          </cell>
          <cell r="B564" t="str">
            <v>PG's Cost of Installation Contractor</v>
          </cell>
          <cell r="C564" t="str">
            <v>ea.</v>
          </cell>
          <cell r="D564">
            <v>1</v>
          </cell>
          <cell r="G564">
            <v>3900000</v>
          </cell>
          <cell r="H564">
            <v>0</v>
          </cell>
          <cell r="I564">
            <v>3900000</v>
          </cell>
          <cell r="J564" t="str">
            <v>PG</v>
          </cell>
        </row>
        <row r="565">
          <cell r="A565" t="str">
            <v>6.8.1.1</v>
          </cell>
          <cell r="B565" t="str">
            <v>this cos must be 14% of over all project cost</v>
          </cell>
          <cell r="C565" t="str">
            <v>ea.</v>
          </cell>
          <cell r="D565">
            <v>1</v>
          </cell>
          <cell r="E565">
            <v>3900000</v>
          </cell>
          <cell r="F565">
            <v>0</v>
          </cell>
          <cell r="G565">
            <v>3900000</v>
          </cell>
          <cell r="H565">
            <v>0</v>
          </cell>
          <cell r="I565">
            <v>3900000</v>
          </cell>
        </row>
        <row r="568">
          <cell r="A568" t="str">
            <v>6.9.1.0</v>
          </cell>
          <cell r="B568" t="str">
            <v>COMMISSIONING</v>
          </cell>
          <cell r="C568" t="str">
            <v>ea.</v>
          </cell>
          <cell r="D568">
            <v>1</v>
          </cell>
          <cell r="G568">
            <v>150000</v>
          </cell>
          <cell r="H568">
            <v>0</v>
          </cell>
          <cell r="I568">
            <v>150000</v>
          </cell>
          <cell r="J568" t="str">
            <v>comm.</v>
          </cell>
        </row>
        <row r="569">
          <cell r="A569" t="str">
            <v>6.9.1.1</v>
          </cell>
          <cell r="B569" t="str">
            <v>COMMISSIONING</v>
          </cell>
          <cell r="C569" t="str">
            <v>ea.</v>
          </cell>
          <cell r="D569">
            <v>1</v>
          </cell>
          <cell r="E569">
            <v>150000</v>
          </cell>
          <cell r="F569">
            <v>0</v>
          </cell>
          <cell r="G569">
            <v>150000</v>
          </cell>
          <cell r="H569">
            <v>0</v>
          </cell>
          <cell r="I569">
            <v>150000</v>
          </cell>
        </row>
        <row r="572">
          <cell r="A572" t="str">
            <v>6.10.1.0</v>
          </cell>
          <cell r="B572" t="str">
            <v>SUNDRIES</v>
          </cell>
          <cell r="C572" t="str">
            <v>ea.</v>
          </cell>
          <cell r="D572">
            <v>1</v>
          </cell>
          <cell r="G572">
            <v>25000</v>
          </cell>
          <cell r="H572">
            <v>0</v>
          </cell>
          <cell r="I572">
            <v>25000</v>
          </cell>
        </row>
        <row r="573">
          <cell r="A573" t="str">
            <v>6.10.1.1</v>
          </cell>
          <cell r="B573" t="str">
            <v>SUNDRIES</v>
          </cell>
          <cell r="C573" t="str">
            <v>ea.</v>
          </cell>
          <cell r="D573">
            <v>1</v>
          </cell>
          <cell r="E573">
            <v>25000</v>
          </cell>
          <cell r="F573">
            <v>0</v>
          </cell>
          <cell r="G573">
            <v>25000</v>
          </cell>
          <cell r="H573">
            <v>0</v>
          </cell>
          <cell r="I573">
            <v>25000</v>
          </cell>
        </row>
        <row r="576">
          <cell r="A576" t="str">
            <v>6.11.1.0</v>
          </cell>
          <cell r="B576" t="str">
            <v>INSTALLATION</v>
          </cell>
          <cell r="C576" t="str">
            <v>ea.</v>
          </cell>
          <cell r="D576">
            <v>1</v>
          </cell>
          <cell r="G576">
            <v>65800</v>
          </cell>
          <cell r="H576">
            <v>0</v>
          </cell>
          <cell r="I576">
            <v>65800</v>
          </cell>
          <cell r="J576" t="str">
            <v>comm.</v>
          </cell>
        </row>
        <row r="577">
          <cell r="A577" t="str">
            <v>6.10.1.1</v>
          </cell>
          <cell r="B577" t="str">
            <v>INSTALLATION</v>
          </cell>
          <cell r="C577" t="str">
            <v>ea.</v>
          </cell>
          <cell r="D577">
            <v>1</v>
          </cell>
          <cell r="E577">
            <v>65800</v>
          </cell>
          <cell r="F577">
            <v>0</v>
          </cell>
          <cell r="G577">
            <v>65800</v>
          </cell>
          <cell r="H577">
            <v>0</v>
          </cell>
          <cell r="I577">
            <v>65800</v>
          </cell>
        </row>
        <row r="580">
          <cell r="A580" t="str">
            <v>6.12.1.0</v>
          </cell>
          <cell r="B580" t="str">
            <v>INSTALLATION CONTRACTOR PROJECT MANAGEMENT</v>
          </cell>
          <cell r="C580" t="str">
            <v>ea.</v>
          </cell>
          <cell r="D580">
            <v>1</v>
          </cell>
          <cell r="G580">
            <v>300000</v>
          </cell>
          <cell r="H580">
            <v>0</v>
          </cell>
          <cell r="I580">
            <v>300000</v>
          </cell>
          <cell r="J580" t="str">
            <v>comm.</v>
          </cell>
        </row>
        <row r="581">
          <cell r="A581" t="str">
            <v>6.12.1.1</v>
          </cell>
          <cell r="B581" t="str">
            <v>PROJECT MANAGEMENT</v>
          </cell>
          <cell r="C581" t="str">
            <v>ea.</v>
          </cell>
          <cell r="D581">
            <v>1</v>
          </cell>
          <cell r="E581">
            <v>300000</v>
          </cell>
          <cell r="F581">
            <v>0</v>
          </cell>
          <cell r="G581">
            <v>300000</v>
          </cell>
          <cell r="H581">
            <v>0</v>
          </cell>
          <cell r="I581">
            <v>300000</v>
          </cell>
        </row>
        <row r="584">
          <cell r="A584" t="str">
            <v>6.12.2.0</v>
          </cell>
          <cell r="B584" t="str">
            <v>INSTALLATION CONTRACTOR DOCUMENTS &amp; DRAWINGS</v>
          </cell>
          <cell r="C584" t="str">
            <v>ea.</v>
          </cell>
          <cell r="D584">
            <v>1</v>
          </cell>
          <cell r="G584">
            <v>90000</v>
          </cell>
          <cell r="H584">
            <v>0</v>
          </cell>
          <cell r="I584">
            <v>90000</v>
          </cell>
          <cell r="J584" t="str">
            <v>comm.</v>
          </cell>
        </row>
        <row r="585">
          <cell r="A585" t="str">
            <v>6.12.2.1</v>
          </cell>
          <cell r="B585" t="str">
            <v>INSTALLATION CONTRACTOR DOCUMENTS &amp; DRAWINGS</v>
          </cell>
          <cell r="C585" t="str">
            <v>ea.</v>
          </cell>
          <cell r="D585">
            <v>1</v>
          </cell>
          <cell r="E585">
            <v>90000</v>
          </cell>
          <cell r="F585">
            <v>0</v>
          </cell>
          <cell r="G585">
            <v>90000</v>
          </cell>
          <cell r="H585">
            <v>0</v>
          </cell>
          <cell r="I585">
            <v>90000</v>
          </cell>
        </row>
        <row r="590">
          <cell r="A590" t="str">
            <v>6.13.1.0</v>
          </cell>
          <cell r="B590" t="str">
            <v>TRANSPORT &amp;TRAVELING</v>
          </cell>
          <cell r="C590" t="str">
            <v>ea.</v>
          </cell>
          <cell r="D590">
            <v>1</v>
          </cell>
          <cell r="G590">
            <v>80000</v>
          </cell>
          <cell r="H590">
            <v>0</v>
          </cell>
          <cell r="I590">
            <v>80000</v>
          </cell>
          <cell r="J590" t="str">
            <v>comm.</v>
          </cell>
        </row>
        <row r="591">
          <cell r="A591" t="str">
            <v>6.10.1.1</v>
          </cell>
          <cell r="B591" t="str">
            <v>TRANSPORT &amp;TRAVELING</v>
          </cell>
          <cell r="C591" t="str">
            <v>ea.</v>
          </cell>
          <cell r="D591">
            <v>1</v>
          </cell>
          <cell r="E591">
            <v>80000</v>
          </cell>
          <cell r="F591">
            <v>0</v>
          </cell>
          <cell r="G591">
            <v>80000</v>
          </cell>
          <cell r="H591">
            <v>0</v>
          </cell>
          <cell r="I591">
            <v>80000</v>
          </cell>
        </row>
        <row r="594">
          <cell r="A594" t="str">
            <v>6.14.1.0</v>
          </cell>
          <cell r="B594" t="str">
            <v>ACCOMMODATION</v>
          </cell>
          <cell r="C594" t="str">
            <v>ea.</v>
          </cell>
          <cell r="D594">
            <v>1</v>
          </cell>
          <cell r="G594">
            <v>6000</v>
          </cell>
          <cell r="H594">
            <v>0</v>
          </cell>
          <cell r="I594">
            <v>6000</v>
          </cell>
          <cell r="J594" t="str">
            <v>comm.</v>
          </cell>
        </row>
        <row r="595">
          <cell r="A595" t="str">
            <v>6.10.1.1</v>
          </cell>
          <cell r="B595" t="str">
            <v>ACCOMMODATION</v>
          </cell>
          <cell r="C595" t="str">
            <v>ea.</v>
          </cell>
          <cell r="D595">
            <v>1</v>
          </cell>
          <cell r="E595">
            <v>6000</v>
          </cell>
          <cell r="F595">
            <v>0</v>
          </cell>
          <cell r="G595">
            <v>6000</v>
          </cell>
          <cell r="H595">
            <v>0</v>
          </cell>
          <cell r="I595">
            <v>6000</v>
          </cell>
        </row>
        <row r="598">
          <cell r="A598" t="str">
            <v>6.15.1.0</v>
          </cell>
          <cell r="B598" t="str">
            <v>MAIN NETWORK SWITCH</v>
          </cell>
          <cell r="C598" t="str">
            <v>ea.</v>
          </cell>
          <cell r="D598">
            <v>1</v>
          </cell>
          <cell r="G598">
            <v>510000</v>
          </cell>
          <cell r="H598">
            <v>11000</v>
          </cell>
          <cell r="I598">
            <v>521000</v>
          </cell>
          <cell r="J598" t="str">
            <v>Main Network Switch</v>
          </cell>
        </row>
        <row r="599">
          <cell r="A599" t="str">
            <v>6.15.1.1</v>
          </cell>
          <cell r="B599" t="str">
            <v>Main Network Switch</v>
          </cell>
          <cell r="C599" t="str">
            <v>ea.</v>
          </cell>
          <cell r="D599">
            <v>1</v>
          </cell>
          <cell r="E599">
            <v>510000</v>
          </cell>
          <cell r="F599">
            <v>11000</v>
          </cell>
          <cell r="G599">
            <v>510000</v>
          </cell>
          <cell r="H599">
            <v>11000</v>
          </cell>
          <cell r="I599">
            <v>521000</v>
          </cell>
        </row>
        <row r="602">
          <cell r="A602" t="str">
            <v>6.16.1.0</v>
          </cell>
          <cell r="B602" t="str">
            <v>PRIMARY NETWORK SWITCH</v>
          </cell>
          <cell r="C602" t="str">
            <v>ea.</v>
          </cell>
          <cell r="D602">
            <v>1</v>
          </cell>
          <cell r="G602">
            <v>250000</v>
          </cell>
          <cell r="H602">
            <v>9000</v>
          </cell>
          <cell r="I602">
            <v>259000</v>
          </cell>
          <cell r="J602" t="str">
            <v>Primary Network Switch</v>
          </cell>
        </row>
        <row r="603">
          <cell r="A603" t="str">
            <v>6.16.1.1</v>
          </cell>
          <cell r="B603" t="str">
            <v>Primary Network Switch</v>
          </cell>
          <cell r="C603" t="str">
            <v>ea.</v>
          </cell>
          <cell r="D603">
            <v>1</v>
          </cell>
          <cell r="E603">
            <v>250000</v>
          </cell>
          <cell r="F603">
            <v>9000</v>
          </cell>
          <cell r="G603">
            <v>250000</v>
          </cell>
          <cell r="H603">
            <v>9000</v>
          </cell>
          <cell r="I603">
            <v>259000</v>
          </cell>
        </row>
        <row r="606">
          <cell r="A606" t="str">
            <v>6.17.1.0</v>
          </cell>
          <cell r="B606" t="str">
            <v>SECONDARY NETWORK SWITCH</v>
          </cell>
          <cell r="C606" t="str">
            <v>ea.</v>
          </cell>
          <cell r="D606">
            <v>1</v>
          </cell>
          <cell r="G606">
            <v>160000</v>
          </cell>
          <cell r="H606">
            <v>3000</v>
          </cell>
          <cell r="I606">
            <v>163000</v>
          </cell>
          <cell r="J606" t="str">
            <v>Secondary Network Switch</v>
          </cell>
        </row>
        <row r="607">
          <cell r="A607" t="str">
            <v>6.17.1.1</v>
          </cell>
          <cell r="B607" t="str">
            <v>Secondary Network Switch</v>
          </cell>
          <cell r="C607" t="str">
            <v>ea.</v>
          </cell>
          <cell r="D607">
            <v>1</v>
          </cell>
          <cell r="E607">
            <v>160000</v>
          </cell>
          <cell r="F607">
            <v>3000</v>
          </cell>
          <cell r="G607">
            <v>160000</v>
          </cell>
          <cell r="H607">
            <v>3000</v>
          </cell>
          <cell r="I607">
            <v>163000</v>
          </cell>
        </row>
        <row r="610">
          <cell r="A610" t="str">
            <v>6.18.1.0</v>
          </cell>
          <cell r="B610" t="str">
            <v>NETWORK ROUTER</v>
          </cell>
          <cell r="C610" t="str">
            <v>ea.</v>
          </cell>
          <cell r="D610">
            <v>1</v>
          </cell>
          <cell r="G610">
            <v>130000</v>
          </cell>
          <cell r="H610">
            <v>3000</v>
          </cell>
          <cell r="I610">
            <v>133000</v>
          </cell>
          <cell r="J610" t="str">
            <v>Network Router</v>
          </cell>
        </row>
        <row r="611">
          <cell r="A611" t="str">
            <v>6.18.1.1</v>
          </cell>
          <cell r="B611" t="str">
            <v>NETWORK ROUTER</v>
          </cell>
          <cell r="C611" t="str">
            <v>ea.</v>
          </cell>
          <cell r="D611">
            <v>1</v>
          </cell>
          <cell r="E611">
            <v>130000</v>
          </cell>
          <cell r="F611">
            <v>3000</v>
          </cell>
          <cell r="G611">
            <v>130000</v>
          </cell>
          <cell r="H611">
            <v>3000</v>
          </cell>
          <cell r="I611">
            <v>133000</v>
          </cell>
        </row>
        <row r="614">
          <cell r="A614" t="str">
            <v>6.19.1.0</v>
          </cell>
          <cell r="B614" t="str">
            <v>DESK TOP COMPUTER</v>
          </cell>
          <cell r="C614" t="str">
            <v>ea.</v>
          </cell>
          <cell r="D614">
            <v>1</v>
          </cell>
          <cell r="G614">
            <v>15000</v>
          </cell>
          <cell r="H614">
            <v>500</v>
          </cell>
          <cell r="I614">
            <v>15500</v>
          </cell>
        </row>
        <row r="615">
          <cell r="A615" t="str">
            <v>6.19.1.1</v>
          </cell>
          <cell r="B615" t="str">
            <v>DESK TOP COMPUTER</v>
          </cell>
          <cell r="C615" t="str">
            <v>ea.</v>
          </cell>
          <cell r="D615">
            <v>1</v>
          </cell>
          <cell r="E615">
            <v>15000</v>
          </cell>
          <cell r="F615">
            <v>500</v>
          </cell>
          <cell r="G615">
            <v>15000</v>
          </cell>
          <cell r="H615">
            <v>500</v>
          </cell>
          <cell r="I615">
            <v>15500</v>
          </cell>
        </row>
        <row r="618">
          <cell r="A618" t="str">
            <v>6.20.1.0</v>
          </cell>
          <cell r="B618" t="str">
            <v>OFFICE PRINTERS</v>
          </cell>
          <cell r="C618" t="str">
            <v>ea.</v>
          </cell>
          <cell r="D618">
            <v>1</v>
          </cell>
          <cell r="G618">
            <v>10000</v>
          </cell>
          <cell r="H618">
            <v>1000</v>
          </cell>
          <cell r="I618">
            <v>11000</v>
          </cell>
        </row>
        <row r="619">
          <cell r="A619" t="str">
            <v>6.20.1.1</v>
          </cell>
          <cell r="B619" t="str">
            <v>OFFICE PRINTERS</v>
          </cell>
          <cell r="C619" t="str">
            <v>ea.</v>
          </cell>
          <cell r="D619">
            <v>1</v>
          </cell>
          <cell r="E619">
            <v>10000</v>
          </cell>
          <cell r="F619">
            <v>1000</v>
          </cell>
          <cell r="G619">
            <v>10000</v>
          </cell>
          <cell r="H619">
            <v>1000</v>
          </cell>
          <cell r="I619">
            <v>11000</v>
          </cell>
        </row>
        <row r="622">
          <cell r="A622" t="str">
            <v>6.21.1.1</v>
          </cell>
          <cell r="B622" t="str">
            <v>DATA SYSTEM SERVER</v>
          </cell>
          <cell r="C622" t="str">
            <v>ea.</v>
          </cell>
          <cell r="D622">
            <v>1</v>
          </cell>
          <cell r="G622">
            <v>110000</v>
          </cell>
          <cell r="H622">
            <v>2800</v>
          </cell>
          <cell r="I622">
            <v>112800</v>
          </cell>
          <cell r="J622" t="str">
            <v>ACCESS SERVER</v>
          </cell>
        </row>
        <row r="623">
          <cell r="A623" t="str">
            <v>6.21.1.1</v>
          </cell>
          <cell r="B623" t="str">
            <v>DATA SYSTEM SERVER</v>
          </cell>
          <cell r="C623" t="str">
            <v>ea.</v>
          </cell>
          <cell r="D623">
            <v>1</v>
          </cell>
          <cell r="E623">
            <v>110000</v>
          </cell>
          <cell r="F623">
            <v>2800</v>
          </cell>
          <cell r="G623">
            <v>110000</v>
          </cell>
          <cell r="H623">
            <v>2800</v>
          </cell>
          <cell r="I623">
            <v>112800</v>
          </cell>
        </row>
        <row r="626">
          <cell r="A626" t="str">
            <v>6.22.1.1</v>
          </cell>
          <cell r="B626" t="str">
            <v>FENCE INTRUSION SYSTEM FOR 12 KM SB</v>
          </cell>
          <cell r="C626" t="str">
            <v>ea.</v>
          </cell>
          <cell r="D626">
            <v>1</v>
          </cell>
          <cell r="G626">
            <v>2147000</v>
          </cell>
          <cell r="H626">
            <v>673500</v>
          </cell>
          <cell r="I626">
            <v>2820500</v>
          </cell>
        </row>
        <row r="627">
          <cell r="A627" t="str">
            <v>6.22.1.1</v>
          </cell>
          <cell r="B627" t="str">
            <v>Base Station</v>
          </cell>
          <cell r="C627" t="str">
            <v>ea.</v>
          </cell>
          <cell r="D627">
            <v>1</v>
          </cell>
          <cell r="E627">
            <v>23000</v>
          </cell>
          <cell r="F627">
            <v>1500</v>
          </cell>
          <cell r="G627">
            <v>23000</v>
          </cell>
          <cell r="H627">
            <v>1500</v>
          </cell>
          <cell r="I627">
            <v>24500</v>
          </cell>
        </row>
        <row r="628">
          <cell r="A628" t="str">
            <v>6.22.1.2</v>
          </cell>
          <cell r="B628" t="str">
            <v>Controller</v>
          </cell>
          <cell r="C628" t="str">
            <v>ea.</v>
          </cell>
          <cell r="D628">
            <v>24</v>
          </cell>
          <cell r="E628">
            <v>17000</v>
          </cell>
          <cell r="F628">
            <v>500</v>
          </cell>
          <cell r="G628">
            <v>408000</v>
          </cell>
          <cell r="H628">
            <v>12000</v>
          </cell>
          <cell r="I628">
            <v>420000</v>
          </cell>
        </row>
        <row r="629">
          <cell r="A629" t="str">
            <v>6.22.1.3</v>
          </cell>
          <cell r="B629" t="str">
            <v>Sensors</v>
          </cell>
          <cell r="C629" t="str">
            <v>ea.</v>
          </cell>
          <cell r="D629">
            <v>120</v>
          </cell>
          <cell r="E629">
            <v>1300</v>
          </cell>
          <cell r="F629">
            <v>500</v>
          </cell>
          <cell r="G629">
            <v>156000</v>
          </cell>
          <cell r="H629">
            <v>60000</v>
          </cell>
          <cell r="I629">
            <v>216000</v>
          </cell>
        </row>
        <row r="630">
          <cell r="A630" t="str">
            <v>6.22.1.4</v>
          </cell>
          <cell r="B630" t="str">
            <v>Cable</v>
          </cell>
          <cell r="C630" t="str">
            <v>ea.</v>
          </cell>
          <cell r="D630">
            <v>12000</v>
          </cell>
          <cell r="E630">
            <v>130</v>
          </cell>
          <cell r="F630">
            <v>50</v>
          </cell>
          <cell r="G630">
            <v>1560000</v>
          </cell>
          <cell r="H630">
            <v>600000</v>
          </cell>
          <cell r="I630">
            <v>2160000</v>
          </cell>
        </row>
        <row r="633">
          <cell r="A633" t="str">
            <v>6.23.1.1</v>
          </cell>
          <cell r="B633" t="str">
            <v>FENCE INTRUSION SYSTEM FOR 7 KM CT</v>
          </cell>
          <cell r="C633" t="str">
            <v>ea.</v>
          </cell>
          <cell r="D633">
            <v>1</v>
          </cell>
          <cell r="G633">
            <v>1262000</v>
          </cell>
          <cell r="H633">
            <v>393500</v>
          </cell>
          <cell r="I633">
            <v>1655500</v>
          </cell>
        </row>
        <row r="634">
          <cell r="A634" t="str">
            <v>6.23.1.1</v>
          </cell>
          <cell r="B634" t="str">
            <v>Base Station</v>
          </cell>
          <cell r="C634" t="str">
            <v>ea.</v>
          </cell>
          <cell r="D634">
            <v>1</v>
          </cell>
          <cell r="E634">
            <v>23000</v>
          </cell>
          <cell r="F634">
            <v>1500</v>
          </cell>
          <cell r="G634">
            <v>23000</v>
          </cell>
          <cell r="H634">
            <v>1500</v>
          </cell>
          <cell r="I634">
            <v>24500</v>
          </cell>
        </row>
        <row r="635">
          <cell r="A635" t="str">
            <v>6.23.1.2</v>
          </cell>
          <cell r="B635" t="str">
            <v>Controller</v>
          </cell>
          <cell r="C635" t="str">
            <v>ea.</v>
          </cell>
          <cell r="D635">
            <v>14</v>
          </cell>
          <cell r="E635">
            <v>17000</v>
          </cell>
          <cell r="F635">
            <v>500</v>
          </cell>
          <cell r="G635">
            <v>238000</v>
          </cell>
          <cell r="H635">
            <v>7000</v>
          </cell>
          <cell r="I635">
            <v>245000</v>
          </cell>
        </row>
        <row r="636">
          <cell r="A636" t="str">
            <v>6.23.1.3</v>
          </cell>
          <cell r="B636" t="str">
            <v>Sensors</v>
          </cell>
          <cell r="C636" t="str">
            <v>ea.</v>
          </cell>
          <cell r="D636">
            <v>70</v>
          </cell>
          <cell r="E636">
            <v>1300</v>
          </cell>
          <cell r="F636">
            <v>500</v>
          </cell>
          <cell r="G636">
            <v>91000</v>
          </cell>
          <cell r="H636">
            <v>35000</v>
          </cell>
          <cell r="I636">
            <v>126000</v>
          </cell>
        </row>
        <row r="637">
          <cell r="A637" t="str">
            <v>6.23.1.4</v>
          </cell>
          <cell r="B637" t="str">
            <v>Cable</v>
          </cell>
          <cell r="C637" t="str">
            <v>ea.</v>
          </cell>
          <cell r="D637">
            <v>7000</v>
          </cell>
          <cell r="E637">
            <v>130</v>
          </cell>
          <cell r="F637">
            <v>50</v>
          </cell>
          <cell r="G637">
            <v>910000</v>
          </cell>
          <cell r="H637">
            <v>350000</v>
          </cell>
          <cell r="I637">
            <v>1260000</v>
          </cell>
        </row>
        <row r="640">
          <cell r="A640" t="str">
            <v>6.24.1.1</v>
          </cell>
          <cell r="B640" t="str">
            <v>FENCE INTRUSION SYSTEM FOR 3 KM MB</v>
          </cell>
          <cell r="C640" t="str">
            <v>ea.</v>
          </cell>
          <cell r="D640">
            <v>1</v>
          </cell>
          <cell r="G640">
            <v>554000</v>
          </cell>
          <cell r="H640">
            <v>169500</v>
          </cell>
          <cell r="I640">
            <v>723500</v>
          </cell>
        </row>
        <row r="641">
          <cell r="A641" t="str">
            <v>6.24.1.1</v>
          </cell>
          <cell r="B641" t="str">
            <v>Base Station</v>
          </cell>
          <cell r="C641" t="str">
            <v>ea.</v>
          </cell>
          <cell r="D641">
            <v>1</v>
          </cell>
          <cell r="E641">
            <v>23000</v>
          </cell>
          <cell r="F641">
            <v>1500</v>
          </cell>
          <cell r="G641">
            <v>23000</v>
          </cell>
          <cell r="H641">
            <v>1500</v>
          </cell>
          <cell r="I641">
            <v>24500</v>
          </cell>
        </row>
        <row r="642">
          <cell r="A642" t="str">
            <v>6.24.1.2</v>
          </cell>
          <cell r="B642" t="str">
            <v>Controller</v>
          </cell>
          <cell r="C642" t="str">
            <v>ea.</v>
          </cell>
          <cell r="D642">
            <v>6</v>
          </cell>
          <cell r="E642">
            <v>17000</v>
          </cell>
          <cell r="F642">
            <v>500</v>
          </cell>
          <cell r="G642">
            <v>102000</v>
          </cell>
          <cell r="H642">
            <v>3000</v>
          </cell>
          <cell r="I642">
            <v>105000</v>
          </cell>
        </row>
        <row r="643">
          <cell r="A643" t="str">
            <v>6.24.1.3</v>
          </cell>
          <cell r="B643" t="str">
            <v>Sensors</v>
          </cell>
          <cell r="C643" t="str">
            <v>ea.</v>
          </cell>
          <cell r="D643">
            <v>30</v>
          </cell>
          <cell r="E643">
            <v>1300</v>
          </cell>
          <cell r="F643">
            <v>500</v>
          </cell>
          <cell r="G643">
            <v>39000</v>
          </cell>
          <cell r="H643">
            <v>15000</v>
          </cell>
          <cell r="I643">
            <v>54000</v>
          </cell>
        </row>
        <row r="644">
          <cell r="A644" t="str">
            <v>6.24.1.4</v>
          </cell>
          <cell r="B644" t="str">
            <v>Cable</v>
          </cell>
          <cell r="C644" t="str">
            <v>ea.</v>
          </cell>
          <cell r="D644">
            <v>3000</v>
          </cell>
          <cell r="E644">
            <v>130</v>
          </cell>
          <cell r="F644">
            <v>50</v>
          </cell>
          <cell r="G644">
            <v>390000</v>
          </cell>
          <cell r="H644">
            <v>150000</v>
          </cell>
          <cell r="I644">
            <v>540000</v>
          </cell>
        </row>
        <row r="647">
          <cell r="A647" t="str">
            <v>6.25.1.1</v>
          </cell>
          <cell r="B647" t="str">
            <v>FENCE INTRUSION SYSTEM FOR 5 KM PE</v>
          </cell>
          <cell r="C647" t="str">
            <v>ea.</v>
          </cell>
          <cell r="D647">
            <v>1</v>
          </cell>
          <cell r="G647">
            <v>908000</v>
          </cell>
          <cell r="H647">
            <v>281500</v>
          </cell>
          <cell r="I647">
            <v>1189500</v>
          </cell>
        </row>
        <row r="648">
          <cell r="A648" t="str">
            <v>6.25.1.1</v>
          </cell>
          <cell r="B648" t="str">
            <v>Base Station</v>
          </cell>
          <cell r="C648" t="str">
            <v>ea.</v>
          </cell>
          <cell r="D648">
            <v>1</v>
          </cell>
          <cell r="E648">
            <v>23000</v>
          </cell>
          <cell r="F648">
            <v>1500</v>
          </cell>
          <cell r="G648">
            <v>23000</v>
          </cell>
          <cell r="H648">
            <v>1500</v>
          </cell>
          <cell r="I648">
            <v>24500</v>
          </cell>
        </row>
        <row r="649">
          <cell r="A649" t="str">
            <v>6.25.1.2</v>
          </cell>
          <cell r="B649" t="str">
            <v>Controller</v>
          </cell>
          <cell r="C649" t="str">
            <v>ea.</v>
          </cell>
          <cell r="D649">
            <v>10</v>
          </cell>
          <cell r="E649">
            <v>17000</v>
          </cell>
          <cell r="F649">
            <v>500</v>
          </cell>
          <cell r="G649">
            <v>170000</v>
          </cell>
          <cell r="H649">
            <v>5000</v>
          </cell>
          <cell r="I649">
            <v>175000</v>
          </cell>
        </row>
        <row r="650">
          <cell r="A650" t="str">
            <v>6.25.1.3</v>
          </cell>
          <cell r="B650" t="str">
            <v>Sensors</v>
          </cell>
          <cell r="C650" t="str">
            <v>ea.</v>
          </cell>
          <cell r="D650">
            <v>50</v>
          </cell>
          <cell r="E650">
            <v>1300</v>
          </cell>
          <cell r="F650">
            <v>500</v>
          </cell>
          <cell r="G650">
            <v>65000</v>
          </cell>
          <cell r="H650">
            <v>25000</v>
          </cell>
          <cell r="I650">
            <v>90000</v>
          </cell>
        </row>
        <row r="651">
          <cell r="A651" t="str">
            <v>6.25.1.4</v>
          </cell>
          <cell r="B651" t="str">
            <v>Cable</v>
          </cell>
          <cell r="C651" t="str">
            <v>ea.</v>
          </cell>
          <cell r="D651">
            <v>5000</v>
          </cell>
          <cell r="E651">
            <v>130</v>
          </cell>
          <cell r="F651">
            <v>50</v>
          </cell>
          <cell r="G651">
            <v>650000</v>
          </cell>
          <cell r="H651">
            <v>250000</v>
          </cell>
          <cell r="I651">
            <v>900000</v>
          </cell>
        </row>
        <row r="654">
          <cell r="A654" t="str">
            <v>6.26.1.1</v>
          </cell>
          <cell r="B654" t="str">
            <v>FENCE INTRUSION SYSTEM FOR 21 KM DB</v>
          </cell>
          <cell r="C654" t="str">
            <v>ea.</v>
          </cell>
          <cell r="D654">
            <v>1</v>
          </cell>
          <cell r="G654">
            <v>3740000</v>
          </cell>
          <cell r="H654">
            <v>1177500</v>
          </cell>
          <cell r="I654">
            <v>4917500</v>
          </cell>
        </row>
        <row r="655">
          <cell r="A655" t="str">
            <v>6.26.1.1</v>
          </cell>
          <cell r="B655" t="str">
            <v>Base Station</v>
          </cell>
          <cell r="C655" t="str">
            <v>ea.</v>
          </cell>
          <cell r="D655">
            <v>1</v>
          </cell>
          <cell r="E655">
            <v>23000</v>
          </cell>
          <cell r="F655">
            <v>1500</v>
          </cell>
          <cell r="G655">
            <v>23000</v>
          </cell>
          <cell r="H655">
            <v>1500</v>
          </cell>
          <cell r="I655">
            <v>24500</v>
          </cell>
        </row>
        <row r="656">
          <cell r="A656" t="str">
            <v>6.26.1.2</v>
          </cell>
          <cell r="B656" t="str">
            <v>Controller</v>
          </cell>
          <cell r="C656" t="str">
            <v>ea.</v>
          </cell>
          <cell r="D656">
            <v>42</v>
          </cell>
          <cell r="E656">
            <v>17000</v>
          </cell>
          <cell r="F656">
            <v>500</v>
          </cell>
          <cell r="G656">
            <v>714000</v>
          </cell>
          <cell r="H656">
            <v>21000</v>
          </cell>
          <cell r="I656">
            <v>735000</v>
          </cell>
        </row>
        <row r="657">
          <cell r="A657" t="str">
            <v>6.26.1.3</v>
          </cell>
          <cell r="B657" t="str">
            <v>Sensors</v>
          </cell>
          <cell r="C657" t="str">
            <v>ea.</v>
          </cell>
          <cell r="D657">
            <v>210</v>
          </cell>
          <cell r="E657">
            <v>1300</v>
          </cell>
          <cell r="F657">
            <v>500</v>
          </cell>
          <cell r="G657">
            <v>273000</v>
          </cell>
          <cell r="H657">
            <v>105000</v>
          </cell>
          <cell r="I657">
            <v>378000</v>
          </cell>
        </row>
        <row r="658">
          <cell r="A658" t="str">
            <v>6.26.1.4</v>
          </cell>
          <cell r="B658" t="str">
            <v>Cable</v>
          </cell>
          <cell r="C658" t="str">
            <v>ea.</v>
          </cell>
          <cell r="D658">
            <v>21000</v>
          </cell>
          <cell r="E658">
            <v>130</v>
          </cell>
          <cell r="F658">
            <v>50</v>
          </cell>
          <cell r="G658">
            <v>2730000</v>
          </cell>
          <cell r="H658">
            <v>1050000</v>
          </cell>
          <cell r="I658">
            <v>3780000</v>
          </cell>
        </row>
        <row r="661">
          <cell r="A661" t="str">
            <v>6.27.1.1</v>
          </cell>
          <cell r="B661" t="str">
            <v>FENCE INTRUSION SYSTEM FOR 4 KM RB</v>
          </cell>
          <cell r="C661" t="str">
            <v>ea.</v>
          </cell>
          <cell r="D661">
            <v>1</v>
          </cell>
          <cell r="G661">
            <v>731000</v>
          </cell>
          <cell r="H661">
            <v>225500</v>
          </cell>
          <cell r="I661">
            <v>956500</v>
          </cell>
        </row>
        <row r="662">
          <cell r="A662" t="str">
            <v>6.27.1.1</v>
          </cell>
          <cell r="B662" t="str">
            <v>Base Station</v>
          </cell>
          <cell r="C662" t="str">
            <v>ea.</v>
          </cell>
          <cell r="D662">
            <v>1</v>
          </cell>
          <cell r="E662">
            <v>23000</v>
          </cell>
          <cell r="F662">
            <v>1500</v>
          </cell>
          <cell r="G662">
            <v>23000</v>
          </cell>
          <cell r="H662">
            <v>1500</v>
          </cell>
          <cell r="I662">
            <v>24500</v>
          </cell>
        </row>
        <row r="663">
          <cell r="A663" t="str">
            <v>6.27.1.2</v>
          </cell>
          <cell r="B663" t="str">
            <v>Controller</v>
          </cell>
          <cell r="C663" t="str">
            <v>ea.</v>
          </cell>
          <cell r="D663">
            <v>8</v>
          </cell>
          <cell r="E663">
            <v>17000</v>
          </cell>
          <cell r="F663">
            <v>500</v>
          </cell>
          <cell r="G663">
            <v>136000</v>
          </cell>
          <cell r="H663">
            <v>4000</v>
          </cell>
          <cell r="I663">
            <v>140000</v>
          </cell>
        </row>
        <row r="664">
          <cell r="A664" t="str">
            <v>6.27.1.3</v>
          </cell>
          <cell r="B664" t="str">
            <v>Sensors</v>
          </cell>
          <cell r="C664" t="str">
            <v>ea.</v>
          </cell>
          <cell r="D664">
            <v>40</v>
          </cell>
          <cell r="E664">
            <v>1300</v>
          </cell>
          <cell r="F664">
            <v>500</v>
          </cell>
          <cell r="G664">
            <v>52000</v>
          </cell>
          <cell r="H664">
            <v>20000</v>
          </cell>
          <cell r="I664">
            <v>72000</v>
          </cell>
        </row>
        <row r="665">
          <cell r="A665" t="str">
            <v>6.27.1.4</v>
          </cell>
          <cell r="B665" t="str">
            <v>Cable</v>
          </cell>
          <cell r="C665" t="str">
            <v>ea.</v>
          </cell>
          <cell r="D665">
            <v>4000</v>
          </cell>
          <cell r="E665">
            <v>130</v>
          </cell>
          <cell r="F665">
            <v>50</v>
          </cell>
          <cell r="G665">
            <v>520000</v>
          </cell>
          <cell r="H665">
            <v>200000</v>
          </cell>
          <cell r="I665">
            <v>720000</v>
          </cell>
        </row>
        <row r="668">
          <cell r="A668" t="str">
            <v>6.28.1.1</v>
          </cell>
          <cell r="B668" t="str">
            <v>FENCE INTRUSION SYSTEM FOR 2 KM EL</v>
          </cell>
          <cell r="C668" t="str">
            <v>ea.</v>
          </cell>
          <cell r="D668">
            <v>1</v>
          </cell>
          <cell r="G668">
            <v>377000</v>
          </cell>
          <cell r="H668">
            <v>113500</v>
          </cell>
          <cell r="I668">
            <v>490500</v>
          </cell>
        </row>
        <row r="669">
          <cell r="A669" t="str">
            <v>6.28.1.1</v>
          </cell>
          <cell r="B669" t="str">
            <v>Base Station</v>
          </cell>
          <cell r="C669" t="str">
            <v>ea.</v>
          </cell>
          <cell r="D669">
            <v>1</v>
          </cell>
          <cell r="E669">
            <v>23000</v>
          </cell>
          <cell r="F669">
            <v>1500</v>
          </cell>
          <cell r="G669">
            <v>23000</v>
          </cell>
          <cell r="H669">
            <v>1500</v>
          </cell>
          <cell r="I669">
            <v>24500</v>
          </cell>
        </row>
        <row r="670">
          <cell r="A670" t="str">
            <v>6.28.1.2</v>
          </cell>
          <cell r="B670" t="str">
            <v>Controller</v>
          </cell>
          <cell r="C670" t="str">
            <v>ea.</v>
          </cell>
          <cell r="D670">
            <v>4</v>
          </cell>
          <cell r="E670">
            <v>17000</v>
          </cell>
          <cell r="F670">
            <v>500</v>
          </cell>
          <cell r="G670">
            <v>68000</v>
          </cell>
          <cell r="H670">
            <v>2000</v>
          </cell>
          <cell r="I670">
            <v>70000</v>
          </cell>
        </row>
        <row r="671">
          <cell r="A671" t="str">
            <v>6.28.1.3</v>
          </cell>
          <cell r="B671" t="str">
            <v>Sensors</v>
          </cell>
          <cell r="C671" t="str">
            <v>ea.</v>
          </cell>
          <cell r="D671">
            <v>20</v>
          </cell>
          <cell r="E671">
            <v>1300</v>
          </cell>
          <cell r="F671">
            <v>500</v>
          </cell>
          <cell r="G671">
            <v>26000</v>
          </cell>
          <cell r="H671">
            <v>10000</v>
          </cell>
          <cell r="I671">
            <v>36000</v>
          </cell>
        </row>
        <row r="672">
          <cell r="A672" t="str">
            <v>6.28.1.4</v>
          </cell>
          <cell r="B672" t="str">
            <v>Cable</v>
          </cell>
          <cell r="C672" t="str">
            <v>ea.</v>
          </cell>
          <cell r="D672">
            <v>2000</v>
          </cell>
          <cell r="E672">
            <v>130</v>
          </cell>
          <cell r="F672">
            <v>50</v>
          </cell>
          <cell r="G672">
            <v>260000</v>
          </cell>
          <cell r="H672">
            <v>100000</v>
          </cell>
          <cell r="I672">
            <v>360000</v>
          </cell>
        </row>
        <row r="676">
          <cell r="A676">
            <v>7</v>
          </cell>
          <cell r="B676" t="str">
            <v>COMMUNICATION</v>
          </cell>
        </row>
        <row r="677">
          <cell r="A677" t="str">
            <v>7.1.1.0</v>
          </cell>
          <cell r="B677" t="str">
            <v>TELEPHONE SYSTEM</v>
          </cell>
          <cell r="C677" t="str">
            <v>ea.</v>
          </cell>
          <cell r="D677">
            <v>1</v>
          </cell>
          <cell r="G677">
            <v>1993625</v>
          </cell>
          <cell r="H677">
            <v>21750</v>
          </cell>
          <cell r="I677">
            <v>2015375</v>
          </cell>
        </row>
        <row r="678">
          <cell r="A678" t="str">
            <v>7.1.1.1</v>
          </cell>
          <cell r="B678" t="str">
            <v>PABX Normal</v>
          </cell>
          <cell r="C678" t="str">
            <v>ea.</v>
          </cell>
          <cell r="D678">
            <v>1</v>
          </cell>
          <cell r="E678">
            <v>500000</v>
          </cell>
          <cell r="F678">
            <v>3000</v>
          </cell>
          <cell r="G678">
            <v>500000</v>
          </cell>
          <cell r="H678">
            <v>3000</v>
          </cell>
          <cell r="I678">
            <v>503000</v>
          </cell>
        </row>
        <row r="679">
          <cell r="A679" t="str">
            <v>7.1.1.2</v>
          </cell>
          <cell r="B679" t="str">
            <v>TELEPHONE INSTRUMENT</v>
          </cell>
          <cell r="C679" t="str">
            <v>ea.</v>
          </cell>
          <cell r="D679">
            <v>1</v>
          </cell>
          <cell r="E679">
            <v>625</v>
          </cell>
          <cell r="F679">
            <v>250</v>
          </cell>
          <cell r="G679">
            <v>625</v>
          </cell>
          <cell r="H679">
            <v>250</v>
          </cell>
          <cell r="I679">
            <v>875</v>
          </cell>
        </row>
        <row r="680">
          <cell r="A680" t="str">
            <v>7.1.1.3</v>
          </cell>
          <cell r="B680" t="str">
            <v>IP PABX</v>
          </cell>
          <cell r="C680" t="str">
            <v>ea.</v>
          </cell>
          <cell r="D680">
            <v>1</v>
          </cell>
          <cell r="E680">
            <v>600000</v>
          </cell>
          <cell r="F680">
            <v>3000</v>
          </cell>
          <cell r="G680">
            <v>600000</v>
          </cell>
          <cell r="H680">
            <v>3000</v>
          </cell>
          <cell r="I680">
            <v>603000</v>
          </cell>
        </row>
        <row r="681">
          <cell r="A681" t="str">
            <v>7.1.1.4</v>
          </cell>
          <cell r="B681" t="str">
            <v>TOTAL IP PABX (INCLUDED IN NETWORK SWITCH)</v>
          </cell>
          <cell r="C681" t="str">
            <v>ea.</v>
          </cell>
          <cell r="D681">
            <v>1</v>
          </cell>
          <cell r="E681">
            <v>800000</v>
          </cell>
          <cell r="F681">
            <v>15000</v>
          </cell>
          <cell r="G681">
            <v>800000</v>
          </cell>
          <cell r="H681">
            <v>15000</v>
          </cell>
          <cell r="I681">
            <v>815000</v>
          </cell>
        </row>
        <row r="682">
          <cell r="A682" t="str">
            <v>7.1.1.5</v>
          </cell>
          <cell r="B682" t="str">
            <v>TELEPHONE IP INSTRUMENT</v>
          </cell>
          <cell r="C682" t="str">
            <v>ea.</v>
          </cell>
          <cell r="D682">
            <v>1</v>
          </cell>
          <cell r="E682">
            <v>3000</v>
          </cell>
          <cell r="F682">
            <v>250</v>
          </cell>
          <cell r="G682">
            <v>3000</v>
          </cell>
          <cell r="H682">
            <v>250</v>
          </cell>
          <cell r="I682">
            <v>3250</v>
          </cell>
        </row>
        <row r="683">
          <cell r="A683" t="str">
            <v>7.1.1.7</v>
          </cell>
          <cell r="B683" t="str">
            <v>PABX SOFTWARE AND CONFIGURATION</v>
          </cell>
          <cell r="C683" t="str">
            <v>ea.</v>
          </cell>
          <cell r="D683">
            <v>1</v>
          </cell>
          <cell r="E683">
            <v>90000</v>
          </cell>
          <cell r="F683">
            <v>250</v>
          </cell>
          <cell r="G683">
            <v>90000</v>
          </cell>
          <cell r="H683">
            <v>250</v>
          </cell>
          <cell r="I683">
            <v>90250</v>
          </cell>
        </row>
        <row r="686">
          <cell r="A686" t="str">
            <v>7.2.1.0</v>
          </cell>
          <cell r="B686" t="str">
            <v>INTERCOM SYSTEM</v>
          </cell>
          <cell r="C686" t="str">
            <v>ea.</v>
          </cell>
          <cell r="D686">
            <v>1</v>
          </cell>
          <cell r="G686">
            <v>14900</v>
          </cell>
          <cell r="H686">
            <v>2800</v>
          </cell>
          <cell r="I686">
            <v>17700</v>
          </cell>
        </row>
        <row r="687">
          <cell r="A687" t="str">
            <v>7.2.1.1</v>
          </cell>
          <cell r="B687" t="str">
            <v>MASTER STATION 50 CH</v>
          </cell>
          <cell r="C687" t="str">
            <v>ea.</v>
          </cell>
          <cell r="D687">
            <v>1</v>
          </cell>
          <cell r="E687">
            <v>14000</v>
          </cell>
          <cell r="F687">
            <v>2500</v>
          </cell>
          <cell r="G687">
            <v>14000</v>
          </cell>
          <cell r="H687">
            <v>2500</v>
          </cell>
          <cell r="I687">
            <v>16500</v>
          </cell>
        </row>
        <row r="688">
          <cell r="A688" t="str">
            <v>7.2.1.2</v>
          </cell>
          <cell r="B688" t="str">
            <v>FIELD UNIT INTERCOM</v>
          </cell>
          <cell r="C688" t="str">
            <v>ea.</v>
          </cell>
          <cell r="D688">
            <v>1</v>
          </cell>
          <cell r="E688">
            <v>900</v>
          </cell>
          <cell r="F688">
            <v>300</v>
          </cell>
          <cell r="G688">
            <v>900</v>
          </cell>
          <cell r="H688">
            <v>300</v>
          </cell>
          <cell r="I688">
            <v>1200</v>
          </cell>
        </row>
        <row r="691">
          <cell r="A691" t="str">
            <v>7.3.1.0</v>
          </cell>
          <cell r="B691" t="str">
            <v>RADIO SYSTEM</v>
          </cell>
          <cell r="C691" t="str">
            <v>ea.</v>
          </cell>
          <cell r="D691">
            <v>1</v>
          </cell>
          <cell r="G691">
            <v>48400</v>
          </cell>
          <cell r="H691">
            <v>3300</v>
          </cell>
          <cell r="I691">
            <v>51700</v>
          </cell>
        </row>
        <row r="692">
          <cell r="A692" t="str">
            <v>7.3.1.1</v>
          </cell>
          <cell r="B692" t="str">
            <v>RADIO MASTER STATION  INCLUDING ANTENNA</v>
          </cell>
          <cell r="C692" t="str">
            <v>ea.</v>
          </cell>
          <cell r="D692">
            <v>1</v>
          </cell>
          <cell r="E692">
            <v>12000</v>
          </cell>
          <cell r="F692">
            <v>3000</v>
          </cell>
          <cell r="G692">
            <v>12000</v>
          </cell>
          <cell r="H692">
            <v>3000</v>
          </cell>
          <cell r="I692">
            <v>15000</v>
          </cell>
        </row>
        <row r="693">
          <cell r="A693" t="str">
            <v>7.3.1.2</v>
          </cell>
          <cell r="B693" t="str">
            <v xml:space="preserve">RADIO FIELD UNIT </v>
          </cell>
          <cell r="C693" t="str">
            <v>ea.</v>
          </cell>
          <cell r="D693">
            <v>1</v>
          </cell>
          <cell r="E693">
            <v>4500</v>
          </cell>
          <cell r="F693">
            <v>300</v>
          </cell>
          <cell r="G693">
            <v>4500</v>
          </cell>
          <cell r="H693">
            <v>300</v>
          </cell>
          <cell r="I693">
            <v>4800</v>
          </cell>
        </row>
        <row r="694">
          <cell r="A694" t="str">
            <v>7.3.1.3</v>
          </cell>
          <cell r="B694" t="str">
            <v>RADIO BATTERIES</v>
          </cell>
          <cell r="C694" t="str">
            <v>ea.</v>
          </cell>
          <cell r="D694">
            <v>1</v>
          </cell>
          <cell r="E694">
            <v>600</v>
          </cell>
          <cell r="F694">
            <v>0</v>
          </cell>
          <cell r="G694">
            <v>600</v>
          </cell>
          <cell r="H694">
            <v>0</v>
          </cell>
          <cell r="I694">
            <v>600</v>
          </cell>
        </row>
        <row r="695">
          <cell r="A695" t="str">
            <v>7.3.1.4</v>
          </cell>
          <cell r="B695" t="str">
            <v>RADIO BAGS</v>
          </cell>
          <cell r="C695" t="str">
            <v>ea.</v>
          </cell>
          <cell r="D695">
            <v>1</v>
          </cell>
          <cell r="E695">
            <v>800</v>
          </cell>
          <cell r="F695">
            <v>0</v>
          </cell>
          <cell r="G695">
            <v>800</v>
          </cell>
          <cell r="H695">
            <v>0</v>
          </cell>
          <cell r="I695">
            <v>800</v>
          </cell>
        </row>
        <row r="696">
          <cell r="A696" t="str">
            <v>7.3.1.5</v>
          </cell>
          <cell r="B696" t="str">
            <v>RADIO CHARGER</v>
          </cell>
          <cell r="C696" t="str">
            <v>ea.</v>
          </cell>
          <cell r="D696">
            <v>1</v>
          </cell>
          <cell r="E696">
            <v>2500</v>
          </cell>
          <cell r="F696">
            <v>0</v>
          </cell>
          <cell r="G696">
            <v>2500</v>
          </cell>
          <cell r="H696">
            <v>0</v>
          </cell>
          <cell r="I696">
            <v>2500</v>
          </cell>
        </row>
        <row r="697">
          <cell r="A697" t="str">
            <v>7.3.1.6</v>
          </cell>
          <cell r="B697" t="str">
            <v>RADIO PROGRAMMING SOFTWARE</v>
          </cell>
          <cell r="C697" t="str">
            <v>ea.</v>
          </cell>
          <cell r="D697">
            <v>1</v>
          </cell>
          <cell r="E697">
            <v>3000</v>
          </cell>
          <cell r="F697">
            <v>0</v>
          </cell>
          <cell r="G697">
            <v>3000</v>
          </cell>
          <cell r="H697">
            <v>0</v>
          </cell>
          <cell r="I697">
            <v>3000</v>
          </cell>
        </row>
        <row r="698">
          <cell r="A698" t="str">
            <v>7.3.1.7</v>
          </cell>
          <cell r="B698" t="str">
            <v>RADIO INTERFACING TO PABX</v>
          </cell>
          <cell r="C698" t="str">
            <v>ea.</v>
          </cell>
          <cell r="D698">
            <v>1</v>
          </cell>
          <cell r="E698">
            <v>25000</v>
          </cell>
          <cell r="F698">
            <v>0</v>
          </cell>
          <cell r="G698">
            <v>25000</v>
          </cell>
          <cell r="H698">
            <v>0</v>
          </cell>
          <cell r="I698">
            <v>25000</v>
          </cell>
        </row>
        <row r="701">
          <cell r="A701" t="str">
            <v>7.4.1.0</v>
          </cell>
          <cell r="B701" t="str">
            <v>IPS IT NETWORK SECURITY SOFTWARE</v>
          </cell>
          <cell r="C701" t="str">
            <v>ea.</v>
          </cell>
          <cell r="D701">
            <v>1</v>
          </cell>
          <cell r="G701">
            <v>447000</v>
          </cell>
          <cell r="H701">
            <v>9000</v>
          </cell>
          <cell r="I701">
            <v>456000</v>
          </cell>
        </row>
        <row r="702">
          <cell r="A702" t="str">
            <v>7.4.1.1</v>
          </cell>
          <cell r="B702" t="str">
            <v>IPS IT NETWORK SECURITY</v>
          </cell>
          <cell r="C702" t="str">
            <v>ea.</v>
          </cell>
          <cell r="D702">
            <v>1</v>
          </cell>
          <cell r="E702">
            <v>447000</v>
          </cell>
          <cell r="F702">
            <v>9000</v>
          </cell>
          <cell r="G702">
            <v>447000</v>
          </cell>
          <cell r="H702">
            <v>9000</v>
          </cell>
          <cell r="I702">
            <v>456000</v>
          </cell>
        </row>
        <row r="705">
          <cell r="A705" t="str">
            <v>7.5.1.0</v>
          </cell>
          <cell r="B705" t="str">
            <v>FIREWALL IT NETWORK SOFTWARE</v>
          </cell>
          <cell r="C705" t="str">
            <v>ea.</v>
          </cell>
          <cell r="D705">
            <v>1</v>
          </cell>
          <cell r="G705">
            <v>99000</v>
          </cell>
          <cell r="H705">
            <v>3000</v>
          </cell>
          <cell r="I705">
            <v>102000</v>
          </cell>
        </row>
        <row r="706">
          <cell r="A706" t="str">
            <v>7.5.1.1</v>
          </cell>
          <cell r="B706" t="str">
            <v>FIREWALL IT NETWORK SOFTWARE</v>
          </cell>
          <cell r="C706" t="str">
            <v>ea.</v>
          </cell>
          <cell r="D706">
            <v>1</v>
          </cell>
          <cell r="E706">
            <v>99000</v>
          </cell>
          <cell r="F706">
            <v>3000</v>
          </cell>
          <cell r="G706">
            <v>99000</v>
          </cell>
          <cell r="H706">
            <v>3000</v>
          </cell>
          <cell r="I706">
            <v>102000</v>
          </cell>
        </row>
        <row r="709">
          <cell r="A709" t="str">
            <v>7.6.1.0</v>
          </cell>
          <cell r="B709" t="str">
            <v>PROXY IT NETWORK SOFTWARE</v>
          </cell>
          <cell r="C709" t="str">
            <v>ea.</v>
          </cell>
          <cell r="D709">
            <v>1</v>
          </cell>
          <cell r="G709">
            <v>144000</v>
          </cell>
          <cell r="H709">
            <v>12000</v>
          </cell>
          <cell r="I709">
            <v>156000</v>
          </cell>
        </row>
        <row r="710">
          <cell r="A710" t="str">
            <v>7.6.1.1</v>
          </cell>
          <cell r="B710" t="str">
            <v>PROXY IT NETWORK SOFTWARE</v>
          </cell>
          <cell r="C710" t="str">
            <v>ea.</v>
          </cell>
          <cell r="D710">
            <v>1</v>
          </cell>
          <cell r="E710">
            <v>144000</v>
          </cell>
          <cell r="F710">
            <v>12000</v>
          </cell>
          <cell r="G710">
            <v>144000</v>
          </cell>
          <cell r="H710">
            <v>12000</v>
          </cell>
          <cell r="I710">
            <v>156000</v>
          </cell>
        </row>
        <row r="713">
          <cell r="A713" t="str">
            <v>7.7.1.0</v>
          </cell>
          <cell r="B713" t="str">
            <v>WEB FILTER IT NETWORK SOFTWARE</v>
          </cell>
          <cell r="C713" t="str">
            <v>ea.</v>
          </cell>
          <cell r="D713">
            <v>1</v>
          </cell>
          <cell r="G713">
            <v>30000</v>
          </cell>
          <cell r="H713">
            <v>9000</v>
          </cell>
          <cell r="I713">
            <v>39000</v>
          </cell>
        </row>
        <row r="714">
          <cell r="A714" t="str">
            <v>7.7.1.1</v>
          </cell>
          <cell r="B714" t="str">
            <v>WEB FILTER IT NETWORK SOFTWARE</v>
          </cell>
          <cell r="C714" t="str">
            <v>ea.</v>
          </cell>
          <cell r="D714">
            <v>1</v>
          </cell>
          <cell r="E714">
            <v>30000</v>
          </cell>
          <cell r="F714">
            <v>9000</v>
          </cell>
          <cell r="G714">
            <v>30000</v>
          </cell>
          <cell r="H714">
            <v>9000</v>
          </cell>
          <cell r="I714">
            <v>39000</v>
          </cell>
        </row>
        <row r="717">
          <cell r="A717" t="str">
            <v>7.8.1.0</v>
          </cell>
          <cell r="B717" t="str">
            <v>ANTI VIRUS, ANTI SPYWARE IT NETWORK SOFTWARE</v>
          </cell>
          <cell r="C717" t="str">
            <v>ea.</v>
          </cell>
          <cell r="D717">
            <v>1</v>
          </cell>
          <cell r="G717">
            <v>83000</v>
          </cell>
          <cell r="H717">
            <v>5000</v>
          </cell>
          <cell r="I717">
            <v>88000</v>
          </cell>
        </row>
        <row r="718">
          <cell r="A718" t="str">
            <v>7.8.1.1</v>
          </cell>
          <cell r="B718" t="str">
            <v>ANTI VIRUS, ANTI SPYWARE IT NETWORK SOFTWARE</v>
          </cell>
          <cell r="C718" t="str">
            <v>ea.</v>
          </cell>
          <cell r="D718">
            <v>1</v>
          </cell>
          <cell r="E718">
            <v>83000</v>
          </cell>
          <cell r="F718">
            <v>5000</v>
          </cell>
          <cell r="G718">
            <v>83000</v>
          </cell>
          <cell r="H718">
            <v>5000</v>
          </cell>
          <cell r="I718">
            <v>88000</v>
          </cell>
        </row>
        <row r="721">
          <cell r="A721" t="str">
            <v>7.9.1.0</v>
          </cell>
          <cell r="B721" t="str">
            <v>MAIL FILTERING IT NETWORK SOFTWARE</v>
          </cell>
          <cell r="C721" t="str">
            <v>ea.</v>
          </cell>
          <cell r="D721">
            <v>1</v>
          </cell>
          <cell r="G721">
            <v>49000</v>
          </cell>
          <cell r="H721">
            <v>15000</v>
          </cell>
          <cell r="I721">
            <v>64000</v>
          </cell>
        </row>
        <row r="722">
          <cell r="A722" t="str">
            <v>7.9.1.1</v>
          </cell>
          <cell r="B722" t="str">
            <v>MAIL FILTERING IT NETWORK SOFTWARE</v>
          </cell>
          <cell r="C722" t="str">
            <v>ea.</v>
          </cell>
          <cell r="D722">
            <v>1</v>
          </cell>
          <cell r="E722">
            <v>49000</v>
          </cell>
          <cell r="F722">
            <v>15000</v>
          </cell>
          <cell r="G722">
            <v>49000</v>
          </cell>
          <cell r="H722">
            <v>15000</v>
          </cell>
          <cell r="I722">
            <v>64000</v>
          </cell>
        </row>
        <row r="725">
          <cell r="A725" t="str">
            <v>7.10.1.0</v>
          </cell>
          <cell r="B725" t="str">
            <v xml:space="preserve"> IT NETWORK SOFTWARE MANAGEMENT REPORTING TOOL</v>
          </cell>
          <cell r="C725" t="str">
            <v>ea.</v>
          </cell>
          <cell r="D725">
            <v>1</v>
          </cell>
          <cell r="G725">
            <v>94000</v>
          </cell>
          <cell r="H725">
            <v>6000</v>
          </cell>
          <cell r="I725">
            <v>100000</v>
          </cell>
        </row>
        <row r="726">
          <cell r="A726" t="str">
            <v>7.10.1.1</v>
          </cell>
          <cell r="B726" t="str">
            <v>IT NETWORK SOFTWARE MANAGEMENT REPORTING TOOL</v>
          </cell>
          <cell r="C726" t="str">
            <v>ea.</v>
          </cell>
          <cell r="D726">
            <v>1</v>
          </cell>
          <cell r="E726">
            <v>94000</v>
          </cell>
          <cell r="F726">
            <v>6000</v>
          </cell>
          <cell r="G726">
            <v>94000</v>
          </cell>
          <cell r="H726">
            <v>6000</v>
          </cell>
          <cell r="I726">
            <v>100000</v>
          </cell>
        </row>
        <row r="729">
          <cell r="A729" t="str">
            <v>7.11.1.0</v>
          </cell>
          <cell r="B729" t="str">
            <v xml:space="preserve"> IT SOFTWARE LICENSES</v>
          </cell>
          <cell r="C729" t="str">
            <v>ea.</v>
          </cell>
          <cell r="D729">
            <v>1</v>
          </cell>
          <cell r="G729">
            <v>700000</v>
          </cell>
          <cell r="H729">
            <v>6000</v>
          </cell>
          <cell r="I729">
            <v>706000</v>
          </cell>
        </row>
        <row r="730">
          <cell r="A730" t="str">
            <v>7.11.1.1</v>
          </cell>
          <cell r="B730" t="str">
            <v>IT SOFTWARE LICENSES</v>
          </cell>
          <cell r="C730" t="str">
            <v>ea.</v>
          </cell>
          <cell r="D730">
            <v>1</v>
          </cell>
          <cell r="E730">
            <v>700000</v>
          </cell>
          <cell r="F730">
            <v>6000</v>
          </cell>
          <cell r="G730">
            <v>700000</v>
          </cell>
          <cell r="H730">
            <v>6000</v>
          </cell>
          <cell r="I730">
            <v>706000</v>
          </cell>
        </row>
        <row r="733">
          <cell r="A733" t="str">
            <v>7.12.1.0</v>
          </cell>
          <cell r="B733" t="str">
            <v xml:space="preserve"> IT SOFTWARE CONFIGURATION</v>
          </cell>
          <cell r="C733" t="str">
            <v>ea.</v>
          </cell>
          <cell r="D733">
            <v>1</v>
          </cell>
          <cell r="G733">
            <v>400000</v>
          </cell>
          <cell r="H733">
            <v>6000</v>
          </cell>
          <cell r="I733">
            <v>406000</v>
          </cell>
        </row>
        <row r="734">
          <cell r="A734" t="str">
            <v>7.12.1.1</v>
          </cell>
          <cell r="B734" t="str">
            <v>IT SOFTWARE CONFIGURATION</v>
          </cell>
          <cell r="C734" t="str">
            <v>ea.</v>
          </cell>
          <cell r="D734">
            <v>1</v>
          </cell>
          <cell r="E734">
            <v>400000</v>
          </cell>
          <cell r="F734">
            <v>6000</v>
          </cell>
          <cell r="G734">
            <v>400000</v>
          </cell>
          <cell r="H734">
            <v>6000</v>
          </cell>
          <cell r="I734">
            <v>406000</v>
          </cell>
        </row>
        <row r="739">
          <cell r="A739">
            <v>8</v>
          </cell>
          <cell r="B739" t="str">
            <v>MECHANICAL EQUIPMENT</v>
          </cell>
        </row>
        <row r="740">
          <cell r="A740" t="str">
            <v>8.1.1.0</v>
          </cell>
          <cell r="B740" t="str">
            <v>BAGGAGE X-RAY NO 1</v>
          </cell>
          <cell r="C740" t="str">
            <v>ea.</v>
          </cell>
          <cell r="D740">
            <v>1</v>
          </cell>
          <cell r="G740">
            <v>626000</v>
          </cell>
          <cell r="H740">
            <v>7500</v>
          </cell>
          <cell r="I740">
            <v>633500</v>
          </cell>
          <cell r="J740" t="str">
            <v>BAGGAGE X-RAY LARGE</v>
          </cell>
        </row>
        <row r="741">
          <cell r="A741" t="str">
            <v>8.1.1.1</v>
          </cell>
          <cell r="B741" t="str">
            <v>BAGGAGE X-RAY NO 1</v>
          </cell>
          <cell r="C741" t="str">
            <v>ea.</v>
          </cell>
          <cell r="D741">
            <v>1</v>
          </cell>
          <cell r="E741">
            <v>626000</v>
          </cell>
          <cell r="F741">
            <v>7500</v>
          </cell>
          <cell r="G741">
            <v>626000</v>
          </cell>
          <cell r="H741">
            <v>7500</v>
          </cell>
          <cell r="I741">
            <v>633500</v>
          </cell>
        </row>
        <row r="744">
          <cell r="A744" t="str">
            <v>8.1.2.0</v>
          </cell>
          <cell r="B744" t="str">
            <v>METAL DETECTOR</v>
          </cell>
          <cell r="C744" t="str">
            <v>ea.</v>
          </cell>
          <cell r="D744">
            <v>1</v>
          </cell>
          <cell r="G744">
            <v>400000</v>
          </cell>
          <cell r="H744">
            <v>7500</v>
          </cell>
          <cell r="I744">
            <v>407500</v>
          </cell>
        </row>
        <row r="745">
          <cell r="A745" t="str">
            <v>8.1.2.1</v>
          </cell>
          <cell r="B745" t="str">
            <v>METAL DETECTOR</v>
          </cell>
          <cell r="C745" t="str">
            <v>ea.</v>
          </cell>
          <cell r="D745">
            <v>1</v>
          </cell>
          <cell r="E745">
            <v>400000</v>
          </cell>
          <cell r="F745">
            <v>7500</v>
          </cell>
          <cell r="G745">
            <v>400000</v>
          </cell>
          <cell r="H745">
            <v>7500</v>
          </cell>
          <cell r="I745">
            <v>407500</v>
          </cell>
        </row>
        <row r="748">
          <cell r="A748" t="str">
            <v>8.2.1.0</v>
          </cell>
          <cell r="B748" t="str">
            <v>SCANNEX SYSTEM</v>
          </cell>
          <cell r="C748" t="str">
            <v>ea.</v>
          </cell>
          <cell r="D748">
            <v>1</v>
          </cell>
          <cell r="G748">
            <v>6000000</v>
          </cell>
          <cell r="H748">
            <v>300000</v>
          </cell>
          <cell r="I748">
            <v>6300000</v>
          </cell>
          <cell r="J748" t="str">
            <v>SCANNEX</v>
          </cell>
        </row>
        <row r="749">
          <cell r="A749" t="str">
            <v>8.2.1.1</v>
          </cell>
          <cell r="B749" t="str">
            <v>SCANNEX SYSTEM</v>
          </cell>
          <cell r="C749" t="str">
            <v>ea.</v>
          </cell>
          <cell r="D749">
            <v>1</v>
          </cell>
          <cell r="E749">
            <v>6000000</v>
          </cell>
          <cell r="F749">
            <v>300000</v>
          </cell>
          <cell r="G749">
            <v>6000000</v>
          </cell>
          <cell r="H749">
            <v>300000</v>
          </cell>
          <cell r="I749">
            <v>6300000</v>
          </cell>
        </row>
        <row r="752">
          <cell r="A752" t="str">
            <v>8.3.1.0</v>
          </cell>
          <cell r="B752" t="str">
            <v>METAL DETECTOR</v>
          </cell>
          <cell r="C752" t="str">
            <v>ea.</v>
          </cell>
          <cell r="D752">
            <v>1</v>
          </cell>
          <cell r="G752">
            <v>46000</v>
          </cell>
          <cell r="H752">
            <v>3000</v>
          </cell>
          <cell r="I752">
            <v>49000</v>
          </cell>
          <cell r="J752" t="str">
            <v>METAL DETECTOR</v>
          </cell>
        </row>
        <row r="753">
          <cell r="A753" t="str">
            <v>8.3.1.1</v>
          </cell>
          <cell r="B753" t="str">
            <v>METAL DETECTOR</v>
          </cell>
          <cell r="C753" t="str">
            <v>ea.</v>
          </cell>
          <cell r="D753">
            <v>1</v>
          </cell>
          <cell r="E753">
            <v>46000</v>
          </cell>
          <cell r="F753">
            <v>3000</v>
          </cell>
          <cell r="G753">
            <v>46000</v>
          </cell>
          <cell r="H753">
            <v>3000</v>
          </cell>
          <cell r="I753">
            <v>49000</v>
          </cell>
        </row>
        <row r="756">
          <cell r="A756" t="str">
            <v>8.4.1.0</v>
          </cell>
          <cell r="B756" t="str">
            <v>CAT 4 SAFE</v>
          </cell>
          <cell r="C756" t="str">
            <v>ea.</v>
          </cell>
          <cell r="D756">
            <v>1</v>
          </cell>
          <cell r="G756">
            <v>35000</v>
          </cell>
          <cell r="H756">
            <v>6000</v>
          </cell>
          <cell r="I756">
            <v>41000</v>
          </cell>
          <cell r="J756" t="str">
            <v>SAFE</v>
          </cell>
        </row>
        <row r="757">
          <cell r="A757" t="str">
            <v>8.4.1.1</v>
          </cell>
          <cell r="B757" t="str">
            <v>CAT 4 SAFE</v>
          </cell>
          <cell r="C757" t="str">
            <v>ea.</v>
          </cell>
          <cell r="D757">
            <v>1</v>
          </cell>
          <cell r="E757">
            <v>35000</v>
          </cell>
          <cell r="F757">
            <v>6000</v>
          </cell>
          <cell r="G757">
            <v>35000</v>
          </cell>
          <cell r="H757">
            <v>6000</v>
          </cell>
          <cell r="I757">
            <v>41000</v>
          </cell>
        </row>
        <row r="760">
          <cell r="A760" t="str">
            <v>8.5.1.0</v>
          </cell>
          <cell r="B760" t="str">
            <v>CAT 4 VAULT</v>
          </cell>
          <cell r="C760" t="str">
            <v>ea.</v>
          </cell>
          <cell r="D760">
            <v>1</v>
          </cell>
          <cell r="G760">
            <v>45000</v>
          </cell>
          <cell r="H760">
            <v>7000</v>
          </cell>
          <cell r="I760">
            <v>52000</v>
          </cell>
          <cell r="J760" t="str">
            <v>VAULT</v>
          </cell>
        </row>
        <row r="761">
          <cell r="A761" t="str">
            <v>8.5.1.1</v>
          </cell>
          <cell r="B761" t="str">
            <v>CAT 4 VAULT</v>
          </cell>
          <cell r="C761" t="str">
            <v>ea.</v>
          </cell>
          <cell r="D761">
            <v>1</v>
          </cell>
          <cell r="E761">
            <v>45000</v>
          </cell>
          <cell r="F761">
            <v>7000</v>
          </cell>
          <cell r="G761">
            <v>45000</v>
          </cell>
          <cell r="H761">
            <v>7000</v>
          </cell>
          <cell r="I761">
            <v>52000</v>
          </cell>
        </row>
        <row r="764">
          <cell r="A764" t="str">
            <v>8.6.1.0</v>
          </cell>
          <cell r="B764" t="str">
            <v>9 Meter Mounting Mast</v>
          </cell>
          <cell r="C764" t="str">
            <v>ea.</v>
          </cell>
          <cell r="D764">
            <v>1</v>
          </cell>
          <cell r="G764">
            <v>12000</v>
          </cell>
          <cell r="H764">
            <v>3000</v>
          </cell>
          <cell r="I764">
            <v>15000</v>
          </cell>
          <cell r="J764" t="str">
            <v>Mast</v>
          </cell>
        </row>
        <row r="765">
          <cell r="A765" t="str">
            <v>8.6.1.1</v>
          </cell>
          <cell r="B765" t="str">
            <v>9 Meter Mast</v>
          </cell>
          <cell r="C765" t="str">
            <v>ea.</v>
          </cell>
          <cell r="D765">
            <v>1</v>
          </cell>
          <cell r="E765">
            <v>12000</v>
          </cell>
          <cell r="F765">
            <v>3000</v>
          </cell>
          <cell r="G765">
            <v>12000</v>
          </cell>
          <cell r="H765">
            <v>3000</v>
          </cell>
          <cell r="I765">
            <v>15000</v>
          </cell>
        </row>
        <row r="768">
          <cell r="A768" t="str">
            <v>8.7.1.0</v>
          </cell>
          <cell r="B768" t="str">
            <v>3 Meter Mounting Pole</v>
          </cell>
          <cell r="C768" t="str">
            <v>ea.</v>
          </cell>
          <cell r="D768">
            <v>1</v>
          </cell>
          <cell r="G768">
            <v>1200</v>
          </cell>
          <cell r="H768">
            <v>1100</v>
          </cell>
          <cell r="I768">
            <v>2300</v>
          </cell>
          <cell r="J768" t="str">
            <v>pole</v>
          </cell>
        </row>
        <row r="769">
          <cell r="A769" t="str">
            <v>8.7.1.1</v>
          </cell>
          <cell r="B769" t="str">
            <v>3 Meter Mounting Pole</v>
          </cell>
          <cell r="C769" t="str">
            <v>ea.</v>
          </cell>
          <cell r="D769">
            <v>1</v>
          </cell>
          <cell r="E769">
            <v>1200</v>
          </cell>
          <cell r="F769">
            <v>1100</v>
          </cell>
          <cell r="G769">
            <v>1200</v>
          </cell>
          <cell r="H769">
            <v>1100</v>
          </cell>
          <cell r="I769">
            <v>2300</v>
          </cell>
        </row>
        <row r="772">
          <cell r="A772">
            <v>9.1</v>
          </cell>
          <cell r="B772" t="str">
            <v>CABLE SUPPLY</v>
          </cell>
        </row>
        <row r="773">
          <cell r="A773" t="str">
            <v>9.1.1.0</v>
          </cell>
          <cell r="B773" t="str">
            <v>POWAX CABLING</v>
          </cell>
          <cell r="C773" t="str">
            <v>pm.</v>
          </cell>
          <cell r="D773">
            <v>1</v>
          </cell>
          <cell r="E773">
            <v>19</v>
          </cell>
          <cell r="F773">
            <v>21</v>
          </cell>
          <cell r="G773">
            <v>19</v>
          </cell>
          <cell r="H773">
            <v>21</v>
          </cell>
          <cell r="I773">
            <v>40</v>
          </cell>
          <cell r="J773" t="str">
            <v>CABLE</v>
          </cell>
        </row>
        <row r="774">
          <cell r="A774" t="str">
            <v>9.1.2.0</v>
          </cell>
          <cell r="B774" t="str">
            <v>COAX CABLE - ARMORED RG59 FIRE RETARDANT</v>
          </cell>
          <cell r="C774" t="str">
            <v>pm.</v>
          </cell>
          <cell r="D774">
            <v>1</v>
          </cell>
          <cell r="E774">
            <v>7</v>
          </cell>
          <cell r="F774">
            <v>23</v>
          </cell>
          <cell r="G774">
            <v>7</v>
          </cell>
          <cell r="H774">
            <v>23</v>
          </cell>
          <cell r="I774">
            <v>30</v>
          </cell>
          <cell r="J774" t="str">
            <v>CABLE</v>
          </cell>
        </row>
        <row r="775">
          <cell r="A775" t="str">
            <v>9.1.3.0</v>
          </cell>
          <cell r="B775" t="str">
            <v>2 Pr - 0,5mm MYLAR CABLE FIRE RETARDANT</v>
          </cell>
          <cell r="C775" t="str">
            <v>pm.</v>
          </cell>
          <cell r="D775">
            <v>1</v>
          </cell>
          <cell r="E775">
            <v>9</v>
          </cell>
          <cell r="F775">
            <v>9</v>
          </cell>
          <cell r="G775">
            <v>9</v>
          </cell>
          <cell r="H775">
            <v>9</v>
          </cell>
          <cell r="I775">
            <v>18</v>
          </cell>
          <cell r="J775" t="str">
            <v>CABLE</v>
          </cell>
        </row>
        <row r="776">
          <cell r="A776" t="str">
            <v>9.1.4.0</v>
          </cell>
          <cell r="B776" t="str">
            <v>4 Pr - 0,5mm MYLAR CABLE FIRE RETARDANT</v>
          </cell>
          <cell r="C776" t="str">
            <v>pm.</v>
          </cell>
          <cell r="D776">
            <v>1</v>
          </cell>
          <cell r="E776">
            <v>10.5</v>
          </cell>
          <cell r="F776">
            <v>10</v>
          </cell>
          <cell r="G776">
            <v>10.5</v>
          </cell>
          <cell r="H776">
            <v>10</v>
          </cell>
          <cell r="I776">
            <v>20.5</v>
          </cell>
          <cell r="J776" t="str">
            <v>CABLE</v>
          </cell>
        </row>
        <row r="777">
          <cell r="A777" t="str">
            <v>9.1.5.0</v>
          </cell>
          <cell r="B777" t="str">
            <v>6 Pr - 0,5mm MYLAR CABLE FIRE RETARDANT</v>
          </cell>
          <cell r="C777" t="str">
            <v>pm.</v>
          </cell>
          <cell r="D777">
            <v>1</v>
          </cell>
          <cell r="E777">
            <v>11</v>
          </cell>
          <cell r="F777">
            <v>9</v>
          </cell>
          <cell r="G777">
            <v>11</v>
          </cell>
          <cell r="H777">
            <v>9</v>
          </cell>
          <cell r="I777">
            <v>20</v>
          </cell>
          <cell r="J777" t="str">
            <v>CABLE</v>
          </cell>
        </row>
        <row r="778">
          <cell r="A778" t="str">
            <v>9.1.6.0</v>
          </cell>
          <cell r="B778" t="str">
            <v>8 Pr - 0,5mm MYLAR CABLE FIRE RETARDANT</v>
          </cell>
          <cell r="C778" t="str">
            <v>pm.</v>
          </cell>
          <cell r="D778">
            <v>1</v>
          </cell>
          <cell r="E778">
            <v>13</v>
          </cell>
          <cell r="F778">
            <v>15</v>
          </cell>
          <cell r="G778">
            <v>13</v>
          </cell>
          <cell r="H778">
            <v>15</v>
          </cell>
          <cell r="I778">
            <v>28</v>
          </cell>
          <cell r="J778" t="str">
            <v>CABLE</v>
          </cell>
        </row>
        <row r="779">
          <cell r="A779" t="str">
            <v>9.1.7.0</v>
          </cell>
          <cell r="B779" t="str">
            <v>CAT5 FIRE RETARDANT (UTP)</v>
          </cell>
          <cell r="C779" t="str">
            <v>pm.</v>
          </cell>
          <cell r="D779">
            <v>1</v>
          </cell>
          <cell r="E779">
            <v>12</v>
          </cell>
          <cell r="F779">
            <v>15</v>
          </cell>
          <cell r="G779">
            <v>12</v>
          </cell>
          <cell r="H779">
            <v>15</v>
          </cell>
          <cell r="I779">
            <v>27</v>
          </cell>
          <cell r="J779" t="str">
            <v>CABLE</v>
          </cell>
        </row>
        <row r="780">
          <cell r="A780" t="str">
            <v>9.1.8.0</v>
          </cell>
          <cell r="B780" t="str">
            <v>2,5mm x 3 CORE CABTYRE</v>
          </cell>
          <cell r="C780" t="str">
            <v>pm.</v>
          </cell>
          <cell r="D780">
            <v>1</v>
          </cell>
          <cell r="E780">
            <v>17</v>
          </cell>
          <cell r="F780">
            <v>13</v>
          </cell>
          <cell r="G780">
            <v>17</v>
          </cell>
          <cell r="H780">
            <v>13</v>
          </cell>
          <cell r="I780">
            <v>30</v>
          </cell>
          <cell r="J780" t="str">
            <v>CABLE</v>
          </cell>
        </row>
        <row r="781">
          <cell r="A781" t="str">
            <v>9.1.9.0</v>
          </cell>
          <cell r="B781" t="str">
            <v>4mm x 3 CORE CABTYRE</v>
          </cell>
          <cell r="C781" t="str">
            <v>pm.</v>
          </cell>
          <cell r="D781">
            <v>1</v>
          </cell>
          <cell r="E781">
            <v>21</v>
          </cell>
          <cell r="F781">
            <v>14</v>
          </cell>
          <cell r="G781">
            <v>21</v>
          </cell>
          <cell r="H781">
            <v>14</v>
          </cell>
          <cell r="I781">
            <v>35</v>
          </cell>
          <cell r="J781" t="str">
            <v>CABLE</v>
          </cell>
        </row>
        <row r="782">
          <cell r="A782" t="str">
            <v>9.1.10.0</v>
          </cell>
          <cell r="B782" t="str">
            <v>FIBRE CABLE 24C</v>
          </cell>
          <cell r="C782" t="str">
            <v>pm.</v>
          </cell>
          <cell r="D782">
            <v>1</v>
          </cell>
          <cell r="E782">
            <v>65</v>
          </cell>
          <cell r="F782">
            <v>56</v>
          </cell>
          <cell r="G782">
            <v>65</v>
          </cell>
          <cell r="H782">
            <v>56</v>
          </cell>
          <cell r="I782">
            <v>121</v>
          </cell>
          <cell r="J782" t="str">
            <v>CABLE</v>
          </cell>
        </row>
        <row r="783">
          <cell r="A783" t="str">
            <v>9.1.10.1</v>
          </cell>
          <cell r="B783" t="str">
            <v>FIBRE CABLE 12C</v>
          </cell>
          <cell r="C783" t="str">
            <v>pm.</v>
          </cell>
          <cell r="D783">
            <v>1</v>
          </cell>
          <cell r="E783">
            <v>60</v>
          </cell>
          <cell r="F783">
            <v>55</v>
          </cell>
          <cell r="G783">
            <v>60</v>
          </cell>
          <cell r="H783">
            <v>55</v>
          </cell>
          <cell r="I783">
            <v>115</v>
          </cell>
          <cell r="J783" t="str">
            <v>CABLE</v>
          </cell>
        </row>
        <row r="784">
          <cell r="A784" t="str">
            <v>9.1.10.2</v>
          </cell>
          <cell r="B784" t="str">
            <v>FIBRE CABLE 4C</v>
          </cell>
          <cell r="C784" t="str">
            <v>pm.</v>
          </cell>
          <cell r="D784">
            <v>1</v>
          </cell>
          <cell r="E784">
            <v>55</v>
          </cell>
          <cell r="F784">
            <v>54</v>
          </cell>
          <cell r="G784">
            <v>55</v>
          </cell>
          <cell r="H784">
            <v>54</v>
          </cell>
          <cell r="I784">
            <v>109</v>
          </cell>
          <cell r="J784" t="str">
            <v>CABLE</v>
          </cell>
        </row>
        <row r="785">
          <cell r="A785" t="str">
            <v>9.1.10.3</v>
          </cell>
          <cell r="B785" t="str">
            <v>FIBRE CABLE 2C</v>
          </cell>
          <cell r="C785" t="str">
            <v>pm.</v>
          </cell>
          <cell r="D785">
            <v>1</v>
          </cell>
          <cell r="E785">
            <v>50</v>
          </cell>
          <cell r="F785">
            <v>54</v>
          </cell>
          <cell r="G785">
            <v>50</v>
          </cell>
          <cell r="H785">
            <v>54</v>
          </cell>
          <cell r="I785">
            <v>104</v>
          </cell>
          <cell r="J785" t="str">
            <v>CABLE</v>
          </cell>
        </row>
        <row r="786">
          <cell r="A786" t="str">
            <v>9.1.10.4</v>
          </cell>
          <cell r="B786" t="str">
            <v>FIBRE PIG TAILS 5M</v>
          </cell>
          <cell r="C786" t="str">
            <v>pm.</v>
          </cell>
          <cell r="D786">
            <v>1</v>
          </cell>
          <cell r="E786">
            <v>90</v>
          </cell>
          <cell r="F786">
            <v>55</v>
          </cell>
          <cell r="G786">
            <v>90</v>
          </cell>
          <cell r="H786">
            <v>55</v>
          </cell>
          <cell r="I786">
            <v>145</v>
          </cell>
          <cell r="J786" t="str">
            <v>CABLE</v>
          </cell>
        </row>
        <row r="789">
          <cell r="A789">
            <v>9.1999999999999993</v>
          </cell>
          <cell r="B789" t="str">
            <v>CABLE TERMINATIONS</v>
          </cell>
        </row>
        <row r="790">
          <cell r="A790" t="str">
            <v>9.2.1.0</v>
          </cell>
          <cell r="B790" t="str">
            <v>POWAX CABLING</v>
          </cell>
          <cell r="C790" t="str">
            <v>ea.</v>
          </cell>
          <cell r="D790">
            <v>1</v>
          </cell>
          <cell r="E790">
            <v>5.01</v>
          </cell>
          <cell r="F790">
            <v>0</v>
          </cell>
          <cell r="G790">
            <v>5.01</v>
          </cell>
          <cell r="H790">
            <v>0</v>
          </cell>
          <cell r="I790">
            <v>5.01</v>
          </cell>
          <cell r="J790" t="str">
            <v>CABLE terminations</v>
          </cell>
        </row>
        <row r="791">
          <cell r="A791" t="str">
            <v>9.2.2.0</v>
          </cell>
          <cell r="B791" t="str">
            <v>COAX CABLE - ARMORED RG59 FIRE RETARDANT</v>
          </cell>
          <cell r="C791" t="str">
            <v>ea.</v>
          </cell>
          <cell r="D791">
            <v>1</v>
          </cell>
          <cell r="E791">
            <v>7.93</v>
          </cell>
          <cell r="F791">
            <v>0</v>
          </cell>
          <cell r="G791">
            <v>7.93</v>
          </cell>
          <cell r="H791">
            <v>0</v>
          </cell>
          <cell r="I791">
            <v>7.93</v>
          </cell>
          <cell r="J791" t="str">
            <v>CABLE terminations</v>
          </cell>
        </row>
        <row r="792">
          <cell r="A792" t="str">
            <v>9.2.3.0</v>
          </cell>
          <cell r="B792" t="str">
            <v>2 Pr - 0,5mm MYLAR CABLE FIRE RETARDANT</v>
          </cell>
          <cell r="C792" t="str">
            <v>ea.</v>
          </cell>
          <cell r="D792">
            <v>1</v>
          </cell>
          <cell r="E792">
            <v>17.07</v>
          </cell>
          <cell r="F792">
            <v>0</v>
          </cell>
          <cell r="G792">
            <v>17.07</v>
          </cell>
          <cell r="H792">
            <v>0</v>
          </cell>
          <cell r="I792">
            <v>17.07</v>
          </cell>
          <cell r="J792" t="str">
            <v>CABLE terminations</v>
          </cell>
        </row>
        <row r="793">
          <cell r="A793" t="str">
            <v>9.2.4.0</v>
          </cell>
          <cell r="B793" t="str">
            <v>4 Pr - 0,5mm MYLAR CABLE FIRE RETARDANT</v>
          </cell>
          <cell r="C793" t="str">
            <v>ea.</v>
          </cell>
          <cell r="D793">
            <v>1</v>
          </cell>
          <cell r="E793">
            <v>17.07</v>
          </cell>
          <cell r="F793">
            <v>0</v>
          </cell>
          <cell r="G793">
            <v>17.07</v>
          </cell>
          <cell r="H793">
            <v>0</v>
          </cell>
          <cell r="I793">
            <v>17.07</v>
          </cell>
          <cell r="J793" t="str">
            <v>CABLE terminations</v>
          </cell>
        </row>
        <row r="794">
          <cell r="A794" t="str">
            <v>9.2.5.0</v>
          </cell>
          <cell r="B794" t="str">
            <v>6 Pr - 0,5mm MYLAR CABLE FIRE RETARDANT</v>
          </cell>
          <cell r="C794" t="str">
            <v>ea.</v>
          </cell>
          <cell r="D794">
            <v>1</v>
          </cell>
          <cell r="E794">
            <v>17.07</v>
          </cell>
          <cell r="F794">
            <v>0</v>
          </cell>
          <cell r="G794">
            <v>17.07</v>
          </cell>
          <cell r="H794">
            <v>0</v>
          </cell>
          <cell r="I794">
            <v>17.07</v>
          </cell>
          <cell r="J794" t="str">
            <v>CABLE terminations</v>
          </cell>
        </row>
        <row r="795">
          <cell r="A795" t="str">
            <v>9.2.6.0</v>
          </cell>
          <cell r="B795" t="str">
            <v>8 Pr - 0,5mm MYLAR CABLE FIRE RETARDANT</v>
          </cell>
          <cell r="C795" t="str">
            <v>ea.</v>
          </cell>
          <cell r="D795">
            <v>1</v>
          </cell>
          <cell r="E795">
            <v>24.39</v>
          </cell>
          <cell r="F795">
            <v>0</v>
          </cell>
          <cell r="G795">
            <v>24.39</v>
          </cell>
          <cell r="H795">
            <v>0</v>
          </cell>
          <cell r="I795">
            <v>24.39</v>
          </cell>
          <cell r="J795" t="str">
            <v>CABLE terminations</v>
          </cell>
        </row>
        <row r="796">
          <cell r="A796" t="str">
            <v>9.2.7.0</v>
          </cell>
          <cell r="B796" t="str">
            <v>CAT5 FIRE RETARDANT (UTP) (Terminations)</v>
          </cell>
          <cell r="C796" t="str">
            <v>ea.</v>
          </cell>
          <cell r="D796">
            <v>1</v>
          </cell>
          <cell r="E796">
            <v>7.93</v>
          </cell>
          <cell r="F796">
            <v>0</v>
          </cell>
          <cell r="G796">
            <v>7.93</v>
          </cell>
          <cell r="H796">
            <v>0</v>
          </cell>
          <cell r="I796">
            <v>7.93</v>
          </cell>
          <cell r="J796" t="str">
            <v>CABLE terminations</v>
          </cell>
        </row>
        <row r="797">
          <cell r="A797" t="str">
            <v>9.2.8.0</v>
          </cell>
          <cell r="B797" t="str">
            <v>2,5mm x 3 CORE CABTYRE</v>
          </cell>
          <cell r="C797" t="str">
            <v>ea.</v>
          </cell>
          <cell r="D797">
            <v>1</v>
          </cell>
          <cell r="E797">
            <v>4.88</v>
          </cell>
          <cell r="F797">
            <v>0</v>
          </cell>
          <cell r="G797">
            <v>4.88</v>
          </cell>
          <cell r="H797">
            <v>0</v>
          </cell>
          <cell r="I797">
            <v>4.88</v>
          </cell>
          <cell r="J797" t="str">
            <v>CABLE terminations</v>
          </cell>
        </row>
        <row r="798">
          <cell r="A798" t="str">
            <v>9.2.9.0</v>
          </cell>
          <cell r="B798" t="str">
            <v>4mm x 3 CORE CABTYRE</v>
          </cell>
          <cell r="C798" t="str">
            <v>ea.</v>
          </cell>
          <cell r="D798">
            <v>1</v>
          </cell>
          <cell r="E798">
            <v>4.88</v>
          </cell>
          <cell r="F798">
            <v>0</v>
          </cell>
          <cell r="G798">
            <v>4.88</v>
          </cell>
          <cell r="H798">
            <v>0</v>
          </cell>
          <cell r="I798">
            <v>4.88</v>
          </cell>
          <cell r="J798" t="str">
            <v>CABLE terminations</v>
          </cell>
        </row>
        <row r="799">
          <cell r="A799" t="str">
            <v>9.2.10.1</v>
          </cell>
          <cell r="B799" t="str">
            <v>FIBRE CABLE 24C</v>
          </cell>
          <cell r="C799" t="str">
            <v>ea</v>
          </cell>
          <cell r="D799">
            <v>1</v>
          </cell>
          <cell r="E799">
            <v>45</v>
          </cell>
          <cell r="F799">
            <v>0</v>
          </cell>
          <cell r="G799">
            <v>45</v>
          </cell>
          <cell r="H799">
            <v>0</v>
          </cell>
          <cell r="I799">
            <v>45</v>
          </cell>
          <cell r="J799" t="str">
            <v>CABLE terminations</v>
          </cell>
        </row>
        <row r="800">
          <cell r="A800" t="str">
            <v>9.2.10.2</v>
          </cell>
          <cell r="B800" t="str">
            <v>FIBRE CABLE 12C</v>
          </cell>
          <cell r="C800" t="str">
            <v>ea</v>
          </cell>
          <cell r="D800">
            <v>1</v>
          </cell>
          <cell r="E800">
            <v>45</v>
          </cell>
          <cell r="F800">
            <v>0</v>
          </cell>
          <cell r="G800">
            <v>45</v>
          </cell>
          <cell r="H800">
            <v>0</v>
          </cell>
          <cell r="I800">
            <v>45</v>
          </cell>
          <cell r="J800" t="str">
            <v>CABLE terminations</v>
          </cell>
        </row>
        <row r="801">
          <cell r="A801" t="str">
            <v>9.2.10.3</v>
          </cell>
          <cell r="B801" t="str">
            <v>FIBRE CABLE 4C</v>
          </cell>
          <cell r="C801" t="str">
            <v>ea</v>
          </cell>
          <cell r="D801">
            <v>1</v>
          </cell>
          <cell r="E801">
            <v>45</v>
          </cell>
          <cell r="F801">
            <v>0</v>
          </cell>
          <cell r="G801">
            <v>45</v>
          </cell>
          <cell r="H801">
            <v>0</v>
          </cell>
          <cell r="I801">
            <v>45</v>
          </cell>
          <cell r="J801" t="str">
            <v>CABLE terminations</v>
          </cell>
        </row>
        <row r="802">
          <cell r="A802" t="str">
            <v>9.2.10.4</v>
          </cell>
          <cell r="B802" t="str">
            <v>FIBRE CABLE 2C</v>
          </cell>
          <cell r="C802" t="str">
            <v>ea</v>
          </cell>
          <cell r="D802">
            <v>1</v>
          </cell>
          <cell r="E802">
            <v>45</v>
          </cell>
          <cell r="F802">
            <v>0</v>
          </cell>
          <cell r="G802">
            <v>45</v>
          </cell>
          <cell r="H802">
            <v>0</v>
          </cell>
          <cell r="I802">
            <v>45</v>
          </cell>
          <cell r="J802" t="str">
            <v>CABLE terminations</v>
          </cell>
        </row>
        <row r="803">
          <cell r="A803" t="str">
            <v>9.2.10.5</v>
          </cell>
          <cell r="B803" t="str">
            <v>FIBRE PIG TAILS 5M</v>
          </cell>
          <cell r="C803" t="str">
            <v>ea</v>
          </cell>
          <cell r="D803">
            <v>1</v>
          </cell>
          <cell r="E803">
            <v>70</v>
          </cell>
          <cell r="F803">
            <v>0</v>
          </cell>
          <cell r="G803">
            <v>70</v>
          </cell>
          <cell r="H803">
            <v>0</v>
          </cell>
          <cell r="I803">
            <v>70</v>
          </cell>
          <cell r="J803" t="str">
            <v>CABLE terminations</v>
          </cell>
        </row>
        <row r="804">
          <cell r="A804" t="str">
            <v>9.2.11.0</v>
          </cell>
          <cell r="B804" t="str">
            <v>CONNECTOR BNC RGB/U</v>
          </cell>
          <cell r="C804" t="str">
            <v>ea</v>
          </cell>
          <cell r="D804">
            <v>1</v>
          </cell>
          <cell r="E804">
            <v>8</v>
          </cell>
          <cell r="F804">
            <v>0</v>
          </cell>
          <cell r="G804">
            <v>8</v>
          </cell>
          <cell r="H804">
            <v>0</v>
          </cell>
          <cell r="I804">
            <v>8</v>
          </cell>
          <cell r="J804" t="str">
            <v>CABLE terminations</v>
          </cell>
        </row>
        <row r="805">
          <cell r="A805" t="str">
            <v>9.2.12.0</v>
          </cell>
          <cell r="B805" t="str">
            <v>Fibre Splice Points</v>
          </cell>
          <cell r="C805" t="str">
            <v>ea</v>
          </cell>
          <cell r="D805">
            <v>1</v>
          </cell>
          <cell r="E805">
            <v>450</v>
          </cell>
          <cell r="F805">
            <v>0</v>
          </cell>
          <cell r="G805">
            <v>450</v>
          </cell>
          <cell r="H805">
            <v>0</v>
          </cell>
          <cell r="I805">
            <v>450</v>
          </cell>
          <cell r="J805" t="str">
            <v>CABLE terminations</v>
          </cell>
        </row>
        <row r="806">
          <cell r="A806" t="str">
            <v>9.2.13.0</v>
          </cell>
          <cell r="B806" t="str">
            <v>Fibre Splice Certificates</v>
          </cell>
          <cell r="C806" t="str">
            <v>ea</v>
          </cell>
          <cell r="D806">
            <v>1</v>
          </cell>
          <cell r="E806">
            <v>250</v>
          </cell>
          <cell r="F806">
            <v>0</v>
          </cell>
          <cell r="G806">
            <v>250</v>
          </cell>
          <cell r="H806">
            <v>0</v>
          </cell>
          <cell r="I806">
            <v>250</v>
          </cell>
          <cell r="J806" t="str">
            <v>CABLE terminations</v>
          </cell>
        </row>
        <row r="807">
          <cell r="A807" t="str">
            <v>9.2.14.0</v>
          </cell>
          <cell r="B807" t="str">
            <v>UTP PLUGS AND CRIMPING</v>
          </cell>
          <cell r="C807" t="str">
            <v>ea</v>
          </cell>
          <cell r="D807">
            <v>1</v>
          </cell>
          <cell r="E807">
            <v>60</v>
          </cell>
          <cell r="F807">
            <v>0</v>
          </cell>
          <cell r="G807">
            <v>60</v>
          </cell>
          <cell r="H807">
            <v>0</v>
          </cell>
          <cell r="I807">
            <v>60</v>
          </cell>
          <cell r="J807" t="str">
            <v>CABLE terminations</v>
          </cell>
        </row>
        <row r="808">
          <cell r="A808">
            <v>9.3000000000000007</v>
          </cell>
          <cell r="B808" t="str">
            <v>CABLE RACKING</v>
          </cell>
        </row>
        <row r="809">
          <cell r="A809" t="str">
            <v>9.3.1.0</v>
          </cell>
          <cell r="B809" t="str">
            <v>GALVANIZED CONDUITS 25MM (3M Lengths) including fittings</v>
          </cell>
          <cell r="C809" t="str">
            <v>pm.</v>
          </cell>
          <cell r="D809">
            <v>1</v>
          </cell>
          <cell r="E809">
            <v>58</v>
          </cell>
          <cell r="F809">
            <v>30</v>
          </cell>
          <cell r="G809">
            <v>58</v>
          </cell>
          <cell r="H809">
            <v>30</v>
          </cell>
          <cell r="I809">
            <v>88</v>
          </cell>
        </row>
        <row r="810">
          <cell r="A810" t="str">
            <v>9.3.2.0</v>
          </cell>
          <cell r="B810" t="str">
            <v>25mm KOPEX FLEX CONDUIT</v>
          </cell>
          <cell r="C810" t="str">
            <v>ea.</v>
          </cell>
          <cell r="D810">
            <v>1</v>
          </cell>
          <cell r="E810">
            <v>65</v>
          </cell>
          <cell r="F810">
            <v>40</v>
          </cell>
          <cell r="G810">
            <v>65</v>
          </cell>
          <cell r="H810">
            <v>40</v>
          </cell>
          <cell r="I810">
            <v>105</v>
          </cell>
        </row>
        <row r="811">
          <cell r="A811" t="str">
            <v>9.3.3.0</v>
          </cell>
          <cell r="B811" t="str">
            <v>150 mm WIRE MESK RACKING</v>
          </cell>
          <cell r="C811" t="str">
            <v>ea.</v>
          </cell>
          <cell r="D811">
            <v>1</v>
          </cell>
          <cell r="E811">
            <v>56</v>
          </cell>
          <cell r="F811">
            <v>50</v>
          </cell>
          <cell r="G811">
            <v>56</v>
          </cell>
          <cell r="H811">
            <v>50</v>
          </cell>
          <cell r="I811">
            <v>106</v>
          </cell>
        </row>
        <row r="813">
          <cell r="A813">
            <v>10</v>
          </cell>
          <cell r="B813" t="str">
            <v>INSTALLATION MATERIALS</v>
          </cell>
        </row>
        <row r="814">
          <cell r="A814" t="str">
            <v>10.1.1.0</v>
          </cell>
          <cell r="B814" t="str">
            <v>BRACKET</v>
          </cell>
          <cell r="C814" t="str">
            <v>ea.</v>
          </cell>
          <cell r="D814">
            <v>1</v>
          </cell>
          <cell r="E814">
            <v>50</v>
          </cell>
          <cell r="F814">
            <v>30</v>
          </cell>
          <cell r="G814">
            <v>50</v>
          </cell>
          <cell r="H814">
            <v>30</v>
          </cell>
          <cell r="I814">
            <v>80</v>
          </cell>
        </row>
        <row r="815">
          <cell r="A815" t="str">
            <v>10.1.2.0</v>
          </cell>
          <cell r="B815" t="str">
            <v>ANGLE IRON</v>
          </cell>
          <cell r="C815" t="str">
            <v>pm.</v>
          </cell>
          <cell r="D815">
            <v>1</v>
          </cell>
          <cell r="E815">
            <v>28</v>
          </cell>
          <cell r="F815">
            <v>10</v>
          </cell>
          <cell r="G815">
            <v>28</v>
          </cell>
          <cell r="H815">
            <v>10</v>
          </cell>
          <cell r="I815">
            <v>38</v>
          </cell>
        </row>
        <row r="816">
          <cell r="A816" t="str">
            <v>10.1.3.0</v>
          </cell>
          <cell r="B816" t="str">
            <v>EQUIPMENT STAND</v>
          </cell>
          <cell r="C816" t="str">
            <v>ea.</v>
          </cell>
          <cell r="D816">
            <v>1</v>
          </cell>
          <cell r="E816">
            <v>60</v>
          </cell>
          <cell r="F816">
            <v>50</v>
          </cell>
          <cell r="G816">
            <v>60</v>
          </cell>
          <cell r="H816">
            <v>50</v>
          </cell>
          <cell r="I816">
            <v>110</v>
          </cell>
        </row>
        <row r="817">
          <cell r="A817" t="str">
            <v>10.1.4.0</v>
          </cell>
          <cell r="B817" t="str">
            <v>DRIP COVER</v>
          </cell>
          <cell r="C817" t="str">
            <v>ea.</v>
          </cell>
          <cell r="D817">
            <v>1</v>
          </cell>
          <cell r="E817">
            <v>90</v>
          </cell>
          <cell r="F817">
            <v>50</v>
          </cell>
          <cell r="G817">
            <v>90</v>
          </cell>
          <cell r="H817">
            <v>50</v>
          </cell>
          <cell r="I817">
            <v>140</v>
          </cell>
        </row>
        <row r="818">
          <cell r="A818" t="str">
            <v>10.1.5.0</v>
          </cell>
          <cell r="B818" t="str">
            <v>FIBRE EQUIPMENT</v>
          </cell>
          <cell r="C818" t="str">
            <v>ea.</v>
          </cell>
          <cell r="D818">
            <v>1</v>
          </cell>
          <cell r="E818">
            <v>150000</v>
          </cell>
          <cell r="F818">
            <v>50</v>
          </cell>
          <cell r="G818">
            <v>150000</v>
          </cell>
          <cell r="H818">
            <v>50</v>
          </cell>
          <cell r="I818">
            <v>150050</v>
          </cell>
        </row>
        <row r="820">
          <cell r="A820">
            <v>11</v>
          </cell>
          <cell r="B820" t="str">
            <v>TRAINING</v>
          </cell>
        </row>
        <row r="821">
          <cell r="A821" t="str">
            <v>11.1.1.0</v>
          </cell>
          <cell r="B821" t="str">
            <v>SURVEILLANCE TRAINING FOR 1 PERSON PER WEEK</v>
          </cell>
          <cell r="C821" t="str">
            <v>ea.</v>
          </cell>
          <cell r="D821">
            <v>1</v>
          </cell>
          <cell r="G821">
            <v>40000</v>
          </cell>
          <cell r="H821">
            <v>500</v>
          </cell>
          <cell r="I821">
            <v>40500</v>
          </cell>
          <cell r="J821" t="str">
            <v>DVR TRAINING</v>
          </cell>
        </row>
        <row r="822">
          <cell r="A822" t="str">
            <v>11.1.1.1</v>
          </cell>
          <cell r="B822" t="str">
            <v>SURVEILLANCETRAINING FOR 1 PERSON PER WEEK</v>
          </cell>
          <cell r="C822" t="str">
            <v>ea.</v>
          </cell>
          <cell r="D822">
            <v>1</v>
          </cell>
          <cell r="E822">
            <v>40000</v>
          </cell>
          <cell r="F822">
            <v>500</v>
          </cell>
          <cell r="G822">
            <v>40000</v>
          </cell>
          <cell r="H822">
            <v>500</v>
          </cell>
          <cell r="I822">
            <v>40500</v>
          </cell>
        </row>
        <row r="825">
          <cell r="A825" t="str">
            <v>11.2.1.0</v>
          </cell>
          <cell r="B825" t="str">
            <v>ACCESS SYSTEM TRAINING FOR 1 PERSON PER WEEK</v>
          </cell>
          <cell r="C825" t="str">
            <v>ea.</v>
          </cell>
          <cell r="D825">
            <v>1</v>
          </cell>
          <cell r="G825">
            <v>35000</v>
          </cell>
          <cell r="H825">
            <v>500</v>
          </cell>
          <cell r="I825">
            <v>35500</v>
          </cell>
          <cell r="J825" t="str">
            <v>ACCESS TRAINING</v>
          </cell>
        </row>
        <row r="826">
          <cell r="A826" t="str">
            <v>11.2.1.1</v>
          </cell>
          <cell r="B826" t="str">
            <v>DVR TRAINING FOR 1 PERSON PER WEEK</v>
          </cell>
          <cell r="C826" t="str">
            <v>ea.</v>
          </cell>
          <cell r="D826">
            <v>1</v>
          </cell>
          <cell r="E826">
            <v>35000</v>
          </cell>
          <cell r="F826">
            <v>500</v>
          </cell>
          <cell r="G826">
            <v>35000</v>
          </cell>
          <cell r="H826">
            <v>500</v>
          </cell>
          <cell r="I826">
            <v>35500</v>
          </cell>
        </row>
        <row r="829">
          <cell r="A829" t="str">
            <v>11.3.1.0</v>
          </cell>
          <cell r="B829" t="str">
            <v>OPERATOR TRAINING FOR 1 PER WEEK</v>
          </cell>
          <cell r="C829" t="str">
            <v>ea.</v>
          </cell>
          <cell r="D829">
            <v>1</v>
          </cell>
          <cell r="G829">
            <v>25000</v>
          </cell>
          <cell r="H829">
            <v>500</v>
          </cell>
          <cell r="I829">
            <v>25500</v>
          </cell>
          <cell r="J829" t="str">
            <v>OPERATOR TRAINING</v>
          </cell>
        </row>
        <row r="830">
          <cell r="A830" t="str">
            <v>11.3.1.1</v>
          </cell>
          <cell r="B830" t="str">
            <v>OPERATOR TRAINING FOR 1 PER  WEEK</v>
          </cell>
          <cell r="C830" t="str">
            <v>ea.</v>
          </cell>
          <cell r="D830">
            <v>1</v>
          </cell>
          <cell r="E830">
            <v>25000</v>
          </cell>
          <cell r="F830">
            <v>500</v>
          </cell>
          <cell r="G830">
            <v>25000</v>
          </cell>
          <cell r="H830">
            <v>500</v>
          </cell>
          <cell r="I830">
            <v>25500</v>
          </cell>
        </row>
        <row r="833">
          <cell r="A833" t="str">
            <v>11.4.1.0</v>
          </cell>
          <cell r="B833" t="str">
            <v>MANAGEMENT TRAINING FOR 1 PER WEEK</v>
          </cell>
          <cell r="C833" t="str">
            <v>ea.</v>
          </cell>
          <cell r="D833">
            <v>1</v>
          </cell>
          <cell r="G833">
            <v>45000</v>
          </cell>
          <cell r="H833">
            <v>500</v>
          </cell>
          <cell r="I833">
            <v>45500</v>
          </cell>
          <cell r="J833" t="str">
            <v>MANAGEMENT TRAINING</v>
          </cell>
        </row>
        <row r="834">
          <cell r="A834" t="str">
            <v>11.1.1.1</v>
          </cell>
          <cell r="B834" t="str">
            <v>OPERATOR TRAINING FOR 1 PER  WEEK</v>
          </cell>
          <cell r="C834" t="str">
            <v>ea.</v>
          </cell>
          <cell r="D834">
            <v>1</v>
          </cell>
          <cell r="E834">
            <v>45000</v>
          </cell>
          <cell r="F834">
            <v>500</v>
          </cell>
          <cell r="G834">
            <v>45000</v>
          </cell>
          <cell r="H834">
            <v>500</v>
          </cell>
          <cell r="I834">
            <v>45500</v>
          </cell>
        </row>
        <row r="837">
          <cell r="A837">
            <v>12</v>
          </cell>
          <cell r="B837" t="str">
            <v>FIRE AND SAFE</v>
          </cell>
        </row>
        <row r="838">
          <cell r="A838" t="str">
            <v>12.1.1.0</v>
          </cell>
          <cell r="B838" t="str">
            <v>OPTICAL SMOKE DETECTOR</v>
          </cell>
          <cell r="C838" t="str">
            <v>ea.</v>
          </cell>
          <cell r="D838">
            <v>1</v>
          </cell>
          <cell r="G838">
            <v>290</v>
          </cell>
          <cell r="H838">
            <v>120</v>
          </cell>
          <cell r="I838">
            <v>410</v>
          </cell>
          <cell r="J838" t="str">
            <v>FIRE DETECTOR</v>
          </cell>
        </row>
        <row r="839">
          <cell r="A839" t="str">
            <v>12.1.1.1</v>
          </cell>
          <cell r="B839" t="str">
            <v>OPTICAL SMOKE DETECTOR</v>
          </cell>
          <cell r="C839" t="str">
            <v>ea.</v>
          </cell>
          <cell r="D839">
            <v>1</v>
          </cell>
          <cell r="E839">
            <v>290</v>
          </cell>
          <cell r="F839">
            <v>120</v>
          </cell>
          <cell r="G839">
            <v>290</v>
          </cell>
          <cell r="H839">
            <v>120</v>
          </cell>
          <cell r="I839">
            <v>410</v>
          </cell>
        </row>
        <row r="842">
          <cell r="A842" t="str">
            <v>12.1.2.0</v>
          </cell>
          <cell r="B842" t="str">
            <v>HEAT DETECTOR</v>
          </cell>
          <cell r="C842" t="str">
            <v>ea.</v>
          </cell>
          <cell r="D842">
            <v>1</v>
          </cell>
          <cell r="G842">
            <v>260</v>
          </cell>
          <cell r="H842">
            <v>120</v>
          </cell>
          <cell r="I842">
            <v>380</v>
          </cell>
          <cell r="J842" t="str">
            <v>FIRE DETECTOR</v>
          </cell>
        </row>
        <row r="843">
          <cell r="A843" t="str">
            <v>12.1.2.1</v>
          </cell>
          <cell r="B843" t="str">
            <v>HEAT DETECTOR</v>
          </cell>
          <cell r="C843" t="str">
            <v>ea.</v>
          </cell>
          <cell r="D843">
            <v>1</v>
          </cell>
          <cell r="E843">
            <v>260</v>
          </cell>
          <cell r="F843">
            <v>120</v>
          </cell>
          <cell r="G843">
            <v>260</v>
          </cell>
          <cell r="H843">
            <v>120</v>
          </cell>
          <cell r="I843">
            <v>380</v>
          </cell>
        </row>
        <row r="846">
          <cell r="A846" t="str">
            <v>12.1.3.0</v>
          </cell>
          <cell r="B846" t="str">
            <v>COMMON DETECTOR BASE</v>
          </cell>
          <cell r="C846" t="str">
            <v>ea.</v>
          </cell>
          <cell r="D846">
            <v>1</v>
          </cell>
          <cell r="G846">
            <v>26</v>
          </cell>
          <cell r="H846">
            <v>0</v>
          </cell>
          <cell r="I846">
            <v>26</v>
          </cell>
          <cell r="J846" t="str">
            <v>FIRE DETECTOR</v>
          </cell>
        </row>
        <row r="847">
          <cell r="A847" t="str">
            <v>12.1.2.1</v>
          </cell>
          <cell r="B847" t="str">
            <v>COMMON DETECTOR BASE</v>
          </cell>
          <cell r="C847" t="str">
            <v>ea.</v>
          </cell>
          <cell r="D847">
            <v>1</v>
          </cell>
          <cell r="E847">
            <v>26</v>
          </cell>
          <cell r="F847">
            <v>0</v>
          </cell>
          <cell r="G847">
            <v>26</v>
          </cell>
          <cell r="H847">
            <v>0</v>
          </cell>
          <cell r="I847">
            <v>26</v>
          </cell>
        </row>
        <row r="850">
          <cell r="A850" t="str">
            <v>12.1.4.0</v>
          </cell>
          <cell r="B850" t="str">
            <v>MANUAL BREAK GLASS UNIT</v>
          </cell>
          <cell r="C850" t="str">
            <v>ea.</v>
          </cell>
          <cell r="D850">
            <v>1</v>
          </cell>
          <cell r="G850">
            <v>350</v>
          </cell>
          <cell r="H850">
            <v>120</v>
          </cell>
          <cell r="I850">
            <v>470</v>
          </cell>
          <cell r="J850" t="str">
            <v>FIRE DETECTOR</v>
          </cell>
        </row>
        <row r="851">
          <cell r="A851" t="str">
            <v>12.1.2.1</v>
          </cell>
          <cell r="B851" t="str">
            <v>MANUAL BREAK GLASS UNIT</v>
          </cell>
          <cell r="C851" t="str">
            <v>ea.</v>
          </cell>
          <cell r="D851">
            <v>1</v>
          </cell>
          <cell r="E851">
            <v>350</v>
          </cell>
          <cell r="F851">
            <v>120</v>
          </cell>
          <cell r="G851">
            <v>350</v>
          </cell>
          <cell r="H851">
            <v>120</v>
          </cell>
          <cell r="I851">
            <v>470</v>
          </cell>
        </row>
        <row r="854">
          <cell r="A854" t="str">
            <v>12.1.5.0</v>
          </cell>
          <cell r="B854" t="str">
            <v>ALARM LOOP SOUNDER</v>
          </cell>
          <cell r="C854" t="str">
            <v>ea.</v>
          </cell>
          <cell r="D854">
            <v>1</v>
          </cell>
          <cell r="G854">
            <v>740</v>
          </cell>
          <cell r="H854">
            <v>120</v>
          </cell>
          <cell r="I854">
            <v>860</v>
          </cell>
          <cell r="J854" t="str">
            <v>FIRE DETECTOR</v>
          </cell>
        </row>
        <row r="855">
          <cell r="A855" t="str">
            <v>12.1.2.1</v>
          </cell>
          <cell r="B855" t="str">
            <v>ALARM LOOP SOUNDER</v>
          </cell>
          <cell r="C855" t="str">
            <v>ea.</v>
          </cell>
          <cell r="D855">
            <v>1</v>
          </cell>
          <cell r="E855">
            <v>740</v>
          </cell>
          <cell r="F855">
            <v>120</v>
          </cell>
          <cell r="G855">
            <v>740</v>
          </cell>
          <cell r="H855">
            <v>120</v>
          </cell>
          <cell r="I855">
            <v>860</v>
          </cell>
        </row>
        <row r="858">
          <cell r="A858" t="str">
            <v>12.1.6.0</v>
          </cell>
          <cell r="B858" t="str">
            <v>LOOP ISOLATING BASE</v>
          </cell>
          <cell r="C858" t="str">
            <v>ea.</v>
          </cell>
          <cell r="D858">
            <v>1</v>
          </cell>
          <cell r="G858">
            <v>740</v>
          </cell>
          <cell r="H858">
            <v>120</v>
          </cell>
          <cell r="I858">
            <v>860</v>
          </cell>
          <cell r="J858" t="str">
            <v>FIRE DETECTOR</v>
          </cell>
        </row>
        <row r="859">
          <cell r="A859" t="str">
            <v>12.1.2.1</v>
          </cell>
          <cell r="B859" t="str">
            <v>LOOP ISOLATING BASE</v>
          </cell>
          <cell r="C859" t="str">
            <v>ea.</v>
          </cell>
          <cell r="D859">
            <v>1</v>
          </cell>
          <cell r="E859">
            <v>740</v>
          </cell>
          <cell r="F859">
            <v>120</v>
          </cell>
          <cell r="G859">
            <v>740</v>
          </cell>
          <cell r="H859">
            <v>120</v>
          </cell>
          <cell r="I859">
            <v>860</v>
          </cell>
        </row>
        <row r="864">
          <cell r="A864" t="str">
            <v>12.2.1.0</v>
          </cell>
          <cell r="B864" t="str">
            <v>SEISMIC SENSOR</v>
          </cell>
          <cell r="C864" t="str">
            <v>ea.</v>
          </cell>
          <cell r="D864">
            <v>1</v>
          </cell>
          <cell r="G864">
            <v>1200</v>
          </cell>
          <cell r="H864">
            <v>0</v>
          </cell>
          <cell r="I864">
            <v>1200</v>
          </cell>
          <cell r="J864" t="str">
            <v>SEISMIC SENSOR</v>
          </cell>
        </row>
        <row r="865">
          <cell r="A865" t="str">
            <v>12.2.1.1</v>
          </cell>
          <cell r="B865" t="str">
            <v>SEISMIC SENSOR</v>
          </cell>
          <cell r="C865" t="str">
            <v>ea.</v>
          </cell>
          <cell r="D865">
            <v>1</v>
          </cell>
          <cell r="E865">
            <v>1200</v>
          </cell>
          <cell r="F865">
            <v>0</v>
          </cell>
          <cell r="G865">
            <v>1200</v>
          </cell>
          <cell r="H865">
            <v>0</v>
          </cell>
          <cell r="I865">
            <v>1200</v>
          </cell>
        </row>
        <row r="868">
          <cell r="A868" t="str">
            <v>12.3.1.0</v>
          </cell>
          <cell r="B868" t="str">
            <v>FIRE CONTROL PANEL</v>
          </cell>
          <cell r="C868" t="str">
            <v>ea.</v>
          </cell>
          <cell r="D868">
            <v>1</v>
          </cell>
          <cell r="G868">
            <v>240000</v>
          </cell>
          <cell r="H868">
            <v>3000</v>
          </cell>
          <cell r="I868">
            <v>243000</v>
          </cell>
          <cell r="J868" t="str">
            <v>FIRE CONTROL PANEL</v>
          </cell>
        </row>
        <row r="869">
          <cell r="A869" t="str">
            <v>12.3.1.1</v>
          </cell>
          <cell r="B869" t="str">
            <v>FIRE CONTROL PANEL</v>
          </cell>
          <cell r="C869" t="str">
            <v>ea.</v>
          </cell>
          <cell r="D869">
            <v>1</v>
          </cell>
          <cell r="E869">
            <v>240000</v>
          </cell>
          <cell r="F869">
            <v>3000</v>
          </cell>
          <cell r="G869">
            <v>240000</v>
          </cell>
          <cell r="H869">
            <v>3000</v>
          </cell>
          <cell r="I869">
            <v>243000</v>
          </cell>
        </row>
        <row r="872">
          <cell r="A872" t="str">
            <v>12.4.1.0</v>
          </cell>
          <cell r="B872" t="str">
            <v>DURESS BUTTONS</v>
          </cell>
          <cell r="C872" t="str">
            <v>ea.</v>
          </cell>
          <cell r="D872">
            <v>1</v>
          </cell>
          <cell r="G872">
            <v>480</v>
          </cell>
          <cell r="H872">
            <v>0</v>
          </cell>
          <cell r="I872">
            <v>480</v>
          </cell>
          <cell r="J872" t="str">
            <v>SOFTWARE</v>
          </cell>
        </row>
        <row r="873">
          <cell r="A873" t="str">
            <v>12.4.1.1</v>
          </cell>
          <cell r="B873" t="str">
            <v>DURESS BUTTONS</v>
          </cell>
          <cell r="C873" t="str">
            <v>ea.</v>
          </cell>
          <cell r="D873">
            <v>1</v>
          </cell>
          <cell r="E873">
            <v>480</v>
          </cell>
          <cell r="F873">
            <v>0</v>
          </cell>
          <cell r="G873">
            <v>480</v>
          </cell>
          <cell r="H873">
            <v>0</v>
          </cell>
          <cell r="I873">
            <v>480</v>
          </cell>
        </row>
        <row r="876">
          <cell r="A876" t="str">
            <v>12.5.1.0</v>
          </cell>
          <cell r="B876" t="str">
            <v>DOOR COMBINATION LOCK</v>
          </cell>
          <cell r="C876" t="str">
            <v>ea.</v>
          </cell>
          <cell r="D876">
            <v>1</v>
          </cell>
          <cell r="G876">
            <v>1000</v>
          </cell>
          <cell r="H876">
            <v>0</v>
          </cell>
          <cell r="I876">
            <v>1000</v>
          </cell>
          <cell r="J876" t="str">
            <v>CONFIGURATION</v>
          </cell>
        </row>
        <row r="877">
          <cell r="A877" t="str">
            <v>12.5.1.1</v>
          </cell>
          <cell r="B877" t="str">
            <v>DOOR COMBINATION LOCK</v>
          </cell>
          <cell r="C877" t="str">
            <v>ea.</v>
          </cell>
          <cell r="D877">
            <v>1</v>
          </cell>
          <cell r="E877">
            <v>1000</v>
          </cell>
          <cell r="F877">
            <v>0</v>
          </cell>
          <cell r="G877">
            <v>1000</v>
          </cell>
          <cell r="H877">
            <v>0</v>
          </cell>
          <cell r="I877">
            <v>1000</v>
          </cell>
        </row>
        <row r="880">
          <cell r="A880" t="str">
            <v>12.6.1.0</v>
          </cell>
          <cell r="B880" t="str">
            <v>COMPUTER ROOM FIRE DETECTION SYSTEM</v>
          </cell>
          <cell r="C880" t="str">
            <v>ea.</v>
          </cell>
          <cell r="D880">
            <v>1</v>
          </cell>
          <cell r="G880">
            <v>61000</v>
          </cell>
          <cell r="H880">
            <v>4400</v>
          </cell>
          <cell r="I880">
            <v>65400</v>
          </cell>
        </row>
        <row r="881">
          <cell r="A881" t="str">
            <v>12.6.1.1</v>
          </cell>
          <cell r="B881" t="str">
            <v>SENSORS</v>
          </cell>
          <cell r="C881" t="str">
            <v>ea.</v>
          </cell>
          <cell r="D881">
            <v>6</v>
          </cell>
          <cell r="E881">
            <v>1000</v>
          </cell>
          <cell r="F881">
            <v>300</v>
          </cell>
          <cell r="G881">
            <v>6000</v>
          </cell>
          <cell r="H881">
            <v>1800</v>
          </cell>
          <cell r="I881">
            <v>7800</v>
          </cell>
        </row>
        <row r="882">
          <cell r="A882" t="str">
            <v>12.6.1.2</v>
          </cell>
          <cell r="B882" t="str">
            <v>GAS SYSTEM</v>
          </cell>
          <cell r="C882" t="str">
            <v>ea.</v>
          </cell>
          <cell r="D882">
            <v>1</v>
          </cell>
          <cell r="E882">
            <v>25000</v>
          </cell>
          <cell r="F882">
            <v>2000</v>
          </cell>
          <cell r="G882">
            <v>25000</v>
          </cell>
          <cell r="H882">
            <v>2000</v>
          </cell>
          <cell r="I882">
            <v>27000</v>
          </cell>
        </row>
        <row r="883">
          <cell r="A883" t="str">
            <v>12.6.1.3</v>
          </cell>
          <cell r="B883" t="str">
            <v>GAS SYSTEM CONTROL PANEL</v>
          </cell>
          <cell r="C883" t="str">
            <v>ea.</v>
          </cell>
          <cell r="D883">
            <v>1</v>
          </cell>
          <cell r="E883">
            <v>15000</v>
          </cell>
          <cell r="F883">
            <v>300</v>
          </cell>
          <cell r="G883">
            <v>15000</v>
          </cell>
          <cell r="H883">
            <v>300</v>
          </cell>
          <cell r="I883">
            <v>15300</v>
          </cell>
        </row>
        <row r="884">
          <cell r="A884" t="str">
            <v>12.6.1.4</v>
          </cell>
          <cell r="B884" t="str">
            <v>SYSTEM CONFIGURATION</v>
          </cell>
          <cell r="C884" t="str">
            <v>ea.</v>
          </cell>
          <cell r="D884">
            <v>1</v>
          </cell>
          <cell r="E884">
            <v>15000</v>
          </cell>
          <cell r="F884">
            <v>300</v>
          </cell>
          <cell r="G884">
            <v>15000</v>
          </cell>
          <cell r="H884">
            <v>300</v>
          </cell>
          <cell r="I884">
            <v>15300</v>
          </cell>
        </row>
        <row r="888">
          <cell r="A888">
            <v>13</v>
          </cell>
          <cell r="B888" t="str">
            <v>VEHICLE TRACKING</v>
          </cell>
        </row>
        <row r="889">
          <cell r="A889" t="str">
            <v>13.1.1.0</v>
          </cell>
          <cell r="B889" t="str">
            <v>NARROW BAND OPTION BASE</v>
          </cell>
          <cell r="C889" t="str">
            <v>ea.</v>
          </cell>
          <cell r="D889">
            <v>1</v>
          </cell>
          <cell r="G889">
            <v>23000</v>
          </cell>
          <cell r="H889">
            <v>2000</v>
          </cell>
          <cell r="I889">
            <v>25000</v>
          </cell>
        </row>
        <row r="890">
          <cell r="A890" t="str">
            <v>13.1.1.1</v>
          </cell>
          <cell r="B890" t="str">
            <v>Base Station</v>
          </cell>
          <cell r="C890" t="str">
            <v>ea.</v>
          </cell>
          <cell r="D890">
            <v>1</v>
          </cell>
          <cell r="E890">
            <v>23000</v>
          </cell>
          <cell r="F890">
            <v>1500</v>
          </cell>
          <cell r="G890">
            <v>23000</v>
          </cell>
          <cell r="H890">
            <v>1500</v>
          </cell>
          <cell r="I890">
            <v>24500</v>
          </cell>
        </row>
        <row r="891">
          <cell r="A891" t="str">
            <v>13.1.1.2</v>
          </cell>
          <cell r="B891" t="str">
            <v>4 Stack Dipole Antenna</v>
          </cell>
          <cell r="C891" t="str">
            <v>ea.</v>
          </cell>
          <cell r="D891">
            <v>1</v>
          </cell>
          <cell r="E891">
            <v>5600</v>
          </cell>
          <cell r="F891">
            <v>500</v>
          </cell>
          <cell r="G891">
            <v>5600</v>
          </cell>
          <cell r="H891">
            <v>500</v>
          </cell>
          <cell r="I891">
            <v>6100</v>
          </cell>
        </row>
        <row r="892">
          <cell r="A892" t="str">
            <v>13.1.1.3</v>
          </cell>
          <cell r="B892" t="str">
            <v>Site Survey</v>
          </cell>
          <cell r="C892" t="str">
            <v>ea.</v>
          </cell>
          <cell r="D892">
            <v>1</v>
          </cell>
          <cell r="E892">
            <v>3360</v>
          </cell>
          <cell r="F892">
            <v>0</v>
          </cell>
          <cell r="G892">
            <v>3360</v>
          </cell>
          <cell r="H892">
            <v>0</v>
          </cell>
          <cell r="I892">
            <v>3360</v>
          </cell>
        </row>
        <row r="895">
          <cell r="A895" t="str">
            <v>13.2.1.0</v>
          </cell>
          <cell r="B895" t="str">
            <v>NARROW BAND OPTION HAND HELD</v>
          </cell>
          <cell r="C895" t="str">
            <v>ea.</v>
          </cell>
          <cell r="D895">
            <v>1</v>
          </cell>
          <cell r="G895">
            <v>6060</v>
          </cell>
          <cell r="H895">
            <v>2100</v>
          </cell>
          <cell r="I895">
            <v>8160</v>
          </cell>
        </row>
        <row r="896">
          <cell r="A896" t="str">
            <v>13.2.1.1</v>
          </cell>
          <cell r="B896" t="str">
            <v>Hand Held terminal</v>
          </cell>
          <cell r="C896" t="str">
            <v>ea.</v>
          </cell>
          <cell r="D896">
            <v>1</v>
          </cell>
          <cell r="E896">
            <v>6060</v>
          </cell>
          <cell r="F896">
            <v>1500</v>
          </cell>
          <cell r="G896">
            <v>6060</v>
          </cell>
          <cell r="H896">
            <v>1500</v>
          </cell>
          <cell r="I896">
            <v>7560</v>
          </cell>
        </row>
        <row r="897">
          <cell r="A897" t="str">
            <v>13.2.1.2</v>
          </cell>
          <cell r="B897" t="str">
            <v>Hand Held terminal Charger</v>
          </cell>
          <cell r="C897" t="str">
            <v>ea.</v>
          </cell>
          <cell r="D897">
            <v>1</v>
          </cell>
          <cell r="E897">
            <v>890</v>
          </cell>
          <cell r="F897">
            <v>200</v>
          </cell>
          <cell r="G897">
            <v>890</v>
          </cell>
          <cell r="H897">
            <v>200</v>
          </cell>
          <cell r="I897">
            <v>1090</v>
          </cell>
        </row>
        <row r="898">
          <cell r="A898" t="str">
            <v>13.2.1.3</v>
          </cell>
          <cell r="B898" t="str">
            <v>Hand Held terminal Shoulder Strap</v>
          </cell>
          <cell r="C898" t="str">
            <v>ea.</v>
          </cell>
          <cell r="D898">
            <v>1</v>
          </cell>
          <cell r="E898">
            <v>250</v>
          </cell>
          <cell r="F898">
            <v>0</v>
          </cell>
          <cell r="G898">
            <v>250</v>
          </cell>
          <cell r="H898">
            <v>0</v>
          </cell>
          <cell r="I898">
            <v>250</v>
          </cell>
        </row>
        <row r="899">
          <cell r="A899" t="str">
            <v>13.2.1.4</v>
          </cell>
          <cell r="B899" t="str">
            <v>Hand Held terminal Carry Case</v>
          </cell>
          <cell r="C899" t="str">
            <v>ea.</v>
          </cell>
          <cell r="D899">
            <v>1</v>
          </cell>
          <cell r="E899">
            <v>670</v>
          </cell>
          <cell r="F899">
            <v>0</v>
          </cell>
          <cell r="G899">
            <v>670</v>
          </cell>
          <cell r="H899">
            <v>0</v>
          </cell>
          <cell r="I899">
            <v>670</v>
          </cell>
        </row>
        <row r="900">
          <cell r="A900" t="str">
            <v>13.2.1.5</v>
          </cell>
          <cell r="B900" t="str">
            <v>Hand Held terminal  Software</v>
          </cell>
          <cell r="C900" t="str">
            <v>ea.</v>
          </cell>
          <cell r="D900">
            <v>1</v>
          </cell>
          <cell r="E900">
            <v>1500</v>
          </cell>
          <cell r="F900">
            <v>400</v>
          </cell>
          <cell r="G900">
            <v>1500</v>
          </cell>
          <cell r="H900">
            <v>400</v>
          </cell>
          <cell r="I900">
            <v>1900</v>
          </cell>
        </row>
        <row r="903">
          <cell r="A903" t="str">
            <v>13.3.1.0</v>
          </cell>
          <cell r="B903" t="str">
            <v>SPREAD SPECTRUM BAND OPTION BASE</v>
          </cell>
          <cell r="C903" t="str">
            <v>ea.</v>
          </cell>
          <cell r="D903">
            <v>1</v>
          </cell>
          <cell r="G903">
            <v>5600</v>
          </cell>
          <cell r="H903">
            <v>2000</v>
          </cell>
          <cell r="I903">
            <v>7600</v>
          </cell>
        </row>
        <row r="904">
          <cell r="A904" t="str">
            <v>13.31.1</v>
          </cell>
          <cell r="B904" t="str">
            <v>Base Station</v>
          </cell>
          <cell r="C904" t="str">
            <v>ea.</v>
          </cell>
          <cell r="D904">
            <v>1</v>
          </cell>
          <cell r="E904">
            <v>5600</v>
          </cell>
          <cell r="F904">
            <v>1500</v>
          </cell>
          <cell r="G904">
            <v>5600</v>
          </cell>
          <cell r="H904">
            <v>1500</v>
          </cell>
          <cell r="I904">
            <v>7100</v>
          </cell>
        </row>
        <row r="905">
          <cell r="A905" t="str">
            <v>13.3.1.2</v>
          </cell>
          <cell r="B905" t="str">
            <v>12 dBi  Antenna</v>
          </cell>
          <cell r="C905" t="str">
            <v>ea.</v>
          </cell>
          <cell r="D905">
            <v>1</v>
          </cell>
          <cell r="E905">
            <v>2600</v>
          </cell>
          <cell r="F905">
            <v>500</v>
          </cell>
          <cell r="G905">
            <v>2600</v>
          </cell>
          <cell r="H905">
            <v>500</v>
          </cell>
          <cell r="I905">
            <v>3100</v>
          </cell>
        </row>
        <row r="906">
          <cell r="A906" t="str">
            <v>13.3.1.3</v>
          </cell>
          <cell r="B906" t="str">
            <v>Site Survey</v>
          </cell>
          <cell r="C906" t="str">
            <v>ea.</v>
          </cell>
          <cell r="D906">
            <v>1</v>
          </cell>
          <cell r="E906">
            <v>3360</v>
          </cell>
          <cell r="F906">
            <v>0</v>
          </cell>
          <cell r="G906">
            <v>3360</v>
          </cell>
          <cell r="H906">
            <v>0</v>
          </cell>
          <cell r="I906">
            <v>3360</v>
          </cell>
        </row>
        <row r="909">
          <cell r="A909" t="str">
            <v>13.4.1.0</v>
          </cell>
          <cell r="B909" t="str">
            <v>SPREAD SPECTRUM BAND HAND HELD</v>
          </cell>
          <cell r="C909" t="str">
            <v>ea.</v>
          </cell>
          <cell r="D909">
            <v>1</v>
          </cell>
          <cell r="G909">
            <v>16350</v>
          </cell>
          <cell r="H909">
            <v>2150</v>
          </cell>
          <cell r="I909">
            <v>18500</v>
          </cell>
        </row>
        <row r="910">
          <cell r="A910" t="str">
            <v>13.4.1.1</v>
          </cell>
          <cell r="B910" t="str">
            <v>Hand Held terminal</v>
          </cell>
          <cell r="C910" t="str">
            <v>ea.</v>
          </cell>
          <cell r="D910">
            <v>1</v>
          </cell>
          <cell r="E910">
            <v>16350</v>
          </cell>
          <cell r="F910">
            <v>1500</v>
          </cell>
          <cell r="G910">
            <v>16350</v>
          </cell>
          <cell r="H910">
            <v>1500</v>
          </cell>
          <cell r="I910">
            <v>17850</v>
          </cell>
        </row>
        <row r="911">
          <cell r="A911" t="str">
            <v>13.4.1.2</v>
          </cell>
          <cell r="B911" t="str">
            <v>Hand Held terminal Charger</v>
          </cell>
          <cell r="C911" t="str">
            <v>ea.</v>
          </cell>
          <cell r="D911">
            <v>1</v>
          </cell>
          <cell r="E911">
            <v>890</v>
          </cell>
          <cell r="F911">
            <v>200</v>
          </cell>
          <cell r="G911">
            <v>890</v>
          </cell>
          <cell r="H911">
            <v>200</v>
          </cell>
          <cell r="I911">
            <v>1090</v>
          </cell>
        </row>
        <row r="912">
          <cell r="A912" t="str">
            <v>13.4.1.3</v>
          </cell>
          <cell r="B912" t="str">
            <v>Hand Held terminal Spare Battery</v>
          </cell>
          <cell r="C912" t="str">
            <v>ea.</v>
          </cell>
          <cell r="D912">
            <v>1</v>
          </cell>
          <cell r="E912">
            <v>650</v>
          </cell>
          <cell r="F912">
            <v>50</v>
          </cell>
          <cell r="G912">
            <v>650</v>
          </cell>
          <cell r="H912">
            <v>50</v>
          </cell>
          <cell r="I912">
            <v>700</v>
          </cell>
        </row>
        <row r="913">
          <cell r="A913" t="str">
            <v>13.4.1.4</v>
          </cell>
          <cell r="B913" t="str">
            <v>Hand Held terminal Shoulder Strap</v>
          </cell>
          <cell r="C913" t="str">
            <v>ea.</v>
          </cell>
          <cell r="D913">
            <v>1</v>
          </cell>
          <cell r="E913">
            <v>250</v>
          </cell>
          <cell r="F913">
            <v>0</v>
          </cell>
          <cell r="G913">
            <v>250</v>
          </cell>
          <cell r="H913">
            <v>0</v>
          </cell>
          <cell r="I913">
            <v>250</v>
          </cell>
        </row>
        <row r="914">
          <cell r="A914" t="str">
            <v>13.4.1.5</v>
          </cell>
          <cell r="B914" t="str">
            <v>Hand Held terminal Carry Case</v>
          </cell>
          <cell r="C914" t="str">
            <v>ea.</v>
          </cell>
          <cell r="D914">
            <v>1</v>
          </cell>
          <cell r="E914">
            <v>670</v>
          </cell>
          <cell r="F914">
            <v>0</v>
          </cell>
          <cell r="G914">
            <v>670</v>
          </cell>
          <cell r="H914">
            <v>0</v>
          </cell>
          <cell r="I914">
            <v>670</v>
          </cell>
        </row>
        <row r="915">
          <cell r="A915" t="str">
            <v>13.4.1.6</v>
          </cell>
          <cell r="B915" t="str">
            <v>Hand Held terminal  Software</v>
          </cell>
          <cell r="C915" t="str">
            <v>ea.</v>
          </cell>
          <cell r="D915">
            <v>1</v>
          </cell>
          <cell r="E915">
            <v>1500</v>
          </cell>
          <cell r="F915">
            <v>400</v>
          </cell>
          <cell r="G915">
            <v>1500</v>
          </cell>
          <cell r="H915">
            <v>400</v>
          </cell>
          <cell r="I915">
            <v>1900</v>
          </cell>
        </row>
        <row r="918">
          <cell r="A918" t="str">
            <v>13.5.1.0</v>
          </cell>
          <cell r="B918" t="str">
            <v>VTS SERVER (DATA SERVER)</v>
          </cell>
          <cell r="C918" t="str">
            <v>ea.</v>
          </cell>
          <cell r="D918">
            <v>1</v>
          </cell>
          <cell r="G918">
            <v>173000</v>
          </cell>
          <cell r="H918">
            <v>3000</v>
          </cell>
          <cell r="I918">
            <v>176000</v>
          </cell>
        </row>
        <row r="919">
          <cell r="A919" t="str">
            <v>13.4.1.1</v>
          </cell>
          <cell r="B919" t="str">
            <v>SERVER</v>
          </cell>
          <cell r="C919" t="str">
            <v>ea.</v>
          </cell>
          <cell r="D919">
            <v>1</v>
          </cell>
          <cell r="E919">
            <v>90000</v>
          </cell>
          <cell r="F919">
            <v>2700</v>
          </cell>
          <cell r="G919">
            <v>90000</v>
          </cell>
          <cell r="H919">
            <v>2700</v>
          </cell>
          <cell r="I919">
            <v>92700</v>
          </cell>
        </row>
        <row r="920">
          <cell r="A920" t="str">
            <v>13.4.1.2</v>
          </cell>
          <cell r="B920" t="str">
            <v>INSTALLATION AND COMMISSIONING</v>
          </cell>
          <cell r="C920" t="str">
            <v>ea.</v>
          </cell>
          <cell r="D920">
            <v>1</v>
          </cell>
          <cell r="E920">
            <v>3000</v>
          </cell>
          <cell r="F920">
            <v>0</v>
          </cell>
          <cell r="G920">
            <v>3000</v>
          </cell>
          <cell r="I920">
            <v>3000</v>
          </cell>
        </row>
        <row r="921">
          <cell r="A921" t="str">
            <v>13.4.1.3</v>
          </cell>
          <cell r="B921" t="str">
            <v>Software Configuration</v>
          </cell>
          <cell r="C921" t="str">
            <v>ea.</v>
          </cell>
          <cell r="D921">
            <v>1</v>
          </cell>
          <cell r="E921">
            <v>30000</v>
          </cell>
          <cell r="F921">
            <v>300</v>
          </cell>
          <cell r="G921">
            <v>30000</v>
          </cell>
          <cell r="H921">
            <v>300</v>
          </cell>
          <cell r="I921">
            <v>30300</v>
          </cell>
        </row>
        <row r="922">
          <cell r="A922" t="str">
            <v>13.4.1.4</v>
          </cell>
          <cell r="B922" t="str">
            <v>Software</v>
          </cell>
          <cell r="C922" t="str">
            <v>ea.</v>
          </cell>
          <cell r="D922">
            <v>1</v>
          </cell>
          <cell r="E922">
            <v>50000</v>
          </cell>
          <cell r="F922">
            <v>0</v>
          </cell>
          <cell r="G922">
            <v>50000</v>
          </cell>
          <cell r="H922">
            <v>0</v>
          </cell>
          <cell r="I922">
            <v>50000</v>
          </cell>
        </row>
        <row r="925">
          <cell r="A925" t="str">
            <v>13.6.1.0</v>
          </cell>
          <cell r="B925" t="str">
            <v>VTS WORK STATION</v>
          </cell>
          <cell r="C925" t="str">
            <v>ea.</v>
          </cell>
          <cell r="D925">
            <v>1</v>
          </cell>
          <cell r="G925">
            <v>20000</v>
          </cell>
          <cell r="H925">
            <v>1500</v>
          </cell>
          <cell r="I925">
            <v>21500</v>
          </cell>
        </row>
        <row r="926">
          <cell r="A926" t="str">
            <v>13.6.1.1</v>
          </cell>
          <cell r="B926" t="str">
            <v>WORKSTATION (Office PC)</v>
          </cell>
          <cell r="C926" t="str">
            <v>ea.</v>
          </cell>
          <cell r="D926">
            <v>1</v>
          </cell>
          <cell r="E926">
            <v>20000</v>
          </cell>
          <cell r="F926">
            <v>1500</v>
          </cell>
          <cell r="G926">
            <v>20000</v>
          </cell>
          <cell r="H926">
            <v>1500</v>
          </cell>
          <cell r="I926">
            <v>21500</v>
          </cell>
        </row>
        <row r="929">
          <cell r="A929" t="str">
            <v>13.7.1.0</v>
          </cell>
          <cell r="B929" t="str">
            <v>VTS SOFTWARE CONFIGURATION AND LICENSES</v>
          </cell>
          <cell r="C929" t="str">
            <v>ea.</v>
          </cell>
          <cell r="D929">
            <v>1</v>
          </cell>
          <cell r="G929">
            <v>130000</v>
          </cell>
          <cell r="H929">
            <v>1500</v>
          </cell>
          <cell r="I929">
            <v>131500</v>
          </cell>
        </row>
        <row r="930">
          <cell r="A930" t="str">
            <v>13.7.1.1</v>
          </cell>
          <cell r="B930" t="str">
            <v>VTS SOFTWARE CONFIGURATION</v>
          </cell>
          <cell r="C930" t="str">
            <v>ea.</v>
          </cell>
          <cell r="D930">
            <v>1</v>
          </cell>
          <cell r="E930">
            <v>130000</v>
          </cell>
          <cell r="F930">
            <v>1500</v>
          </cell>
          <cell r="G930">
            <v>130000</v>
          </cell>
          <cell r="H930">
            <v>1500</v>
          </cell>
          <cell r="I930">
            <v>131500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ve Summary"/>
      <sheetName val="Single Cab"/>
      <sheetName val="Double Cab"/>
    </sheetNames>
    <sheetDataSet>
      <sheetData sheetId="0"/>
      <sheetData sheetId="1">
        <row r="54">
          <cell r="H54"/>
        </row>
        <row r="121">
          <cell r="H121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52E5-D43A-41FD-8D9D-7FDD3D0B20F2}">
  <sheetPr>
    <pageSetUpPr fitToPage="1"/>
  </sheetPr>
  <dimension ref="B1:H90"/>
  <sheetViews>
    <sheetView showGridLines="0" showZeros="0" view="pageBreakPreview" topLeftCell="B63" zoomScaleNormal="90" zoomScaleSheetLayoutView="100" workbookViewId="0">
      <selection activeCell="D6" sqref="D6"/>
    </sheetView>
  </sheetViews>
  <sheetFormatPr defaultRowHeight="16"/>
  <cols>
    <col min="1" max="1" width="8.7265625" style="10"/>
    <col min="2" max="2" width="9.26953125" style="1" customWidth="1"/>
    <col min="3" max="3" width="8.81640625" style="1" customWidth="1"/>
    <col min="4" max="4" width="46.26953125" style="2" customWidth="1"/>
    <col min="5" max="5" width="6.54296875" style="6" customWidth="1"/>
    <col min="6" max="6" width="10.1796875" style="7" customWidth="1"/>
    <col min="7" max="7" width="15.453125" style="26" customWidth="1"/>
    <col min="8" max="8" width="20.26953125" style="27" customWidth="1"/>
    <col min="9" max="9" width="11.453125" style="10" customWidth="1"/>
    <col min="10" max="231" width="8.7265625" style="10"/>
    <col min="232" max="232" width="9.26953125" style="10" bestFit="1" customWidth="1"/>
    <col min="233" max="233" width="8.7265625" style="10"/>
    <col min="234" max="234" width="47" style="10" customWidth="1"/>
    <col min="235" max="235" width="8.7265625" style="10"/>
    <col min="236" max="236" width="13.1796875" style="10" customWidth="1"/>
    <col min="237" max="237" width="9.54296875" style="10" bestFit="1" customWidth="1"/>
    <col min="238" max="238" width="10.1796875" style="10" bestFit="1" customWidth="1"/>
    <col min="239" max="248" width="0" style="10" hidden="1" customWidth="1"/>
    <col min="249" max="249" width="9.81640625" style="10" customWidth="1"/>
    <col min="250" max="250" width="14.7265625" style="10" customWidth="1"/>
    <col min="251" max="256" width="0" style="10" hidden="1" customWidth="1"/>
    <col min="257" max="487" width="8.7265625" style="10"/>
    <col min="488" max="488" width="9.26953125" style="10" bestFit="1" customWidth="1"/>
    <col min="489" max="489" width="8.7265625" style="10"/>
    <col min="490" max="490" width="47" style="10" customWidth="1"/>
    <col min="491" max="491" width="8.7265625" style="10"/>
    <col min="492" max="492" width="13.1796875" style="10" customWidth="1"/>
    <col min="493" max="493" width="9.54296875" style="10" bestFit="1" customWidth="1"/>
    <col min="494" max="494" width="10.1796875" style="10" bestFit="1" customWidth="1"/>
    <col min="495" max="504" width="0" style="10" hidden="1" customWidth="1"/>
    <col min="505" max="505" width="9.81640625" style="10" customWidth="1"/>
    <col min="506" max="506" width="14.7265625" style="10" customWidth="1"/>
    <col min="507" max="512" width="0" style="10" hidden="1" customWidth="1"/>
    <col min="513" max="743" width="8.7265625" style="10"/>
    <col min="744" max="744" width="9.26953125" style="10" bestFit="1" customWidth="1"/>
    <col min="745" max="745" width="8.7265625" style="10"/>
    <col min="746" max="746" width="47" style="10" customWidth="1"/>
    <col min="747" max="747" width="8.7265625" style="10"/>
    <col min="748" max="748" width="13.1796875" style="10" customWidth="1"/>
    <col min="749" max="749" width="9.54296875" style="10" bestFit="1" customWidth="1"/>
    <col min="750" max="750" width="10.1796875" style="10" bestFit="1" customWidth="1"/>
    <col min="751" max="760" width="0" style="10" hidden="1" customWidth="1"/>
    <col min="761" max="761" width="9.81640625" style="10" customWidth="1"/>
    <col min="762" max="762" width="14.7265625" style="10" customWidth="1"/>
    <col min="763" max="768" width="0" style="10" hidden="1" customWidth="1"/>
    <col min="769" max="999" width="8.7265625" style="10"/>
    <col min="1000" max="1000" width="9.26953125" style="10" bestFit="1" customWidth="1"/>
    <col min="1001" max="1001" width="8.7265625" style="10"/>
    <col min="1002" max="1002" width="47" style="10" customWidth="1"/>
    <col min="1003" max="1003" width="8.7265625" style="10"/>
    <col min="1004" max="1004" width="13.1796875" style="10" customWidth="1"/>
    <col min="1005" max="1005" width="9.54296875" style="10" bestFit="1" customWidth="1"/>
    <col min="1006" max="1006" width="10.1796875" style="10" bestFit="1" customWidth="1"/>
    <col min="1007" max="1016" width="0" style="10" hidden="1" customWidth="1"/>
    <col min="1017" max="1017" width="9.81640625" style="10" customWidth="1"/>
    <col min="1018" max="1018" width="14.7265625" style="10" customWidth="1"/>
    <col min="1019" max="1024" width="0" style="10" hidden="1" customWidth="1"/>
    <col min="1025" max="1255" width="8.7265625" style="10"/>
    <col min="1256" max="1256" width="9.26953125" style="10" bestFit="1" customWidth="1"/>
    <col min="1257" max="1257" width="8.7265625" style="10"/>
    <col min="1258" max="1258" width="47" style="10" customWidth="1"/>
    <col min="1259" max="1259" width="8.7265625" style="10"/>
    <col min="1260" max="1260" width="13.1796875" style="10" customWidth="1"/>
    <col min="1261" max="1261" width="9.54296875" style="10" bestFit="1" customWidth="1"/>
    <col min="1262" max="1262" width="10.1796875" style="10" bestFit="1" customWidth="1"/>
    <col min="1263" max="1272" width="0" style="10" hidden="1" customWidth="1"/>
    <col min="1273" max="1273" width="9.81640625" style="10" customWidth="1"/>
    <col min="1274" max="1274" width="14.7265625" style="10" customWidth="1"/>
    <col min="1275" max="1280" width="0" style="10" hidden="1" customWidth="1"/>
    <col min="1281" max="1511" width="8.7265625" style="10"/>
    <col min="1512" max="1512" width="9.26953125" style="10" bestFit="1" customWidth="1"/>
    <col min="1513" max="1513" width="8.7265625" style="10"/>
    <col min="1514" max="1514" width="47" style="10" customWidth="1"/>
    <col min="1515" max="1515" width="8.7265625" style="10"/>
    <col min="1516" max="1516" width="13.1796875" style="10" customWidth="1"/>
    <col min="1517" max="1517" width="9.54296875" style="10" bestFit="1" customWidth="1"/>
    <col min="1518" max="1518" width="10.1796875" style="10" bestFit="1" customWidth="1"/>
    <col min="1519" max="1528" width="0" style="10" hidden="1" customWidth="1"/>
    <col min="1529" max="1529" width="9.81640625" style="10" customWidth="1"/>
    <col min="1530" max="1530" width="14.7265625" style="10" customWidth="1"/>
    <col min="1531" max="1536" width="0" style="10" hidden="1" customWidth="1"/>
    <col min="1537" max="1767" width="8.7265625" style="10"/>
    <col min="1768" max="1768" width="9.26953125" style="10" bestFit="1" customWidth="1"/>
    <col min="1769" max="1769" width="8.7265625" style="10"/>
    <col min="1770" max="1770" width="47" style="10" customWidth="1"/>
    <col min="1771" max="1771" width="8.7265625" style="10"/>
    <col min="1772" max="1772" width="13.1796875" style="10" customWidth="1"/>
    <col min="1773" max="1773" width="9.54296875" style="10" bestFit="1" customWidth="1"/>
    <col min="1774" max="1774" width="10.1796875" style="10" bestFit="1" customWidth="1"/>
    <col min="1775" max="1784" width="0" style="10" hidden="1" customWidth="1"/>
    <col min="1785" max="1785" width="9.81640625" style="10" customWidth="1"/>
    <col min="1786" max="1786" width="14.7265625" style="10" customWidth="1"/>
    <col min="1787" max="1792" width="0" style="10" hidden="1" customWidth="1"/>
    <col min="1793" max="2023" width="8.7265625" style="10"/>
    <col min="2024" max="2024" width="9.26953125" style="10" bestFit="1" customWidth="1"/>
    <col min="2025" max="2025" width="8.7265625" style="10"/>
    <col min="2026" max="2026" width="47" style="10" customWidth="1"/>
    <col min="2027" max="2027" width="8.7265625" style="10"/>
    <col min="2028" max="2028" width="13.1796875" style="10" customWidth="1"/>
    <col min="2029" max="2029" width="9.54296875" style="10" bestFit="1" customWidth="1"/>
    <col min="2030" max="2030" width="10.1796875" style="10" bestFit="1" customWidth="1"/>
    <col min="2031" max="2040" width="0" style="10" hidden="1" customWidth="1"/>
    <col min="2041" max="2041" width="9.81640625" style="10" customWidth="1"/>
    <col min="2042" max="2042" width="14.7265625" style="10" customWidth="1"/>
    <col min="2043" max="2048" width="0" style="10" hidden="1" customWidth="1"/>
    <col min="2049" max="2279" width="8.7265625" style="10"/>
    <col min="2280" max="2280" width="9.26953125" style="10" bestFit="1" customWidth="1"/>
    <col min="2281" max="2281" width="8.7265625" style="10"/>
    <col min="2282" max="2282" width="47" style="10" customWidth="1"/>
    <col min="2283" max="2283" width="8.7265625" style="10"/>
    <col min="2284" max="2284" width="13.1796875" style="10" customWidth="1"/>
    <col min="2285" max="2285" width="9.54296875" style="10" bestFit="1" customWidth="1"/>
    <col min="2286" max="2286" width="10.1796875" style="10" bestFit="1" customWidth="1"/>
    <col min="2287" max="2296" width="0" style="10" hidden="1" customWidth="1"/>
    <col min="2297" max="2297" width="9.81640625" style="10" customWidth="1"/>
    <col min="2298" max="2298" width="14.7265625" style="10" customWidth="1"/>
    <col min="2299" max="2304" width="0" style="10" hidden="1" customWidth="1"/>
    <col min="2305" max="2535" width="8.7265625" style="10"/>
    <col min="2536" max="2536" width="9.26953125" style="10" bestFit="1" customWidth="1"/>
    <col min="2537" max="2537" width="8.7265625" style="10"/>
    <col min="2538" max="2538" width="47" style="10" customWidth="1"/>
    <col min="2539" max="2539" width="8.7265625" style="10"/>
    <col min="2540" max="2540" width="13.1796875" style="10" customWidth="1"/>
    <col min="2541" max="2541" width="9.54296875" style="10" bestFit="1" customWidth="1"/>
    <col min="2542" max="2542" width="10.1796875" style="10" bestFit="1" customWidth="1"/>
    <col min="2543" max="2552" width="0" style="10" hidden="1" customWidth="1"/>
    <col min="2553" max="2553" width="9.81640625" style="10" customWidth="1"/>
    <col min="2554" max="2554" width="14.7265625" style="10" customWidth="1"/>
    <col min="2555" max="2560" width="0" style="10" hidden="1" customWidth="1"/>
    <col min="2561" max="2791" width="8.7265625" style="10"/>
    <col min="2792" max="2792" width="9.26953125" style="10" bestFit="1" customWidth="1"/>
    <col min="2793" max="2793" width="8.7265625" style="10"/>
    <col min="2794" max="2794" width="47" style="10" customWidth="1"/>
    <col min="2795" max="2795" width="8.7265625" style="10"/>
    <col min="2796" max="2796" width="13.1796875" style="10" customWidth="1"/>
    <col min="2797" max="2797" width="9.54296875" style="10" bestFit="1" customWidth="1"/>
    <col min="2798" max="2798" width="10.1796875" style="10" bestFit="1" customWidth="1"/>
    <col min="2799" max="2808" width="0" style="10" hidden="1" customWidth="1"/>
    <col min="2809" max="2809" width="9.81640625" style="10" customWidth="1"/>
    <col min="2810" max="2810" width="14.7265625" style="10" customWidth="1"/>
    <col min="2811" max="2816" width="0" style="10" hidden="1" customWidth="1"/>
    <col min="2817" max="3047" width="8.7265625" style="10"/>
    <col min="3048" max="3048" width="9.26953125" style="10" bestFit="1" customWidth="1"/>
    <col min="3049" max="3049" width="8.7265625" style="10"/>
    <col min="3050" max="3050" width="47" style="10" customWidth="1"/>
    <col min="3051" max="3051" width="8.7265625" style="10"/>
    <col min="3052" max="3052" width="13.1796875" style="10" customWidth="1"/>
    <col min="3053" max="3053" width="9.54296875" style="10" bestFit="1" customWidth="1"/>
    <col min="3054" max="3054" width="10.1796875" style="10" bestFit="1" customWidth="1"/>
    <col min="3055" max="3064" width="0" style="10" hidden="1" customWidth="1"/>
    <col min="3065" max="3065" width="9.81640625" style="10" customWidth="1"/>
    <col min="3066" max="3066" width="14.7265625" style="10" customWidth="1"/>
    <col min="3067" max="3072" width="0" style="10" hidden="1" customWidth="1"/>
    <col min="3073" max="3303" width="8.7265625" style="10"/>
    <col min="3304" max="3304" width="9.26953125" style="10" bestFit="1" customWidth="1"/>
    <col min="3305" max="3305" width="8.7265625" style="10"/>
    <col min="3306" max="3306" width="47" style="10" customWidth="1"/>
    <col min="3307" max="3307" width="8.7265625" style="10"/>
    <col min="3308" max="3308" width="13.1796875" style="10" customWidth="1"/>
    <col min="3309" max="3309" width="9.54296875" style="10" bestFit="1" customWidth="1"/>
    <col min="3310" max="3310" width="10.1796875" style="10" bestFit="1" customWidth="1"/>
    <col min="3311" max="3320" width="0" style="10" hidden="1" customWidth="1"/>
    <col min="3321" max="3321" width="9.81640625" style="10" customWidth="1"/>
    <col min="3322" max="3322" width="14.7265625" style="10" customWidth="1"/>
    <col min="3323" max="3328" width="0" style="10" hidden="1" customWidth="1"/>
    <col min="3329" max="3559" width="8.7265625" style="10"/>
    <col min="3560" max="3560" width="9.26953125" style="10" bestFit="1" customWidth="1"/>
    <col min="3561" max="3561" width="8.7265625" style="10"/>
    <col min="3562" max="3562" width="47" style="10" customWidth="1"/>
    <col min="3563" max="3563" width="8.7265625" style="10"/>
    <col min="3564" max="3564" width="13.1796875" style="10" customWidth="1"/>
    <col min="3565" max="3565" width="9.54296875" style="10" bestFit="1" customWidth="1"/>
    <col min="3566" max="3566" width="10.1796875" style="10" bestFit="1" customWidth="1"/>
    <col min="3567" max="3576" width="0" style="10" hidden="1" customWidth="1"/>
    <col min="3577" max="3577" width="9.81640625" style="10" customWidth="1"/>
    <col min="3578" max="3578" width="14.7265625" style="10" customWidth="1"/>
    <col min="3579" max="3584" width="0" style="10" hidden="1" customWidth="1"/>
    <col min="3585" max="3815" width="8.7265625" style="10"/>
    <col min="3816" max="3816" width="9.26953125" style="10" bestFit="1" customWidth="1"/>
    <col min="3817" max="3817" width="8.7265625" style="10"/>
    <col min="3818" max="3818" width="47" style="10" customWidth="1"/>
    <col min="3819" max="3819" width="8.7265625" style="10"/>
    <col min="3820" max="3820" width="13.1796875" style="10" customWidth="1"/>
    <col min="3821" max="3821" width="9.54296875" style="10" bestFit="1" customWidth="1"/>
    <col min="3822" max="3822" width="10.1796875" style="10" bestFit="1" customWidth="1"/>
    <col min="3823" max="3832" width="0" style="10" hidden="1" customWidth="1"/>
    <col min="3833" max="3833" width="9.81640625" style="10" customWidth="1"/>
    <col min="3834" max="3834" width="14.7265625" style="10" customWidth="1"/>
    <col min="3835" max="3840" width="0" style="10" hidden="1" customWidth="1"/>
    <col min="3841" max="4071" width="8.7265625" style="10"/>
    <col min="4072" max="4072" width="9.26953125" style="10" bestFit="1" customWidth="1"/>
    <col min="4073" max="4073" width="8.7265625" style="10"/>
    <col min="4074" max="4074" width="47" style="10" customWidth="1"/>
    <col min="4075" max="4075" width="8.7265625" style="10"/>
    <col min="4076" max="4076" width="13.1796875" style="10" customWidth="1"/>
    <col min="4077" max="4077" width="9.54296875" style="10" bestFit="1" customWidth="1"/>
    <col min="4078" max="4078" width="10.1796875" style="10" bestFit="1" customWidth="1"/>
    <col min="4079" max="4088" width="0" style="10" hidden="1" customWidth="1"/>
    <col min="4089" max="4089" width="9.81640625" style="10" customWidth="1"/>
    <col min="4090" max="4090" width="14.7265625" style="10" customWidth="1"/>
    <col min="4091" max="4096" width="0" style="10" hidden="1" customWidth="1"/>
    <col min="4097" max="4327" width="8.7265625" style="10"/>
    <col min="4328" max="4328" width="9.26953125" style="10" bestFit="1" customWidth="1"/>
    <col min="4329" max="4329" width="8.7265625" style="10"/>
    <col min="4330" max="4330" width="47" style="10" customWidth="1"/>
    <col min="4331" max="4331" width="8.7265625" style="10"/>
    <col min="4332" max="4332" width="13.1796875" style="10" customWidth="1"/>
    <col min="4333" max="4333" width="9.54296875" style="10" bestFit="1" customWidth="1"/>
    <col min="4334" max="4334" width="10.1796875" style="10" bestFit="1" customWidth="1"/>
    <col min="4335" max="4344" width="0" style="10" hidden="1" customWidth="1"/>
    <col min="4345" max="4345" width="9.81640625" style="10" customWidth="1"/>
    <col min="4346" max="4346" width="14.7265625" style="10" customWidth="1"/>
    <col min="4347" max="4352" width="0" style="10" hidden="1" customWidth="1"/>
    <col min="4353" max="4583" width="8.7265625" style="10"/>
    <col min="4584" max="4584" width="9.26953125" style="10" bestFit="1" customWidth="1"/>
    <col min="4585" max="4585" width="8.7265625" style="10"/>
    <col min="4586" max="4586" width="47" style="10" customWidth="1"/>
    <col min="4587" max="4587" width="8.7265625" style="10"/>
    <col min="4588" max="4588" width="13.1796875" style="10" customWidth="1"/>
    <col min="4589" max="4589" width="9.54296875" style="10" bestFit="1" customWidth="1"/>
    <col min="4590" max="4590" width="10.1796875" style="10" bestFit="1" customWidth="1"/>
    <col min="4591" max="4600" width="0" style="10" hidden="1" customWidth="1"/>
    <col min="4601" max="4601" width="9.81640625" style="10" customWidth="1"/>
    <col min="4602" max="4602" width="14.7265625" style="10" customWidth="1"/>
    <col min="4603" max="4608" width="0" style="10" hidden="1" customWidth="1"/>
    <col min="4609" max="4839" width="8.7265625" style="10"/>
    <col min="4840" max="4840" width="9.26953125" style="10" bestFit="1" customWidth="1"/>
    <col min="4841" max="4841" width="8.7265625" style="10"/>
    <col min="4842" max="4842" width="47" style="10" customWidth="1"/>
    <col min="4843" max="4843" width="8.7265625" style="10"/>
    <col min="4844" max="4844" width="13.1796875" style="10" customWidth="1"/>
    <col min="4845" max="4845" width="9.54296875" style="10" bestFit="1" customWidth="1"/>
    <col min="4846" max="4846" width="10.1796875" style="10" bestFit="1" customWidth="1"/>
    <col min="4847" max="4856" width="0" style="10" hidden="1" customWidth="1"/>
    <col min="4857" max="4857" width="9.81640625" style="10" customWidth="1"/>
    <col min="4858" max="4858" width="14.7265625" style="10" customWidth="1"/>
    <col min="4859" max="4864" width="0" style="10" hidden="1" customWidth="1"/>
    <col min="4865" max="5095" width="8.7265625" style="10"/>
    <col min="5096" max="5096" width="9.26953125" style="10" bestFit="1" customWidth="1"/>
    <col min="5097" max="5097" width="8.7265625" style="10"/>
    <col min="5098" max="5098" width="47" style="10" customWidth="1"/>
    <col min="5099" max="5099" width="8.7265625" style="10"/>
    <col min="5100" max="5100" width="13.1796875" style="10" customWidth="1"/>
    <col min="5101" max="5101" width="9.54296875" style="10" bestFit="1" customWidth="1"/>
    <col min="5102" max="5102" width="10.1796875" style="10" bestFit="1" customWidth="1"/>
    <col min="5103" max="5112" width="0" style="10" hidden="1" customWidth="1"/>
    <col min="5113" max="5113" width="9.81640625" style="10" customWidth="1"/>
    <col min="5114" max="5114" width="14.7265625" style="10" customWidth="1"/>
    <col min="5115" max="5120" width="0" style="10" hidden="1" customWidth="1"/>
    <col min="5121" max="5351" width="8.7265625" style="10"/>
    <col min="5352" max="5352" width="9.26953125" style="10" bestFit="1" customWidth="1"/>
    <col min="5353" max="5353" width="8.7265625" style="10"/>
    <col min="5354" max="5354" width="47" style="10" customWidth="1"/>
    <col min="5355" max="5355" width="8.7265625" style="10"/>
    <col min="5356" max="5356" width="13.1796875" style="10" customWidth="1"/>
    <col min="5357" max="5357" width="9.54296875" style="10" bestFit="1" customWidth="1"/>
    <col min="5358" max="5358" width="10.1796875" style="10" bestFit="1" customWidth="1"/>
    <col min="5359" max="5368" width="0" style="10" hidden="1" customWidth="1"/>
    <col min="5369" max="5369" width="9.81640625" style="10" customWidth="1"/>
    <col min="5370" max="5370" width="14.7265625" style="10" customWidth="1"/>
    <col min="5371" max="5376" width="0" style="10" hidden="1" customWidth="1"/>
    <col min="5377" max="5607" width="8.7265625" style="10"/>
    <col min="5608" max="5608" width="9.26953125" style="10" bestFit="1" customWidth="1"/>
    <col min="5609" max="5609" width="8.7265625" style="10"/>
    <col min="5610" max="5610" width="47" style="10" customWidth="1"/>
    <col min="5611" max="5611" width="8.7265625" style="10"/>
    <col min="5612" max="5612" width="13.1796875" style="10" customWidth="1"/>
    <col min="5613" max="5613" width="9.54296875" style="10" bestFit="1" customWidth="1"/>
    <col min="5614" max="5614" width="10.1796875" style="10" bestFit="1" customWidth="1"/>
    <col min="5615" max="5624" width="0" style="10" hidden="1" customWidth="1"/>
    <col min="5625" max="5625" width="9.81640625" style="10" customWidth="1"/>
    <col min="5626" max="5626" width="14.7265625" style="10" customWidth="1"/>
    <col min="5627" max="5632" width="0" style="10" hidden="1" customWidth="1"/>
    <col min="5633" max="5863" width="8.7265625" style="10"/>
    <col min="5864" max="5864" width="9.26953125" style="10" bestFit="1" customWidth="1"/>
    <col min="5865" max="5865" width="8.7265625" style="10"/>
    <col min="5866" max="5866" width="47" style="10" customWidth="1"/>
    <col min="5867" max="5867" width="8.7265625" style="10"/>
    <col min="5868" max="5868" width="13.1796875" style="10" customWidth="1"/>
    <col min="5869" max="5869" width="9.54296875" style="10" bestFit="1" customWidth="1"/>
    <col min="5870" max="5870" width="10.1796875" style="10" bestFit="1" customWidth="1"/>
    <col min="5871" max="5880" width="0" style="10" hidden="1" customWidth="1"/>
    <col min="5881" max="5881" width="9.81640625" style="10" customWidth="1"/>
    <col min="5882" max="5882" width="14.7265625" style="10" customWidth="1"/>
    <col min="5883" max="5888" width="0" style="10" hidden="1" customWidth="1"/>
    <col min="5889" max="6119" width="8.7265625" style="10"/>
    <col min="6120" max="6120" width="9.26953125" style="10" bestFit="1" customWidth="1"/>
    <col min="6121" max="6121" width="8.7265625" style="10"/>
    <col min="6122" max="6122" width="47" style="10" customWidth="1"/>
    <col min="6123" max="6123" width="8.7265625" style="10"/>
    <col min="6124" max="6124" width="13.1796875" style="10" customWidth="1"/>
    <col min="6125" max="6125" width="9.54296875" style="10" bestFit="1" customWidth="1"/>
    <col min="6126" max="6126" width="10.1796875" style="10" bestFit="1" customWidth="1"/>
    <col min="6127" max="6136" width="0" style="10" hidden="1" customWidth="1"/>
    <col min="6137" max="6137" width="9.81640625" style="10" customWidth="1"/>
    <col min="6138" max="6138" width="14.7265625" style="10" customWidth="1"/>
    <col min="6139" max="6144" width="0" style="10" hidden="1" customWidth="1"/>
    <col min="6145" max="6375" width="8.7265625" style="10"/>
    <col min="6376" max="6376" width="9.26953125" style="10" bestFit="1" customWidth="1"/>
    <col min="6377" max="6377" width="8.7265625" style="10"/>
    <col min="6378" max="6378" width="47" style="10" customWidth="1"/>
    <col min="6379" max="6379" width="8.7265625" style="10"/>
    <col min="6380" max="6380" width="13.1796875" style="10" customWidth="1"/>
    <col min="6381" max="6381" width="9.54296875" style="10" bestFit="1" customWidth="1"/>
    <col min="6382" max="6382" width="10.1796875" style="10" bestFit="1" customWidth="1"/>
    <col min="6383" max="6392" width="0" style="10" hidden="1" customWidth="1"/>
    <col min="6393" max="6393" width="9.81640625" style="10" customWidth="1"/>
    <col min="6394" max="6394" width="14.7265625" style="10" customWidth="1"/>
    <col min="6395" max="6400" width="0" style="10" hidden="1" customWidth="1"/>
    <col min="6401" max="6631" width="8.7265625" style="10"/>
    <col min="6632" max="6632" width="9.26953125" style="10" bestFit="1" customWidth="1"/>
    <col min="6633" max="6633" width="8.7265625" style="10"/>
    <col min="6634" max="6634" width="47" style="10" customWidth="1"/>
    <col min="6635" max="6635" width="8.7265625" style="10"/>
    <col min="6636" max="6636" width="13.1796875" style="10" customWidth="1"/>
    <col min="6637" max="6637" width="9.54296875" style="10" bestFit="1" customWidth="1"/>
    <col min="6638" max="6638" width="10.1796875" style="10" bestFit="1" customWidth="1"/>
    <col min="6639" max="6648" width="0" style="10" hidden="1" customWidth="1"/>
    <col min="6649" max="6649" width="9.81640625" style="10" customWidth="1"/>
    <col min="6650" max="6650" width="14.7265625" style="10" customWidth="1"/>
    <col min="6651" max="6656" width="0" style="10" hidden="1" customWidth="1"/>
    <col min="6657" max="6887" width="8.7265625" style="10"/>
    <col min="6888" max="6888" width="9.26953125" style="10" bestFit="1" customWidth="1"/>
    <col min="6889" max="6889" width="8.7265625" style="10"/>
    <col min="6890" max="6890" width="47" style="10" customWidth="1"/>
    <col min="6891" max="6891" width="8.7265625" style="10"/>
    <col min="6892" max="6892" width="13.1796875" style="10" customWidth="1"/>
    <col min="6893" max="6893" width="9.54296875" style="10" bestFit="1" customWidth="1"/>
    <col min="6894" max="6894" width="10.1796875" style="10" bestFit="1" customWidth="1"/>
    <col min="6895" max="6904" width="0" style="10" hidden="1" customWidth="1"/>
    <col min="6905" max="6905" width="9.81640625" style="10" customWidth="1"/>
    <col min="6906" max="6906" width="14.7265625" style="10" customWidth="1"/>
    <col min="6907" max="6912" width="0" style="10" hidden="1" customWidth="1"/>
    <col min="6913" max="7143" width="8.7265625" style="10"/>
    <col min="7144" max="7144" width="9.26953125" style="10" bestFit="1" customWidth="1"/>
    <col min="7145" max="7145" width="8.7265625" style="10"/>
    <col min="7146" max="7146" width="47" style="10" customWidth="1"/>
    <col min="7147" max="7147" width="8.7265625" style="10"/>
    <col min="7148" max="7148" width="13.1796875" style="10" customWidth="1"/>
    <col min="7149" max="7149" width="9.54296875" style="10" bestFit="1" customWidth="1"/>
    <col min="7150" max="7150" width="10.1796875" style="10" bestFit="1" customWidth="1"/>
    <col min="7151" max="7160" width="0" style="10" hidden="1" customWidth="1"/>
    <col min="7161" max="7161" width="9.81640625" style="10" customWidth="1"/>
    <col min="7162" max="7162" width="14.7265625" style="10" customWidth="1"/>
    <col min="7163" max="7168" width="0" style="10" hidden="1" customWidth="1"/>
    <col min="7169" max="7399" width="8.7265625" style="10"/>
    <col min="7400" max="7400" width="9.26953125" style="10" bestFit="1" customWidth="1"/>
    <col min="7401" max="7401" width="8.7265625" style="10"/>
    <col min="7402" max="7402" width="47" style="10" customWidth="1"/>
    <col min="7403" max="7403" width="8.7265625" style="10"/>
    <col min="7404" max="7404" width="13.1796875" style="10" customWidth="1"/>
    <col min="7405" max="7405" width="9.54296875" style="10" bestFit="1" customWidth="1"/>
    <col min="7406" max="7406" width="10.1796875" style="10" bestFit="1" customWidth="1"/>
    <col min="7407" max="7416" width="0" style="10" hidden="1" customWidth="1"/>
    <col min="7417" max="7417" width="9.81640625" style="10" customWidth="1"/>
    <col min="7418" max="7418" width="14.7265625" style="10" customWidth="1"/>
    <col min="7419" max="7424" width="0" style="10" hidden="1" customWidth="1"/>
    <col min="7425" max="7655" width="8.7265625" style="10"/>
    <col min="7656" max="7656" width="9.26953125" style="10" bestFit="1" customWidth="1"/>
    <col min="7657" max="7657" width="8.7265625" style="10"/>
    <col min="7658" max="7658" width="47" style="10" customWidth="1"/>
    <col min="7659" max="7659" width="8.7265625" style="10"/>
    <col min="7660" max="7660" width="13.1796875" style="10" customWidth="1"/>
    <col min="7661" max="7661" width="9.54296875" style="10" bestFit="1" customWidth="1"/>
    <col min="7662" max="7662" width="10.1796875" style="10" bestFit="1" customWidth="1"/>
    <col min="7663" max="7672" width="0" style="10" hidden="1" customWidth="1"/>
    <col min="7673" max="7673" width="9.81640625" style="10" customWidth="1"/>
    <col min="7674" max="7674" width="14.7265625" style="10" customWidth="1"/>
    <col min="7675" max="7680" width="0" style="10" hidden="1" customWidth="1"/>
    <col min="7681" max="7911" width="8.7265625" style="10"/>
    <col min="7912" max="7912" width="9.26953125" style="10" bestFit="1" customWidth="1"/>
    <col min="7913" max="7913" width="8.7265625" style="10"/>
    <col min="7914" max="7914" width="47" style="10" customWidth="1"/>
    <col min="7915" max="7915" width="8.7265625" style="10"/>
    <col min="7916" max="7916" width="13.1796875" style="10" customWidth="1"/>
    <col min="7917" max="7917" width="9.54296875" style="10" bestFit="1" customWidth="1"/>
    <col min="7918" max="7918" width="10.1796875" style="10" bestFit="1" customWidth="1"/>
    <col min="7919" max="7928" width="0" style="10" hidden="1" customWidth="1"/>
    <col min="7929" max="7929" width="9.81640625" style="10" customWidth="1"/>
    <col min="7930" max="7930" width="14.7265625" style="10" customWidth="1"/>
    <col min="7931" max="7936" width="0" style="10" hidden="1" customWidth="1"/>
    <col min="7937" max="8167" width="8.7265625" style="10"/>
    <col min="8168" max="8168" width="9.26953125" style="10" bestFit="1" customWidth="1"/>
    <col min="8169" max="8169" width="8.7265625" style="10"/>
    <col min="8170" max="8170" width="47" style="10" customWidth="1"/>
    <col min="8171" max="8171" width="8.7265625" style="10"/>
    <col min="8172" max="8172" width="13.1796875" style="10" customWidth="1"/>
    <col min="8173" max="8173" width="9.54296875" style="10" bestFit="1" customWidth="1"/>
    <col min="8174" max="8174" width="10.1796875" style="10" bestFit="1" customWidth="1"/>
    <col min="8175" max="8184" width="0" style="10" hidden="1" customWidth="1"/>
    <col min="8185" max="8185" width="9.81640625" style="10" customWidth="1"/>
    <col min="8186" max="8186" width="14.7265625" style="10" customWidth="1"/>
    <col min="8187" max="8192" width="0" style="10" hidden="1" customWidth="1"/>
    <col min="8193" max="8423" width="8.7265625" style="10"/>
    <col min="8424" max="8424" width="9.26953125" style="10" bestFit="1" customWidth="1"/>
    <col min="8425" max="8425" width="8.7265625" style="10"/>
    <col min="8426" max="8426" width="47" style="10" customWidth="1"/>
    <col min="8427" max="8427" width="8.7265625" style="10"/>
    <col min="8428" max="8428" width="13.1796875" style="10" customWidth="1"/>
    <col min="8429" max="8429" width="9.54296875" style="10" bestFit="1" customWidth="1"/>
    <col min="8430" max="8430" width="10.1796875" style="10" bestFit="1" customWidth="1"/>
    <col min="8431" max="8440" width="0" style="10" hidden="1" customWidth="1"/>
    <col min="8441" max="8441" width="9.81640625" style="10" customWidth="1"/>
    <col min="8442" max="8442" width="14.7265625" style="10" customWidth="1"/>
    <col min="8443" max="8448" width="0" style="10" hidden="1" customWidth="1"/>
    <col min="8449" max="8679" width="8.7265625" style="10"/>
    <col min="8680" max="8680" width="9.26953125" style="10" bestFit="1" customWidth="1"/>
    <col min="8681" max="8681" width="8.7265625" style="10"/>
    <col min="8682" max="8682" width="47" style="10" customWidth="1"/>
    <col min="8683" max="8683" width="8.7265625" style="10"/>
    <col min="8684" max="8684" width="13.1796875" style="10" customWidth="1"/>
    <col min="8685" max="8685" width="9.54296875" style="10" bestFit="1" customWidth="1"/>
    <col min="8686" max="8686" width="10.1796875" style="10" bestFit="1" customWidth="1"/>
    <col min="8687" max="8696" width="0" style="10" hidden="1" customWidth="1"/>
    <col min="8697" max="8697" width="9.81640625" style="10" customWidth="1"/>
    <col min="8698" max="8698" width="14.7265625" style="10" customWidth="1"/>
    <col min="8699" max="8704" width="0" style="10" hidden="1" customWidth="1"/>
    <col min="8705" max="8935" width="8.7265625" style="10"/>
    <col min="8936" max="8936" width="9.26953125" style="10" bestFit="1" customWidth="1"/>
    <col min="8937" max="8937" width="8.7265625" style="10"/>
    <col min="8938" max="8938" width="47" style="10" customWidth="1"/>
    <col min="8939" max="8939" width="8.7265625" style="10"/>
    <col min="8940" max="8940" width="13.1796875" style="10" customWidth="1"/>
    <col min="8941" max="8941" width="9.54296875" style="10" bestFit="1" customWidth="1"/>
    <col min="8942" max="8942" width="10.1796875" style="10" bestFit="1" customWidth="1"/>
    <col min="8943" max="8952" width="0" style="10" hidden="1" customWidth="1"/>
    <col min="8953" max="8953" width="9.81640625" style="10" customWidth="1"/>
    <col min="8954" max="8954" width="14.7265625" style="10" customWidth="1"/>
    <col min="8955" max="8960" width="0" style="10" hidden="1" customWidth="1"/>
    <col min="8961" max="9191" width="8.7265625" style="10"/>
    <col min="9192" max="9192" width="9.26953125" style="10" bestFit="1" customWidth="1"/>
    <col min="9193" max="9193" width="8.7265625" style="10"/>
    <col min="9194" max="9194" width="47" style="10" customWidth="1"/>
    <col min="9195" max="9195" width="8.7265625" style="10"/>
    <col min="9196" max="9196" width="13.1796875" style="10" customWidth="1"/>
    <col min="9197" max="9197" width="9.54296875" style="10" bestFit="1" customWidth="1"/>
    <col min="9198" max="9198" width="10.1796875" style="10" bestFit="1" customWidth="1"/>
    <col min="9199" max="9208" width="0" style="10" hidden="1" customWidth="1"/>
    <col min="9209" max="9209" width="9.81640625" style="10" customWidth="1"/>
    <col min="9210" max="9210" width="14.7265625" style="10" customWidth="1"/>
    <col min="9211" max="9216" width="0" style="10" hidden="1" customWidth="1"/>
    <col min="9217" max="9447" width="8.7265625" style="10"/>
    <col min="9448" max="9448" width="9.26953125" style="10" bestFit="1" customWidth="1"/>
    <col min="9449" max="9449" width="8.7265625" style="10"/>
    <col min="9450" max="9450" width="47" style="10" customWidth="1"/>
    <col min="9451" max="9451" width="8.7265625" style="10"/>
    <col min="9452" max="9452" width="13.1796875" style="10" customWidth="1"/>
    <col min="9453" max="9453" width="9.54296875" style="10" bestFit="1" customWidth="1"/>
    <col min="9454" max="9454" width="10.1796875" style="10" bestFit="1" customWidth="1"/>
    <col min="9455" max="9464" width="0" style="10" hidden="1" customWidth="1"/>
    <col min="9465" max="9465" width="9.81640625" style="10" customWidth="1"/>
    <col min="9466" max="9466" width="14.7265625" style="10" customWidth="1"/>
    <col min="9467" max="9472" width="0" style="10" hidden="1" customWidth="1"/>
    <col min="9473" max="9703" width="8.7265625" style="10"/>
    <col min="9704" max="9704" width="9.26953125" style="10" bestFit="1" customWidth="1"/>
    <col min="9705" max="9705" width="8.7265625" style="10"/>
    <col min="9706" max="9706" width="47" style="10" customWidth="1"/>
    <col min="9707" max="9707" width="8.7265625" style="10"/>
    <col min="9708" max="9708" width="13.1796875" style="10" customWidth="1"/>
    <col min="9709" max="9709" width="9.54296875" style="10" bestFit="1" customWidth="1"/>
    <col min="9710" max="9710" width="10.1796875" style="10" bestFit="1" customWidth="1"/>
    <col min="9711" max="9720" width="0" style="10" hidden="1" customWidth="1"/>
    <col min="9721" max="9721" width="9.81640625" style="10" customWidth="1"/>
    <col min="9722" max="9722" width="14.7265625" style="10" customWidth="1"/>
    <col min="9723" max="9728" width="0" style="10" hidden="1" customWidth="1"/>
    <col min="9729" max="9959" width="8.7265625" style="10"/>
    <col min="9960" max="9960" width="9.26953125" style="10" bestFit="1" customWidth="1"/>
    <col min="9961" max="9961" width="8.7265625" style="10"/>
    <col min="9962" max="9962" width="47" style="10" customWidth="1"/>
    <col min="9963" max="9963" width="8.7265625" style="10"/>
    <col min="9964" max="9964" width="13.1796875" style="10" customWidth="1"/>
    <col min="9965" max="9965" width="9.54296875" style="10" bestFit="1" customWidth="1"/>
    <col min="9966" max="9966" width="10.1796875" style="10" bestFit="1" customWidth="1"/>
    <col min="9967" max="9976" width="0" style="10" hidden="1" customWidth="1"/>
    <col min="9977" max="9977" width="9.81640625" style="10" customWidth="1"/>
    <col min="9978" max="9978" width="14.7265625" style="10" customWidth="1"/>
    <col min="9979" max="9984" width="0" style="10" hidden="1" customWidth="1"/>
    <col min="9985" max="10215" width="8.7265625" style="10"/>
    <col min="10216" max="10216" width="9.26953125" style="10" bestFit="1" customWidth="1"/>
    <col min="10217" max="10217" width="8.7265625" style="10"/>
    <col min="10218" max="10218" width="47" style="10" customWidth="1"/>
    <col min="10219" max="10219" width="8.7265625" style="10"/>
    <col min="10220" max="10220" width="13.1796875" style="10" customWidth="1"/>
    <col min="10221" max="10221" width="9.54296875" style="10" bestFit="1" customWidth="1"/>
    <col min="10222" max="10222" width="10.1796875" style="10" bestFit="1" customWidth="1"/>
    <col min="10223" max="10232" width="0" style="10" hidden="1" customWidth="1"/>
    <col min="10233" max="10233" width="9.81640625" style="10" customWidth="1"/>
    <col min="10234" max="10234" width="14.7265625" style="10" customWidth="1"/>
    <col min="10235" max="10240" width="0" style="10" hidden="1" customWidth="1"/>
    <col min="10241" max="10471" width="8.7265625" style="10"/>
    <col min="10472" max="10472" width="9.26953125" style="10" bestFit="1" customWidth="1"/>
    <col min="10473" max="10473" width="8.7265625" style="10"/>
    <col min="10474" max="10474" width="47" style="10" customWidth="1"/>
    <col min="10475" max="10475" width="8.7265625" style="10"/>
    <col min="10476" max="10476" width="13.1796875" style="10" customWidth="1"/>
    <col min="10477" max="10477" width="9.54296875" style="10" bestFit="1" customWidth="1"/>
    <col min="10478" max="10478" width="10.1796875" style="10" bestFit="1" customWidth="1"/>
    <col min="10479" max="10488" width="0" style="10" hidden="1" customWidth="1"/>
    <col min="10489" max="10489" width="9.81640625" style="10" customWidth="1"/>
    <col min="10490" max="10490" width="14.7265625" style="10" customWidth="1"/>
    <col min="10491" max="10496" width="0" style="10" hidden="1" customWidth="1"/>
    <col min="10497" max="10727" width="8.7265625" style="10"/>
    <col min="10728" max="10728" width="9.26953125" style="10" bestFit="1" customWidth="1"/>
    <col min="10729" max="10729" width="8.7265625" style="10"/>
    <col min="10730" max="10730" width="47" style="10" customWidth="1"/>
    <col min="10731" max="10731" width="8.7265625" style="10"/>
    <col min="10732" max="10732" width="13.1796875" style="10" customWidth="1"/>
    <col min="10733" max="10733" width="9.54296875" style="10" bestFit="1" customWidth="1"/>
    <col min="10734" max="10734" width="10.1796875" style="10" bestFit="1" customWidth="1"/>
    <col min="10735" max="10744" width="0" style="10" hidden="1" customWidth="1"/>
    <col min="10745" max="10745" width="9.81640625" style="10" customWidth="1"/>
    <col min="10746" max="10746" width="14.7265625" style="10" customWidth="1"/>
    <col min="10747" max="10752" width="0" style="10" hidden="1" customWidth="1"/>
    <col min="10753" max="10983" width="8.7265625" style="10"/>
    <col min="10984" max="10984" width="9.26953125" style="10" bestFit="1" customWidth="1"/>
    <col min="10985" max="10985" width="8.7265625" style="10"/>
    <col min="10986" max="10986" width="47" style="10" customWidth="1"/>
    <col min="10987" max="10987" width="8.7265625" style="10"/>
    <col min="10988" max="10988" width="13.1796875" style="10" customWidth="1"/>
    <col min="10989" max="10989" width="9.54296875" style="10" bestFit="1" customWidth="1"/>
    <col min="10990" max="10990" width="10.1796875" style="10" bestFit="1" customWidth="1"/>
    <col min="10991" max="11000" width="0" style="10" hidden="1" customWidth="1"/>
    <col min="11001" max="11001" width="9.81640625" style="10" customWidth="1"/>
    <col min="11002" max="11002" width="14.7265625" style="10" customWidth="1"/>
    <col min="11003" max="11008" width="0" style="10" hidden="1" customWidth="1"/>
    <col min="11009" max="11239" width="8.7265625" style="10"/>
    <col min="11240" max="11240" width="9.26953125" style="10" bestFit="1" customWidth="1"/>
    <col min="11241" max="11241" width="8.7265625" style="10"/>
    <col min="11242" max="11242" width="47" style="10" customWidth="1"/>
    <col min="11243" max="11243" width="8.7265625" style="10"/>
    <col min="11244" max="11244" width="13.1796875" style="10" customWidth="1"/>
    <col min="11245" max="11245" width="9.54296875" style="10" bestFit="1" customWidth="1"/>
    <col min="11246" max="11246" width="10.1796875" style="10" bestFit="1" customWidth="1"/>
    <col min="11247" max="11256" width="0" style="10" hidden="1" customWidth="1"/>
    <col min="11257" max="11257" width="9.81640625" style="10" customWidth="1"/>
    <col min="11258" max="11258" width="14.7265625" style="10" customWidth="1"/>
    <col min="11259" max="11264" width="0" style="10" hidden="1" customWidth="1"/>
    <col min="11265" max="11495" width="8.7265625" style="10"/>
    <col min="11496" max="11496" width="9.26953125" style="10" bestFit="1" customWidth="1"/>
    <col min="11497" max="11497" width="8.7265625" style="10"/>
    <col min="11498" max="11498" width="47" style="10" customWidth="1"/>
    <col min="11499" max="11499" width="8.7265625" style="10"/>
    <col min="11500" max="11500" width="13.1796875" style="10" customWidth="1"/>
    <col min="11501" max="11501" width="9.54296875" style="10" bestFit="1" customWidth="1"/>
    <col min="11502" max="11502" width="10.1796875" style="10" bestFit="1" customWidth="1"/>
    <col min="11503" max="11512" width="0" style="10" hidden="1" customWidth="1"/>
    <col min="11513" max="11513" width="9.81640625" style="10" customWidth="1"/>
    <col min="11514" max="11514" width="14.7265625" style="10" customWidth="1"/>
    <col min="11515" max="11520" width="0" style="10" hidden="1" customWidth="1"/>
    <col min="11521" max="11751" width="8.7265625" style="10"/>
    <col min="11752" max="11752" width="9.26953125" style="10" bestFit="1" customWidth="1"/>
    <col min="11753" max="11753" width="8.7265625" style="10"/>
    <col min="11754" max="11754" width="47" style="10" customWidth="1"/>
    <col min="11755" max="11755" width="8.7265625" style="10"/>
    <col min="11756" max="11756" width="13.1796875" style="10" customWidth="1"/>
    <col min="11757" max="11757" width="9.54296875" style="10" bestFit="1" customWidth="1"/>
    <col min="11758" max="11758" width="10.1796875" style="10" bestFit="1" customWidth="1"/>
    <col min="11759" max="11768" width="0" style="10" hidden="1" customWidth="1"/>
    <col min="11769" max="11769" width="9.81640625" style="10" customWidth="1"/>
    <col min="11770" max="11770" width="14.7265625" style="10" customWidth="1"/>
    <col min="11771" max="11776" width="0" style="10" hidden="1" customWidth="1"/>
    <col min="11777" max="12007" width="8.7265625" style="10"/>
    <col min="12008" max="12008" width="9.26953125" style="10" bestFit="1" customWidth="1"/>
    <col min="12009" max="12009" width="8.7265625" style="10"/>
    <col min="12010" max="12010" width="47" style="10" customWidth="1"/>
    <col min="12011" max="12011" width="8.7265625" style="10"/>
    <col min="12012" max="12012" width="13.1796875" style="10" customWidth="1"/>
    <col min="12013" max="12013" width="9.54296875" style="10" bestFit="1" customWidth="1"/>
    <col min="12014" max="12014" width="10.1796875" style="10" bestFit="1" customWidth="1"/>
    <col min="12015" max="12024" width="0" style="10" hidden="1" customWidth="1"/>
    <col min="12025" max="12025" width="9.81640625" style="10" customWidth="1"/>
    <col min="12026" max="12026" width="14.7265625" style="10" customWidth="1"/>
    <col min="12027" max="12032" width="0" style="10" hidden="1" customWidth="1"/>
    <col min="12033" max="12263" width="8.7265625" style="10"/>
    <col min="12264" max="12264" width="9.26953125" style="10" bestFit="1" customWidth="1"/>
    <col min="12265" max="12265" width="8.7265625" style="10"/>
    <col min="12266" max="12266" width="47" style="10" customWidth="1"/>
    <col min="12267" max="12267" width="8.7265625" style="10"/>
    <col min="12268" max="12268" width="13.1796875" style="10" customWidth="1"/>
    <col min="12269" max="12269" width="9.54296875" style="10" bestFit="1" customWidth="1"/>
    <col min="12270" max="12270" width="10.1796875" style="10" bestFit="1" customWidth="1"/>
    <col min="12271" max="12280" width="0" style="10" hidden="1" customWidth="1"/>
    <col min="12281" max="12281" width="9.81640625" style="10" customWidth="1"/>
    <col min="12282" max="12282" width="14.7265625" style="10" customWidth="1"/>
    <col min="12283" max="12288" width="0" style="10" hidden="1" customWidth="1"/>
    <col min="12289" max="12519" width="8.7265625" style="10"/>
    <col min="12520" max="12520" width="9.26953125" style="10" bestFit="1" customWidth="1"/>
    <col min="12521" max="12521" width="8.7265625" style="10"/>
    <col min="12522" max="12522" width="47" style="10" customWidth="1"/>
    <col min="12523" max="12523" width="8.7265625" style="10"/>
    <col min="12524" max="12524" width="13.1796875" style="10" customWidth="1"/>
    <col min="12525" max="12525" width="9.54296875" style="10" bestFit="1" customWidth="1"/>
    <col min="12526" max="12526" width="10.1796875" style="10" bestFit="1" customWidth="1"/>
    <col min="12527" max="12536" width="0" style="10" hidden="1" customWidth="1"/>
    <col min="12537" max="12537" width="9.81640625" style="10" customWidth="1"/>
    <col min="12538" max="12538" width="14.7265625" style="10" customWidth="1"/>
    <col min="12539" max="12544" width="0" style="10" hidden="1" customWidth="1"/>
    <col min="12545" max="12775" width="8.7265625" style="10"/>
    <col min="12776" max="12776" width="9.26953125" style="10" bestFit="1" customWidth="1"/>
    <col min="12777" max="12777" width="8.7265625" style="10"/>
    <col min="12778" max="12778" width="47" style="10" customWidth="1"/>
    <col min="12779" max="12779" width="8.7265625" style="10"/>
    <col min="12780" max="12780" width="13.1796875" style="10" customWidth="1"/>
    <col min="12781" max="12781" width="9.54296875" style="10" bestFit="1" customWidth="1"/>
    <col min="12782" max="12782" width="10.1796875" style="10" bestFit="1" customWidth="1"/>
    <col min="12783" max="12792" width="0" style="10" hidden="1" customWidth="1"/>
    <col min="12793" max="12793" width="9.81640625" style="10" customWidth="1"/>
    <col min="12794" max="12794" width="14.7265625" style="10" customWidth="1"/>
    <col min="12795" max="12800" width="0" style="10" hidden="1" customWidth="1"/>
    <col min="12801" max="13031" width="8.7265625" style="10"/>
    <col min="13032" max="13032" width="9.26953125" style="10" bestFit="1" customWidth="1"/>
    <col min="13033" max="13033" width="8.7265625" style="10"/>
    <col min="13034" max="13034" width="47" style="10" customWidth="1"/>
    <col min="13035" max="13035" width="8.7265625" style="10"/>
    <col min="13036" max="13036" width="13.1796875" style="10" customWidth="1"/>
    <col min="13037" max="13037" width="9.54296875" style="10" bestFit="1" customWidth="1"/>
    <col min="13038" max="13038" width="10.1796875" style="10" bestFit="1" customWidth="1"/>
    <col min="13039" max="13048" width="0" style="10" hidden="1" customWidth="1"/>
    <col min="13049" max="13049" width="9.81640625" style="10" customWidth="1"/>
    <col min="13050" max="13050" width="14.7265625" style="10" customWidth="1"/>
    <col min="13051" max="13056" width="0" style="10" hidden="1" customWidth="1"/>
    <col min="13057" max="13287" width="8.7265625" style="10"/>
    <col min="13288" max="13288" width="9.26953125" style="10" bestFit="1" customWidth="1"/>
    <col min="13289" max="13289" width="8.7265625" style="10"/>
    <col min="13290" max="13290" width="47" style="10" customWidth="1"/>
    <col min="13291" max="13291" width="8.7265625" style="10"/>
    <col min="13292" max="13292" width="13.1796875" style="10" customWidth="1"/>
    <col min="13293" max="13293" width="9.54296875" style="10" bestFit="1" customWidth="1"/>
    <col min="13294" max="13294" width="10.1796875" style="10" bestFit="1" customWidth="1"/>
    <col min="13295" max="13304" width="0" style="10" hidden="1" customWidth="1"/>
    <col min="13305" max="13305" width="9.81640625" style="10" customWidth="1"/>
    <col min="13306" max="13306" width="14.7265625" style="10" customWidth="1"/>
    <col min="13307" max="13312" width="0" style="10" hidden="1" customWidth="1"/>
    <col min="13313" max="13543" width="8.7265625" style="10"/>
    <col min="13544" max="13544" width="9.26953125" style="10" bestFit="1" customWidth="1"/>
    <col min="13545" max="13545" width="8.7265625" style="10"/>
    <col min="13546" max="13546" width="47" style="10" customWidth="1"/>
    <col min="13547" max="13547" width="8.7265625" style="10"/>
    <col min="13548" max="13548" width="13.1796875" style="10" customWidth="1"/>
    <col min="13549" max="13549" width="9.54296875" style="10" bestFit="1" customWidth="1"/>
    <col min="13550" max="13550" width="10.1796875" style="10" bestFit="1" customWidth="1"/>
    <col min="13551" max="13560" width="0" style="10" hidden="1" customWidth="1"/>
    <col min="13561" max="13561" width="9.81640625" style="10" customWidth="1"/>
    <col min="13562" max="13562" width="14.7265625" style="10" customWidth="1"/>
    <col min="13563" max="13568" width="0" style="10" hidden="1" customWidth="1"/>
    <col min="13569" max="13799" width="8.7265625" style="10"/>
    <col min="13800" max="13800" width="9.26953125" style="10" bestFit="1" customWidth="1"/>
    <col min="13801" max="13801" width="8.7265625" style="10"/>
    <col min="13802" max="13802" width="47" style="10" customWidth="1"/>
    <col min="13803" max="13803" width="8.7265625" style="10"/>
    <col min="13804" max="13804" width="13.1796875" style="10" customWidth="1"/>
    <col min="13805" max="13805" width="9.54296875" style="10" bestFit="1" customWidth="1"/>
    <col min="13806" max="13806" width="10.1796875" style="10" bestFit="1" customWidth="1"/>
    <col min="13807" max="13816" width="0" style="10" hidden="1" customWidth="1"/>
    <col min="13817" max="13817" width="9.81640625" style="10" customWidth="1"/>
    <col min="13818" max="13818" width="14.7265625" style="10" customWidth="1"/>
    <col min="13819" max="13824" width="0" style="10" hidden="1" customWidth="1"/>
    <col min="13825" max="14055" width="8.7265625" style="10"/>
    <col min="14056" max="14056" width="9.26953125" style="10" bestFit="1" customWidth="1"/>
    <col min="14057" max="14057" width="8.7265625" style="10"/>
    <col min="14058" max="14058" width="47" style="10" customWidth="1"/>
    <col min="14059" max="14059" width="8.7265625" style="10"/>
    <col min="14060" max="14060" width="13.1796875" style="10" customWidth="1"/>
    <col min="14061" max="14061" width="9.54296875" style="10" bestFit="1" customWidth="1"/>
    <col min="14062" max="14062" width="10.1796875" style="10" bestFit="1" customWidth="1"/>
    <col min="14063" max="14072" width="0" style="10" hidden="1" customWidth="1"/>
    <col min="14073" max="14073" width="9.81640625" style="10" customWidth="1"/>
    <col min="14074" max="14074" width="14.7265625" style="10" customWidth="1"/>
    <col min="14075" max="14080" width="0" style="10" hidden="1" customWidth="1"/>
    <col min="14081" max="14311" width="8.7265625" style="10"/>
    <col min="14312" max="14312" width="9.26953125" style="10" bestFit="1" customWidth="1"/>
    <col min="14313" max="14313" width="8.7265625" style="10"/>
    <col min="14314" max="14314" width="47" style="10" customWidth="1"/>
    <col min="14315" max="14315" width="8.7265625" style="10"/>
    <col min="14316" max="14316" width="13.1796875" style="10" customWidth="1"/>
    <col min="14317" max="14317" width="9.54296875" style="10" bestFit="1" customWidth="1"/>
    <col min="14318" max="14318" width="10.1796875" style="10" bestFit="1" customWidth="1"/>
    <col min="14319" max="14328" width="0" style="10" hidden="1" customWidth="1"/>
    <col min="14329" max="14329" width="9.81640625" style="10" customWidth="1"/>
    <col min="14330" max="14330" width="14.7265625" style="10" customWidth="1"/>
    <col min="14331" max="14336" width="0" style="10" hidden="1" customWidth="1"/>
    <col min="14337" max="14567" width="8.7265625" style="10"/>
    <col min="14568" max="14568" width="9.26953125" style="10" bestFit="1" customWidth="1"/>
    <col min="14569" max="14569" width="8.7265625" style="10"/>
    <col min="14570" max="14570" width="47" style="10" customWidth="1"/>
    <col min="14571" max="14571" width="8.7265625" style="10"/>
    <col min="14572" max="14572" width="13.1796875" style="10" customWidth="1"/>
    <col min="14573" max="14573" width="9.54296875" style="10" bestFit="1" customWidth="1"/>
    <col min="14574" max="14574" width="10.1796875" style="10" bestFit="1" customWidth="1"/>
    <col min="14575" max="14584" width="0" style="10" hidden="1" customWidth="1"/>
    <col min="14585" max="14585" width="9.81640625" style="10" customWidth="1"/>
    <col min="14586" max="14586" width="14.7265625" style="10" customWidth="1"/>
    <col min="14587" max="14592" width="0" style="10" hidden="1" customWidth="1"/>
    <col min="14593" max="14823" width="8.7265625" style="10"/>
    <col min="14824" max="14824" width="9.26953125" style="10" bestFit="1" customWidth="1"/>
    <col min="14825" max="14825" width="8.7265625" style="10"/>
    <col min="14826" max="14826" width="47" style="10" customWidth="1"/>
    <col min="14827" max="14827" width="8.7265625" style="10"/>
    <col min="14828" max="14828" width="13.1796875" style="10" customWidth="1"/>
    <col min="14829" max="14829" width="9.54296875" style="10" bestFit="1" customWidth="1"/>
    <col min="14830" max="14830" width="10.1796875" style="10" bestFit="1" customWidth="1"/>
    <col min="14831" max="14840" width="0" style="10" hidden="1" customWidth="1"/>
    <col min="14841" max="14841" width="9.81640625" style="10" customWidth="1"/>
    <col min="14842" max="14842" width="14.7265625" style="10" customWidth="1"/>
    <col min="14843" max="14848" width="0" style="10" hidden="1" customWidth="1"/>
    <col min="14849" max="15079" width="8.7265625" style="10"/>
    <col min="15080" max="15080" width="9.26953125" style="10" bestFit="1" customWidth="1"/>
    <col min="15081" max="15081" width="8.7265625" style="10"/>
    <col min="15082" max="15082" width="47" style="10" customWidth="1"/>
    <col min="15083" max="15083" width="8.7265625" style="10"/>
    <col min="15084" max="15084" width="13.1796875" style="10" customWidth="1"/>
    <col min="15085" max="15085" width="9.54296875" style="10" bestFit="1" customWidth="1"/>
    <col min="15086" max="15086" width="10.1796875" style="10" bestFit="1" customWidth="1"/>
    <col min="15087" max="15096" width="0" style="10" hidden="1" customWidth="1"/>
    <col min="15097" max="15097" width="9.81640625" style="10" customWidth="1"/>
    <col min="15098" max="15098" width="14.7265625" style="10" customWidth="1"/>
    <col min="15099" max="15104" width="0" style="10" hidden="1" customWidth="1"/>
    <col min="15105" max="15335" width="8.7265625" style="10"/>
    <col min="15336" max="15336" width="9.26953125" style="10" bestFit="1" customWidth="1"/>
    <col min="15337" max="15337" width="8.7265625" style="10"/>
    <col min="15338" max="15338" width="47" style="10" customWidth="1"/>
    <col min="15339" max="15339" width="8.7265625" style="10"/>
    <col min="15340" max="15340" width="13.1796875" style="10" customWidth="1"/>
    <col min="15341" max="15341" width="9.54296875" style="10" bestFit="1" customWidth="1"/>
    <col min="15342" max="15342" width="10.1796875" style="10" bestFit="1" customWidth="1"/>
    <col min="15343" max="15352" width="0" style="10" hidden="1" customWidth="1"/>
    <col min="15353" max="15353" width="9.81640625" style="10" customWidth="1"/>
    <col min="15354" max="15354" width="14.7265625" style="10" customWidth="1"/>
    <col min="15355" max="15360" width="0" style="10" hidden="1" customWidth="1"/>
    <col min="15361" max="15591" width="8.7265625" style="10"/>
    <col min="15592" max="15592" width="9.26953125" style="10" bestFit="1" customWidth="1"/>
    <col min="15593" max="15593" width="8.7265625" style="10"/>
    <col min="15594" max="15594" width="47" style="10" customWidth="1"/>
    <col min="15595" max="15595" width="8.7265625" style="10"/>
    <col min="15596" max="15596" width="13.1796875" style="10" customWidth="1"/>
    <col min="15597" max="15597" width="9.54296875" style="10" bestFit="1" customWidth="1"/>
    <col min="15598" max="15598" width="10.1796875" style="10" bestFit="1" customWidth="1"/>
    <col min="15599" max="15608" width="0" style="10" hidden="1" customWidth="1"/>
    <col min="15609" max="15609" width="9.81640625" style="10" customWidth="1"/>
    <col min="15610" max="15610" width="14.7265625" style="10" customWidth="1"/>
    <col min="15611" max="15616" width="0" style="10" hidden="1" customWidth="1"/>
    <col min="15617" max="15847" width="8.7265625" style="10"/>
    <col min="15848" max="15848" width="9.26953125" style="10" bestFit="1" customWidth="1"/>
    <col min="15849" max="15849" width="8.7265625" style="10"/>
    <col min="15850" max="15850" width="47" style="10" customWidth="1"/>
    <col min="15851" max="15851" width="8.7265625" style="10"/>
    <col min="15852" max="15852" width="13.1796875" style="10" customWidth="1"/>
    <col min="15853" max="15853" width="9.54296875" style="10" bestFit="1" customWidth="1"/>
    <col min="15854" max="15854" width="10.1796875" style="10" bestFit="1" customWidth="1"/>
    <col min="15855" max="15864" width="0" style="10" hidden="1" customWidth="1"/>
    <col min="15865" max="15865" width="9.81640625" style="10" customWidth="1"/>
    <col min="15866" max="15866" width="14.7265625" style="10" customWidth="1"/>
    <col min="15867" max="15872" width="0" style="10" hidden="1" customWidth="1"/>
    <col min="15873" max="16103" width="8.7265625" style="10"/>
    <col min="16104" max="16104" width="9.26953125" style="10" bestFit="1" customWidth="1"/>
    <col min="16105" max="16105" width="8.7265625" style="10"/>
    <col min="16106" max="16106" width="47" style="10" customWidth="1"/>
    <col min="16107" max="16107" width="8.7265625" style="10"/>
    <col min="16108" max="16108" width="13.1796875" style="10" customWidth="1"/>
    <col min="16109" max="16109" width="9.54296875" style="10" bestFit="1" customWidth="1"/>
    <col min="16110" max="16110" width="10.1796875" style="10" bestFit="1" customWidth="1"/>
    <col min="16111" max="16120" width="0" style="10" hidden="1" customWidth="1"/>
    <col min="16121" max="16121" width="9.81640625" style="10" customWidth="1"/>
    <col min="16122" max="16122" width="14.7265625" style="10" customWidth="1"/>
    <col min="16123" max="16128" width="0" style="10" hidden="1" customWidth="1"/>
    <col min="16129" max="16384" width="8.7265625" style="10"/>
  </cols>
  <sheetData>
    <row r="1" spans="2:8" ht="12" customHeight="1">
      <c r="G1" s="8"/>
      <c r="H1" s="9"/>
    </row>
    <row r="2" spans="2:8" s="18" customFormat="1" ht="26.5" customHeight="1"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</row>
    <row r="3" spans="2:8">
      <c r="B3" s="3"/>
      <c r="G3" s="19"/>
      <c r="H3" s="20"/>
    </row>
    <row r="4" spans="2:8" ht="45.5" customHeight="1">
      <c r="B4" s="3"/>
      <c r="D4" s="28" t="s">
        <v>15</v>
      </c>
      <c r="G4" s="19"/>
      <c r="H4" s="20"/>
    </row>
    <row r="5" spans="2:8">
      <c r="B5" s="3"/>
      <c r="G5" s="19"/>
      <c r="H5" s="20"/>
    </row>
    <row r="6" spans="2:8">
      <c r="B6" s="3"/>
      <c r="C6" s="6">
        <v>1</v>
      </c>
      <c r="D6" s="42" t="s">
        <v>71</v>
      </c>
      <c r="G6" s="19"/>
      <c r="H6" s="20"/>
    </row>
    <row r="7" spans="2:8">
      <c r="B7" s="3"/>
      <c r="G7" s="19"/>
      <c r="H7" s="20"/>
    </row>
    <row r="8" spans="2:8">
      <c r="B8" s="3"/>
      <c r="C8" s="1" t="s">
        <v>16</v>
      </c>
      <c r="D8" s="2" t="s">
        <v>81</v>
      </c>
      <c r="G8" s="35"/>
      <c r="H8" s="20">
        <f>'P &amp; Gs'!H11+'P &amp; Gs'!H13+'P &amp; Gs'!H15+'P &amp; Gs'!H17+'P &amp; Gs'!H19+'P &amp; Gs'!H21+'P &amp; Gs'!H23</f>
        <v>0</v>
      </c>
    </row>
    <row r="9" spans="2:8" ht="5.5" customHeight="1">
      <c r="B9" s="3"/>
      <c r="G9" s="35"/>
      <c r="H9" s="20">
        <f>'[5]Single Cab'!H54</f>
        <v>0</v>
      </c>
    </row>
    <row r="10" spans="2:8" ht="6.5" customHeight="1">
      <c r="B10" s="3"/>
      <c r="G10" s="35"/>
      <c r="H10" s="20">
        <f>'[5]Single Cab'!H121</f>
        <v>0</v>
      </c>
    </row>
    <row r="11" spans="2:8" ht="15.75" customHeight="1">
      <c r="B11" s="3"/>
      <c r="G11" s="35"/>
      <c r="H11" s="20"/>
    </row>
    <row r="12" spans="2:8">
      <c r="B12" s="3"/>
      <c r="D12" s="5"/>
      <c r="G12" s="19"/>
      <c r="H12" s="20"/>
    </row>
    <row r="13" spans="2:8" s="38" customFormat="1">
      <c r="B13" s="36"/>
      <c r="C13" s="4"/>
      <c r="D13" s="55" t="s">
        <v>10</v>
      </c>
      <c r="E13" s="56"/>
      <c r="F13" s="57"/>
      <c r="G13" s="58"/>
      <c r="H13" s="21">
        <f>SUM(H8:H12)</f>
        <v>0</v>
      </c>
    </row>
    <row r="14" spans="2:8" s="38" customFormat="1">
      <c r="B14" s="36"/>
      <c r="C14" s="4"/>
      <c r="D14" s="42"/>
      <c r="E14" s="39"/>
      <c r="F14" s="40"/>
      <c r="G14" s="41"/>
      <c r="H14" s="22"/>
    </row>
    <row r="15" spans="2:8" s="38" customFormat="1">
      <c r="B15" s="36"/>
      <c r="C15" s="4"/>
      <c r="D15" s="42"/>
      <c r="E15" s="39"/>
      <c r="F15" s="40"/>
      <c r="G15" s="41"/>
      <c r="H15" s="22"/>
    </row>
    <row r="16" spans="2:8" s="38" customFormat="1">
      <c r="B16" s="36"/>
      <c r="C16" s="4"/>
      <c r="D16" s="28" t="s">
        <v>72</v>
      </c>
      <c r="E16" s="39"/>
      <c r="F16" s="40"/>
      <c r="G16" s="41"/>
      <c r="H16" s="22"/>
    </row>
    <row r="17" spans="2:8">
      <c r="B17" s="3"/>
      <c r="D17" s="5"/>
      <c r="G17" s="19"/>
      <c r="H17" s="20"/>
    </row>
    <row r="18" spans="2:8" ht="15.5" customHeight="1">
      <c r="B18" s="3"/>
      <c r="C18" s="1" t="s">
        <v>186</v>
      </c>
      <c r="D18" s="2" t="s">
        <v>74</v>
      </c>
      <c r="G18" s="35"/>
      <c r="H18" s="20">
        <f>'Single Cab'!H6</f>
        <v>0</v>
      </c>
    </row>
    <row r="19" spans="2:8" ht="7" customHeight="1">
      <c r="B19" s="3"/>
      <c r="G19" s="35"/>
      <c r="H19" s="20"/>
    </row>
    <row r="20" spans="2:8" ht="15.75" customHeight="1">
      <c r="B20" s="3"/>
      <c r="C20" s="1" t="s">
        <v>48</v>
      </c>
      <c r="D20" s="2" t="s">
        <v>178</v>
      </c>
      <c r="G20" s="35"/>
      <c r="H20" s="20">
        <f>'Single Cab'!H13+'Single Cab'!H15+'Single Cab'!H17</f>
        <v>0</v>
      </c>
    </row>
    <row r="21" spans="2:8" ht="7" customHeight="1">
      <c r="B21" s="3"/>
      <c r="G21" s="35"/>
      <c r="H21" s="20"/>
    </row>
    <row r="22" spans="2:8" ht="15.75" customHeight="1">
      <c r="B22" s="3"/>
      <c r="C22" s="1" t="s">
        <v>54</v>
      </c>
      <c r="D22" s="2" t="s">
        <v>182</v>
      </c>
      <c r="G22" s="35"/>
      <c r="H22" s="20">
        <f>'Single Cab'!H22+'Single Cab'!H25+'Single Cab'!H27+'Single Cab'!H29</f>
        <v>0</v>
      </c>
    </row>
    <row r="23" spans="2:8" ht="7" customHeight="1">
      <c r="B23" s="3"/>
      <c r="G23" s="35"/>
      <c r="H23" s="20"/>
    </row>
    <row r="24" spans="2:8" ht="15.5" customHeight="1">
      <c r="B24" s="3"/>
      <c r="C24" s="1" t="s">
        <v>104</v>
      </c>
      <c r="D24" s="2" t="s">
        <v>31</v>
      </c>
      <c r="G24" s="35"/>
      <c r="H24" s="20">
        <f>'Single Cab'!H35</f>
        <v>0</v>
      </c>
    </row>
    <row r="25" spans="2:8" ht="7" customHeight="1">
      <c r="B25" s="3"/>
      <c r="G25" s="35"/>
      <c r="H25" s="20"/>
    </row>
    <row r="26" spans="2:8" ht="15.75" customHeight="1">
      <c r="B26" s="3"/>
      <c r="C26" s="1" t="s">
        <v>106</v>
      </c>
      <c r="D26" s="2" t="s">
        <v>184</v>
      </c>
      <c r="G26" s="35"/>
      <c r="H26" s="20">
        <f>'Single Cab'!H40+'Single Cab'!H42+'Single Cab'!H44</f>
        <v>0</v>
      </c>
    </row>
    <row r="27" spans="2:8" ht="7" customHeight="1">
      <c r="B27" s="3"/>
      <c r="G27" s="35"/>
      <c r="H27" s="20"/>
    </row>
    <row r="28" spans="2:8">
      <c r="B28" s="3"/>
      <c r="C28" s="1" t="s">
        <v>110</v>
      </c>
      <c r="D28" s="2" t="s">
        <v>179</v>
      </c>
      <c r="G28" s="35"/>
      <c r="H28" s="20">
        <f>'Single Cab'!H49+'Single Cab'!H51+'Single Cab'!H53</f>
        <v>0</v>
      </c>
    </row>
    <row r="29" spans="2:8" ht="7" customHeight="1">
      <c r="B29" s="3"/>
      <c r="G29" s="35"/>
      <c r="H29" s="20"/>
    </row>
    <row r="30" spans="2:8" ht="15.75" customHeight="1">
      <c r="B30" s="3"/>
      <c r="C30" s="1" t="s">
        <v>189</v>
      </c>
      <c r="D30" s="2" t="s">
        <v>185</v>
      </c>
      <c r="G30" s="35"/>
      <c r="H30" s="20">
        <f>'Single Cab'!H67+'Single Cab'!H69+'Single Cab'!H71</f>
        <v>0</v>
      </c>
    </row>
    <row r="31" spans="2:8" ht="7" customHeight="1">
      <c r="B31" s="3"/>
      <c r="G31" s="35"/>
      <c r="H31" s="20"/>
    </row>
    <row r="32" spans="2:8" ht="15.5" customHeight="1">
      <c r="B32" s="3"/>
      <c r="C32" s="1" t="s">
        <v>113</v>
      </c>
      <c r="D32" s="2" t="s">
        <v>41</v>
      </c>
      <c r="G32" s="35"/>
      <c r="H32" s="20">
        <f>'Single Cab'!H77</f>
        <v>0</v>
      </c>
    </row>
    <row r="33" spans="2:8" ht="7" customHeight="1">
      <c r="B33" s="3"/>
      <c r="G33" s="35"/>
      <c r="H33" s="20"/>
    </row>
    <row r="34" spans="2:8">
      <c r="B34" s="3"/>
      <c r="C34" s="1" t="s">
        <v>115</v>
      </c>
      <c r="D34" s="2" t="s">
        <v>45</v>
      </c>
      <c r="G34" s="35"/>
      <c r="H34" s="20">
        <f>'Single Cab'!H82+'Single Cab'!H84</f>
        <v>0</v>
      </c>
    </row>
    <row r="35" spans="2:8" ht="7" customHeight="1">
      <c r="B35" s="3"/>
      <c r="G35" s="35"/>
      <c r="H35" s="20"/>
    </row>
    <row r="36" spans="2:8" ht="15.75" customHeight="1">
      <c r="B36" s="3"/>
      <c r="C36" s="1" t="s">
        <v>53</v>
      </c>
      <c r="D36" s="2" t="s">
        <v>180</v>
      </c>
      <c r="G36" s="35"/>
      <c r="H36" s="20">
        <f>'Single Cab'!H104</f>
        <v>0</v>
      </c>
    </row>
    <row r="37" spans="2:8" ht="7" customHeight="1">
      <c r="B37" s="3"/>
      <c r="G37" s="35"/>
      <c r="H37" s="20"/>
    </row>
    <row r="38" spans="2:8" ht="15.5" customHeight="1">
      <c r="B38" s="3"/>
      <c r="C38" s="1" t="s">
        <v>118</v>
      </c>
      <c r="D38" s="2" t="s">
        <v>181</v>
      </c>
      <c r="G38" s="35"/>
      <c r="H38" s="20">
        <f>'Single Cab'!H109</f>
        <v>0</v>
      </c>
    </row>
    <row r="39" spans="2:8" ht="7" customHeight="1">
      <c r="B39" s="3"/>
      <c r="G39" s="35"/>
      <c r="H39" s="20"/>
    </row>
    <row r="40" spans="2:8">
      <c r="B40" s="3"/>
      <c r="D40" s="5"/>
      <c r="G40" s="19"/>
      <c r="H40" s="20"/>
    </row>
    <row r="41" spans="2:8" s="38" customFormat="1">
      <c r="B41" s="36"/>
      <c r="C41" s="4"/>
      <c r="D41" s="55" t="s">
        <v>11</v>
      </c>
      <c r="E41" s="56"/>
      <c r="F41" s="57"/>
      <c r="G41" s="58"/>
      <c r="H41" s="21">
        <f>SUM(H18:H40)</f>
        <v>0</v>
      </c>
    </row>
    <row r="42" spans="2:8">
      <c r="B42" s="3"/>
      <c r="D42" s="5"/>
      <c r="G42" s="19"/>
      <c r="H42" s="20"/>
    </row>
    <row r="43" spans="2:8">
      <c r="B43" s="3"/>
      <c r="D43" s="5"/>
      <c r="G43" s="19"/>
      <c r="H43" s="20"/>
    </row>
    <row r="44" spans="2:8" s="38" customFormat="1">
      <c r="B44" s="36"/>
      <c r="C44" s="4"/>
      <c r="D44" s="28" t="s">
        <v>73</v>
      </c>
      <c r="E44" s="39"/>
      <c r="F44" s="40"/>
      <c r="G44" s="41"/>
      <c r="H44" s="22"/>
    </row>
    <row r="45" spans="2:8">
      <c r="B45" s="3"/>
      <c r="D45" s="5"/>
      <c r="G45" s="19"/>
      <c r="H45" s="20"/>
    </row>
    <row r="46" spans="2:8">
      <c r="B46" s="3"/>
      <c r="C46" s="1" t="s">
        <v>176</v>
      </c>
      <c r="D46" s="2" t="s">
        <v>74</v>
      </c>
      <c r="G46" s="35"/>
      <c r="H46" s="20">
        <f>'Double Cab'!H5</f>
        <v>0</v>
      </c>
    </row>
    <row r="47" spans="2:8" ht="7" customHeight="1">
      <c r="B47" s="3"/>
      <c r="G47" s="35"/>
      <c r="H47" s="20"/>
    </row>
    <row r="48" spans="2:8" ht="15.75" customHeight="1">
      <c r="B48" s="3"/>
      <c r="C48" s="1" t="s">
        <v>131</v>
      </c>
      <c r="D48" s="2" t="s">
        <v>178</v>
      </c>
      <c r="G48" s="35"/>
      <c r="H48" s="20">
        <f>'Double Cab'!H11+'Double Cab'!H13+'Double Cab'!H15</f>
        <v>0</v>
      </c>
    </row>
    <row r="49" spans="2:8" ht="7" customHeight="1">
      <c r="B49" s="3"/>
      <c r="G49" s="35"/>
      <c r="H49" s="20"/>
    </row>
    <row r="50" spans="2:8" ht="15.75" customHeight="1">
      <c r="B50" s="3"/>
      <c r="C50" s="1" t="s">
        <v>135</v>
      </c>
      <c r="D50" s="2" t="s">
        <v>182</v>
      </c>
      <c r="G50" s="35"/>
      <c r="H50" s="20">
        <f>'Double Cab'!H20+'Double Cab'!H23+'Double Cab'!H25+'Double Cab'!H27</f>
        <v>0</v>
      </c>
    </row>
    <row r="51" spans="2:8" ht="7" customHeight="1">
      <c r="B51" s="3"/>
      <c r="G51" s="35"/>
      <c r="H51" s="20"/>
    </row>
    <row r="52" spans="2:8" ht="15.5" customHeight="1">
      <c r="B52" s="3"/>
      <c r="C52" s="1" t="s">
        <v>140</v>
      </c>
      <c r="D52" s="2" t="s">
        <v>31</v>
      </c>
      <c r="G52" s="35"/>
      <c r="H52" s="20">
        <f>'Double Cab'!H32</f>
        <v>0</v>
      </c>
    </row>
    <row r="53" spans="2:8" ht="7" customHeight="1">
      <c r="B53" s="3"/>
      <c r="G53" s="35"/>
      <c r="H53" s="20"/>
    </row>
    <row r="54" spans="2:8" ht="15.75" customHeight="1">
      <c r="B54" s="3"/>
      <c r="C54" s="1" t="s">
        <v>142</v>
      </c>
      <c r="D54" s="2" t="s">
        <v>184</v>
      </c>
      <c r="G54" s="35"/>
      <c r="H54" s="20">
        <f>'Double Cab'!H37+'Double Cab'!H39+'Double Cab'!H41</f>
        <v>0</v>
      </c>
    </row>
    <row r="55" spans="2:8" ht="7" customHeight="1">
      <c r="B55" s="3"/>
      <c r="G55" s="35"/>
      <c r="H55" s="20"/>
    </row>
    <row r="56" spans="2:8">
      <c r="B56" s="3"/>
      <c r="C56" s="1" t="s">
        <v>144</v>
      </c>
      <c r="D56" s="2" t="s">
        <v>179</v>
      </c>
      <c r="G56" s="35"/>
      <c r="H56" s="20">
        <f>'Double Cab'!H46+'Double Cab'!H48+'Double Cab'!H50</f>
        <v>0</v>
      </c>
    </row>
    <row r="57" spans="2:8" ht="7" customHeight="1">
      <c r="B57" s="3"/>
      <c r="G57" s="35"/>
      <c r="H57" s="20"/>
    </row>
    <row r="58" spans="2:8" ht="15.75" customHeight="1">
      <c r="B58" s="3"/>
      <c r="C58" s="1" t="s">
        <v>146</v>
      </c>
      <c r="D58" s="2" t="s">
        <v>76</v>
      </c>
      <c r="G58" s="35"/>
      <c r="H58" s="20">
        <f>'Double Cab'!H64+'Double Cab'!H66+'Double Cab'!H68</f>
        <v>0</v>
      </c>
    </row>
    <row r="59" spans="2:8" ht="7" customHeight="1">
      <c r="B59" s="3"/>
      <c r="G59" s="35"/>
      <c r="H59" s="20"/>
    </row>
    <row r="60" spans="2:8" ht="15.5" customHeight="1">
      <c r="B60" s="3"/>
      <c r="C60" s="1" t="s">
        <v>149</v>
      </c>
      <c r="D60" s="2" t="s">
        <v>41</v>
      </c>
      <c r="G60" s="35"/>
      <c r="H60" s="20">
        <f>'Double Cab'!H74</f>
        <v>0</v>
      </c>
    </row>
    <row r="61" spans="2:8" ht="7" customHeight="1">
      <c r="B61" s="3"/>
      <c r="G61" s="35"/>
      <c r="H61" s="20"/>
    </row>
    <row r="62" spans="2:8">
      <c r="B62" s="3"/>
      <c r="C62" s="1" t="s">
        <v>151</v>
      </c>
      <c r="D62" s="2" t="s">
        <v>45</v>
      </c>
      <c r="G62" s="35"/>
      <c r="H62" s="20">
        <f>'Double Cab'!H79+'Double Cab'!H81</f>
        <v>0</v>
      </c>
    </row>
    <row r="63" spans="2:8" ht="7" customHeight="1">
      <c r="B63" s="3"/>
      <c r="G63" s="35"/>
      <c r="H63" s="20"/>
    </row>
    <row r="64" spans="2:8" ht="15.75" customHeight="1">
      <c r="B64" s="3"/>
      <c r="C64" s="1" t="s">
        <v>154</v>
      </c>
      <c r="D64" s="2" t="s">
        <v>180</v>
      </c>
      <c r="G64" s="35"/>
      <c r="H64" s="20">
        <f>'Double Cab'!H99</f>
        <v>0</v>
      </c>
    </row>
    <row r="65" spans="2:8" ht="7" customHeight="1">
      <c r="B65" s="3"/>
      <c r="G65" s="35"/>
      <c r="H65" s="20"/>
    </row>
    <row r="66" spans="2:8" ht="15.5" customHeight="1">
      <c r="B66" s="3"/>
      <c r="C66" s="1" t="s">
        <v>156</v>
      </c>
      <c r="D66" s="2" t="s">
        <v>181</v>
      </c>
      <c r="G66" s="35"/>
      <c r="H66" s="20">
        <f>'Double Cab'!H104</f>
        <v>0</v>
      </c>
    </row>
    <row r="67" spans="2:8" ht="7" customHeight="1">
      <c r="B67" s="3"/>
      <c r="G67" s="35"/>
      <c r="H67" s="20"/>
    </row>
    <row r="68" spans="2:8" ht="7" customHeight="1">
      <c r="B68" s="3"/>
      <c r="G68" s="35"/>
      <c r="H68" s="20"/>
    </row>
    <row r="69" spans="2:8">
      <c r="B69" s="3"/>
      <c r="D69" s="5"/>
      <c r="G69" s="19"/>
      <c r="H69" s="20"/>
    </row>
    <row r="70" spans="2:8" s="38" customFormat="1">
      <c r="B70" s="36"/>
      <c r="C70" s="4"/>
      <c r="D70" s="55" t="s">
        <v>12</v>
      </c>
      <c r="E70" s="56"/>
      <c r="F70" s="57"/>
      <c r="G70" s="58"/>
      <c r="H70" s="21">
        <f>SUM(H46:H69)</f>
        <v>0</v>
      </c>
    </row>
    <row r="71" spans="2:8">
      <c r="B71" s="3"/>
      <c r="G71" s="19"/>
      <c r="H71" s="20"/>
    </row>
    <row r="72" spans="2:8">
      <c r="B72" s="3"/>
      <c r="G72" s="19"/>
      <c r="H72" s="20"/>
    </row>
    <row r="73" spans="2:8">
      <c r="B73" s="3"/>
      <c r="C73" s="43"/>
      <c r="D73" s="37" t="s">
        <v>13</v>
      </c>
      <c r="E73" s="59"/>
      <c r="F73" s="60"/>
      <c r="G73" s="61"/>
      <c r="H73" s="21">
        <f>H70+H41+H13</f>
        <v>0</v>
      </c>
    </row>
    <row r="74" spans="2:8">
      <c r="D74" s="5"/>
    </row>
    <row r="86" spans="2:8" s="6" customFormat="1" ht="12.5">
      <c r="B86" s="1"/>
      <c r="C86" s="1"/>
      <c r="D86" s="5"/>
      <c r="F86" s="7"/>
      <c r="G86" s="26"/>
      <c r="H86" s="27"/>
    </row>
    <row r="90" spans="2:8" s="6" customFormat="1" ht="12.5">
      <c r="B90" s="1"/>
      <c r="C90" s="1"/>
      <c r="D90" s="5"/>
      <c r="F90" s="7"/>
      <c r="G90" s="26"/>
      <c r="H90" s="2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5" scale="74" fitToHeight="0" orientation="portrait" r:id="rId1"/>
  <headerFooter>
    <oddHeader>&amp;C&amp;"Arial,Regular"&amp;10Executive Summary - Electric Vehicles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1151-3721-4417-9ECD-FEB043634C9A}">
  <sheetPr>
    <pageSetUpPr fitToPage="1"/>
  </sheetPr>
  <dimension ref="B1:H74"/>
  <sheetViews>
    <sheetView showGridLines="0" showZeros="0" view="pageBreakPreview" topLeftCell="A4" zoomScaleNormal="90" zoomScaleSheetLayoutView="100" workbookViewId="0">
      <selection activeCell="D25" sqref="D25"/>
    </sheetView>
  </sheetViews>
  <sheetFormatPr defaultRowHeight="16"/>
  <cols>
    <col min="1" max="1" width="8.7265625" style="10"/>
    <col min="2" max="2" width="6.453125" style="1" customWidth="1"/>
    <col min="3" max="3" width="8.81640625" style="1" customWidth="1"/>
    <col min="4" max="4" width="54.36328125" style="2" customWidth="1"/>
    <col min="5" max="5" width="6.54296875" style="6" customWidth="1"/>
    <col min="6" max="6" width="10.1796875" style="7" customWidth="1"/>
    <col min="7" max="7" width="15.453125" style="26" customWidth="1"/>
    <col min="8" max="8" width="20.26953125" style="27" customWidth="1"/>
    <col min="9" max="9" width="11.453125" style="10" customWidth="1"/>
    <col min="10" max="231" width="8.7265625" style="10"/>
    <col min="232" max="232" width="9.26953125" style="10" bestFit="1" customWidth="1"/>
    <col min="233" max="233" width="8.7265625" style="10"/>
    <col min="234" max="234" width="47" style="10" customWidth="1"/>
    <col min="235" max="235" width="8.7265625" style="10"/>
    <col min="236" max="236" width="13.1796875" style="10" customWidth="1"/>
    <col min="237" max="237" width="9.54296875" style="10" bestFit="1" customWidth="1"/>
    <col min="238" max="238" width="10.1796875" style="10" bestFit="1" customWidth="1"/>
    <col min="239" max="248" width="0" style="10" hidden="1" customWidth="1"/>
    <col min="249" max="249" width="9.81640625" style="10" customWidth="1"/>
    <col min="250" max="250" width="14.7265625" style="10" customWidth="1"/>
    <col min="251" max="256" width="0" style="10" hidden="1" customWidth="1"/>
    <col min="257" max="487" width="8.7265625" style="10"/>
    <col min="488" max="488" width="9.26953125" style="10" bestFit="1" customWidth="1"/>
    <col min="489" max="489" width="8.7265625" style="10"/>
    <col min="490" max="490" width="47" style="10" customWidth="1"/>
    <col min="491" max="491" width="8.7265625" style="10"/>
    <col min="492" max="492" width="13.1796875" style="10" customWidth="1"/>
    <col min="493" max="493" width="9.54296875" style="10" bestFit="1" customWidth="1"/>
    <col min="494" max="494" width="10.1796875" style="10" bestFit="1" customWidth="1"/>
    <col min="495" max="504" width="0" style="10" hidden="1" customWidth="1"/>
    <col min="505" max="505" width="9.81640625" style="10" customWidth="1"/>
    <col min="506" max="506" width="14.7265625" style="10" customWidth="1"/>
    <col min="507" max="512" width="0" style="10" hidden="1" customWidth="1"/>
    <col min="513" max="743" width="8.7265625" style="10"/>
    <col min="744" max="744" width="9.26953125" style="10" bestFit="1" customWidth="1"/>
    <col min="745" max="745" width="8.7265625" style="10"/>
    <col min="746" max="746" width="47" style="10" customWidth="1"/>
    <col min="747" max="747" width="8.7265625" style="10"/>
    <col min="748" max="748" width="13.1796875" style="10" customWidth="1"/>
    <col min="749" max="749" width="9.54296875" style="10" bestFit="1" customWidth="1"/>
    <col min="750" max="750" width="10.1796875" style="10" bestFit="1" customWidth="1"/>
    <col min="751" max="760" width="0" style="10" hidden="1" customWidth="1"/>
    <col min="761" max="761" width="9.81640625" style="10" customWidth="1"/>
    <col min="762" max="762" width="14.7265625" style="10" customWidth="1"/>
    <col min="763" max="768" width="0" style="10" hidden="1" customWidth="1"/>
    <col min="769" max="999" width="8.7265625" style="10"/>
    <col min="1000" max="1000" width="9.26953125" style="10" bestFit="1" customWidth="1"/>
    <col min="1001" max="1001" width="8.7265625" style="10"/>
    <col min="1002" max="1002" width="47" style="10" customWidth="1"/>
    <col min="1003" max="1003" width="8.7265625" style="10"/>
    <col min="1004" max="1004" width="13.1796875" style="10" customWidth="1"/>
    <col min="1005" max="1005" width="9.54296875" style="10" bestFit="1" customWidth="1"/>
    <col min="1006" max="1006" width="10.1796875" style="10" bestFit="1" customWidth="1"/>
    <col min="1007" max="1016" width="0" style="10" hidden="1" customWidth="1"/>
    <col min="1017" max="1017" width="9.81640625" style="10" customWidth="1"/>
    <col min="1018" max="1018" width="14.7265625" style="10" customWidth="1"/>
    <col min="1019" max="1024" width="0" style="10" hidden="1" customWidth="1"/>
    <col min="1025" max="1255" width="8.7265625" style="10"/>
    <col min="1256" max="1256" width="9.26953125" style="10" bestFit="1" customWidth="1"/>
    <col min="1257" max="1257" width="8.7265625" style="10"/>
    <col min="1258" max="1258" width="47" style="10" customWidth="1"/>
    <col min="1259" max="1259" width="8.7265625" style="10"/>
    <col min="1260" max="1260" width="13.1796875" style="10" customWidth="1"/>
    <col min="1261" max="1261" width="9.54296875" style="10" bestFit="1" customWidth="1"/>
    <col min="1262" max="1262" width="10.1796875" style="10" bestFit="1" customWidth="1"/>
    <col min="1263" max="1272" width="0" style="10" hidden="1" customWidth="1"/>
    <col min="1273" max="1273" width="9.81640625" style="10" customWidth="1"/>
    <col min="1274" max="1274" width="14.7265625" style="10" customWidth="1"/>
    <col min="1275" max="1280" width="0" style="10" hidden="1" customWidth="1"/>
    <col min="1281" max="1511" width="8.7265625" style="10"/>
    <col min="1512" max="1512" width="9.26953125" style="10" bestFit="1" customWidth="1"/>
    <col min="1513" max="1513" width="8.7265625" style="10"/>
    <col min="1514" max="1514" width="47" style="10" customWidth="1"/>
    <col min="1515" max="1515" width="8.7265625" style="10"/>
    <col min="1516" max="1516" width="13.1796875" style="10" customWidth="1"/>
    <col min="1517" max="1517" width="9.54296875" style="10" bestFit="1" customWidth="1"/>
    <col min="1518" max="1518" width="10.1796875" style="10" bestFit="1" customWidth="1"/>
    <col min="1519" max="1528" width="0" style="10" hidden="1" customWidth="1"/>
    <col min="1529" max="1529" width="9.81640625" style="10" customWidth="1"/>
    <col min="1530" max="1530" width="14.7265625" style="10" customWidth="1"/>
    <col min="1531" max="1536" width="0" style="10" hidden="1" customWidth="1"/>
    <col min="1537" max="1767" width="8.7265625" style="10"/>
    <col min="1768" max="1768" width="9.26953125" style="10" bestFit="1" customWidth="1"/>
    <col min="1769" max="1769" width="8.7265625" style="10"/>
    <col min="1770" max="1770" width="47" style="10" customWidth="1"/>
    <col min="1771" max="1771" width="8.7265625" style="10"/>
    <col min="1772" max="1772" width="13.1796875" style="10" customWidth="1"/>
    <col min="1773" max="1773" width="9.54296875" style="10" bestFit="1" customWidth="1"/>
    <col min="1774" max="1774" width="10.1796875" style="10" bestFit="1" customWidth="1"/>
    <col min="1775" max="1784" width="0" style="10" hidden="1" customWidth="1"/>
    <col min="1785" max="1785" width="9.81640625" style="10" customWidth="1"/>
    <col min="1786" max="1786" width="14.7265625" style="10" customWidth="1"/>
    <col min="1787" max="1792" width="0" style="10" hidden="1" customWidth="1"/>
    <col min="1793" max="2023" width="8.7265625" style="10"/>
    <col min="2024" max="2024" width="9.26953125" style="10" bestFit="1" customWidth="1"/>
    <col min="2025" max="2025" width="8.7265625" style="10"/>
    <col min="2026" max="2026" width="47" style="10" customWidth="1"/>
    <col min="2027" max="2027" width="8.7265625" style="10"/>
    <col min="2028" max="2028" width="13.1796875" style="10" customWidth="1"/>
    <col min="2029" max="2029" width="9.54296875" style="10" bestFit="1" customWidth="1"/>
    <col min="2030" max="2030" width="10.1796875" style="10" bestFit="1" customWidth="1"/>
    <col min="2031" max="2040" width="0" style="10" hidden="1" customWidth="1"/>
    <col min="2041" max="2041" width="9.81640625" style="10" customWidth="1"/>
    <col min="2042" max="2042" width="14.7265625" style="10" customWidth="1"/>
    <col min="2043" max="2048" width="0" style="10" hidden="1" customWidth="1"/>
    <col min="2049" max="2279" width="8.7265625" style="10"/>
    <col min="2280" max="2280" width="9.26953125" style="10" bestFit="1" customWidth="1"/>
    <col min="2281" max="2281" width="8.7265625" style="10"/>
    <col min="2282" max="2282" width="47" style="10" customWidth="1"/>
    <col min="2283" max="2283" width="8.7265625" style="10"/>
    <col min="2284" max="2284" width="13.1796875" style="10" customWidth="1"/>
    <col min="2285" max="2285" width="9.54296875" style="10" bestFit="1" customWidth="1"/>
    <col min="2286" max="2286" width="10.1796875" style="10" bestFit="1" customWidth="1"/>
    <col min="2287" max="2296" width="0" style="10" hidden="1" customWidth="1"/>
    <col min="2297" max="2297" width="9.81640625" style="10" customWidth="1"/>
    <col min="2298" max="2298" width="14.7265625" style="10" customWidth="1"/>
    <col min="2299" max="2304" width="0" style="10" hidden="1" customWidth="1"/>
    <col min="2305" max="2535" width="8.7265625" style="10"/>
    <col min="2536" max="2536" width="9.26953125" style="10" bestFit="1" customWidth="1"/>
    <col min="2537" max="2537" width="8.7265625" style="10"/>
    <col min="2538" max="2538" width="47" style="10" customWidth="1"/>
    <col min="2539" max="2539" width="8.7265625" style="10"/>
    <col min="2540" max="2540" width="13.1796875" style="10" customWidth="1"/>
    <col min="2541" max="2541" width="9.54296875" style="10" bestFit="1" customWidth="1"/>
    <col min="2542" max="2542" width="10.1796875" style="10" bestFit="1" customWidth="1"/>
    <col min="2543" max="2552" width="0" style="10" hidden="1" customWidth="1"/>
    <col min="2553" max="2553" width="9.81640625" style="10" customWidth="1"/>
    <col min="2554" max="2554" width="14.7265625" style="10" customWidth="1"/>
    <col min="2555" max="2560" width="0" style="10" hidden="1" customWidth="1"/>
    <col min="2561" max="2791" width="8.7265625" style="10"/>
    <col min="2792" max="2792" width="9.26953125" style="10" bestFit="1" customWidth="1"/>
    <col min="2793" max="2793" width="8.7265625" style="10"/>
    <col min="2794" max="2794" width="47" style="10" customWidth="1"/>
    <col min="2795" max="2795" width="8.7265625" style="10"/>
    <col min="2796" max="2796" width="13.1796875" style="10" customWidth="1"/>
    <col min="2797" max="2797" width="9.54296875" style="10" bestFit="1" customWidth="1"/>
    <col min="2798" max="2798" width="10.1796875" style="10" bestFit="1" customWidth="1"/>
    <col min="2799" max="2808" width="0" style="10" hidden="1" customWidth="1"/>
    <col min="2809" max="2809" width="9.81640625" style="10" customWidth="1"/>
    <col min="2810" max="2810" width="14.7265625" style="10" customWidth="1"/>
    <col min="2811" max="2816" width="0" style="10" hidden="1" customWidth="1"/>
    <col min="2817" max="3047" width="8.7265625" style="10"/>
    <col min="3048" max="3048" width="9.26953125" style="10" bestFit="1" customWidth="1"/>
    <col min="3049" max="3049" width="8.7265625" style="10"/>
    <col min="3050" max="3050" width="47" style="10" customWidth="1"/>
    <col min="3051" max="3051" width="8.7265625" style="10"/>
    <col min="3052" max="3052" width="13.1796875" style="10" customWidth="1"/>
    <col min="3053" max="3053" width="9.54296875" style="10" bestFit="1" customWidth="1"/>
    <col min="3054" max="3054" width="10.1796875" style="10" bestFit="1" customWidth="1"/>
    <col min="3055" max="3064" width="0" style="10" hidden="1" customWidth="1"/>
    <col min="3065" max="3065" width="9.81640625" style="10" customWidth="1"/>
    <col min="3066" max="3066" width="14.7265625" style="10" customWidth="1"/>
    <col min="3067" max="3072" width="0" style="10" hidden="1" customWidth="1"/>
    <col min="3073" max="3303" width="8.7265625" style="10"/>
    <col min="3304" max="3304" width="9.26953125" style="10" bestFit="1" customWidth="1"/>
    <col min="3305" max="3305" width="8.7265625" style="10"/>
    <col min="3306" max="3306" width="47" style="10" customWidth="1"/>
    <col min="3307" max="3307" width="8.7265625" style="10"/>
    <col min="3308" max="3308" width="13.1796875" style="10" customWidth="1"/>
    <col min="3309" max="3309" width="9.54296875" style="10" bestFit="1" customWidth="1"/>
    <col min="3310" max="3310" width="10.1796875" style="10" bestFit="1" customWidth="1"/>
    <col min="3311" max="3320" width="0" style="10" hidden="1" customWidth="1"/>
    <col min="3321" max="3321" width="9.81640625" style="10" customWidth="1"/>
    <col min="3322" max="3322" width="14.7265625" style="10" customWidth="1"/>
    <col min="3323" max="3328" width="0" style="10" hidden="1" customWidth="1"/>
    <col min="3329" max="3559" width="8.7265625" style="10"/>
    <col min="3560" max="3560" width="9.26953125" style="10" bestFit="1" customWidth="1"/>
    <col min="3561" max="3561" width="8.7265625" style="10"/>
    <col min="3562" max="3562" width="47" style="10" customWidth="1"/>
    <col min="3563" max="3563" width="8.7265625" style="10"/>
    <col min="3564" max="3564" width="13.1796875" style="10" customWidth="1"/>
    <col min="3565" max="3565" width="9.54296875" style="10" bestFit="1" customWidth="1"/>
    <col min="3566" max="3566" width="10.1796875" style="10" bestFit="1" customWidth="1"/>
    <col min="3567" max="3576" width="0" style="10" hidden="1" customWidth="1"/>
    <col min="3577" max="3577" width="9.81640625" style="10" customWidth="1"/>
    <col min="3578" max="3578" width="14.7265625" style="10" customWidth="1"/>
    <col min="3579" max="3584" width="0" style="10" hidden="1" customWidth="1"/>
    <col min="3585" max="3815" width="8.7265625" style="10"/>
    <col min="3816" max="3816" width="9.26953125" style="10" bestFit="1" customWidth="1"/>
    <col min="3817" max="3817" width="8.7265625" style="10"/>
    <col min="3818" max="3818" width="47" style="10" customWidth="1"/>
    <col min="3819" max="3819" width="8.7265625" style="10"/>
    <col min="3820" max="3820" width="13.1796875" style="10" customWidth="1"/>
    <col min="3821" max="3821" width="9.54296875" style="10" bestFit="1" customWidth="1"/>
    <col min="3822" max="3822" width="10.1796875" style="10" bestFit="1" customWidth="1"/>
    <col min="3823" max="3832" width="0" style="10" hidden="1" customWidth="1"/>
    <col min="3833" max="3833" width="9.81640625" style="10" customWidth="1"/>
    <col min="3834" max="3834" width="14.7265625" style="10" customWidth="1"/>
    <col min="3835" max="3840" width="0" style="10" hidden="1" customWidth="1"/>
    <col min="3841" max="4071" width="8.7265625" style="10"/>
    <col min="4072" max="4072" width="9.26953125" style="10" bestFit="1" customWidth="1"/>
    <col min="4073" max="4073" width="8.7265625" style="10"/>
    <col min="4074" max="4074" width="47" style="10" customWidth="1"/>
    <col min="4075" max="4075" width="8.7265625" style="10"/>
    <col min="4076" max="4076" width="13.1796875" style="10" customWidth="1"/>
    <col min="4077" max="4077" width="9.54296875" style="10" bestFit="1" customWidth="1"/>
    <col min="4078" max="4078" width="10.1796875" style="10" bestFit="1" customWidth="1"/>
    <col min="4079" max="4088" width="0" style="10" hidden="1" customWidth="1"/>
    <col min="4089" max="4089" width="9.81640625" style="10" customWidth="1"/>
    <col min="4090" max="4090" width="14.7265625" style="10" customWidth="1"/>
    <col min="4091" max="4096" width="0" style="10" hidden="1" customWidth="1"/>
    <col min="4097" max="4327" width="8.7265625" style="10"/>
    <col min="4328" max="4328" width="9.26953125" style="10" bestFit="1" customWidth="1"/>
    <col min="4329" max="4329" width="8.7265625" style="10"/>
    <col min="4330" max="4330" width="47" style="10" customWidth="1"/>
    <col min="4331" max="4331" width="8.7265625" style="10"/>
    <col min="4332" max="4332" width="13.1796875" style="10" customWidth="1"/>
    <col min="4333" max="4333" width="9.54296875" style="10" bestFit="1" customWidth="1"/>
    <col min="4334" max="4334" width="10.1796875" style="10" bestFit="1" customWidth="1"/>
    <col min="4335" max="4344" width="0" style="10" hidden="1" customWidth="1"/>
    <col min="4345" max="4345" width="9.81640625" style="10" customWidth="1"/>
    <col min="4346" max="4346" width="14.7265625" style="10" customWidth="1"/>
    <col min="4347" max="4352" width="0" style="10" hidden="1" customWidth="1"/>
    <col min="4353" max="4583" width="8.7265625" style="10"/>
    <col min="4584" max="4584" width="9.26953125" style="10" bestFit="1" customWidth="1"/>
    <col min="4585" max="4585" width="8.7265625" style="10"/>
    <col min="4586" max="4586" width="47" style="10" customWidth="1"/>
    <col min="4587" max="4587" width="8.7265625" style="10"/>
    <col min="4588" max="4588" width="13.1796875" style="10" customWidth="1"/>
    <col min="4589" max="4589" width="9.54296875" style="10" bestFit="1" customWidth="1"/>
    <col min="4590" max="4590" width="10.1796875" style="10" bestFit="1" customWidth="1"/>
    <col min="4591" max="4600" width="0" style="10" hidden="1" customWidth="1"/>
    <col min="4601" max="4601" width="9.81640625" style="10" customWidth="1"/>
    <col min="4602" max="4602" width="14.7265625" style="10" customWidth="1"/>
    <col min="4603" max="4608" width="0" style="10" hidden="1" customWidth="1"/>
    <col min="4609" max="4839" width="8.7265625" style="10"/>
    <col min="4840" max="4840" width="9.26953125" style="10" bestFit="1" customWidth="1"/>
    <col min="4841" max="4841" width="8.7265625" style="10"/>
    <col min="4842" max="4842" width="47" style="10" customWidth="1"/>
    <col min="4843" max="4843" width="8.7265625" style="10"/>
    <col min="4844" max="4844" width="13.1796875" style="10" customWidth="1"/>
    <col min="4845" max="4845" width="9.54296875" style="10" bestFit="1" customWidth="1"/>
    <col min="4846" max="4846" width="10.1796875" style="10" bestFit="1" customWidth="1"/>
    <col min="4847" max="4856" width="0" style="10" hidden="1" customWidth="1"/>
    <col min="4857" max="4857" width="9.81640625" style="10" customWidth="1"/>
    <col min="4858" max="4858" width="14.7265625" style="10" customWidth="1"/>
    <col min="4859" max="4864" width="0" style="10" hidden="1" customWidth="1"/>
    <col min="4865" max="5095" width="8.7265625" style="10"/>
    <col min="5096" max="5096" width="9.26953125" style="10" bestFit="1" customWidth="1"/>
    <col min="5097" max="5097" width="8.7265625" style="10"/>
    <col min="5098" max="5098" width="47" style="10" customWidth="1"/>
    <col min="5099" max="5099" width="8.7265625" style="10"/>
    <col min="5100" max="5100" width="13.1796875" style="10" customWidth="1"/>
    <col min="5101" max="5101" width="9.54296875" style="10" bestFit="1" customWidth="1"/>
    <col min="5102" max="5102" width="10.1796875" style="10" bestFit="1" customWidth="1"/>
    <col min="5103" max="5112" width="0" style="10" hidden="1" customWidth="1"/>
    <col min="5113" max="5113" width="9.81640625" style="10" customWidth="1"/>
    <col min="5114" max="5114" width="14.7265625" style="10" customWidth="1"/>
    <col min="5115" max="5120" width="0" style="10" hidden="1" customWidth="1"/>
    <col min="5121" max="5351" width="8.7265625" style="10"/>
    <col min="5352" max="5352" width="9.26953125" style="10" bestFit="1" customWidth="1"/>
    <col min="5353" max="5353" width="8.7265625" style="10"/>
    <col min="5354" max="5354" width="47" style="10" customWidth="1"/>
    <col min="5355" max="5355" width="8.7265625" style="10"/>
    <col min="5356" max="5356" width="13.1796875" style="10" customWidth="1"/>
    <col min="5357" max="5357" width="9.54296875" style="10" bestFit="1" customWidth="1"/>
    <col min="5358" max="5358" width="10.1796875" style="10" bestFit="1" customWidth="1"/>
    <col min="5359" max="5368" width="0" style="10" hidden="1" customWidth="1"/>
    <col min="5369" max="5369" width="9.81640625" style="10" customWidth="1"/>
    <col min="5370" max="5370" width="14.7265625" style="10" customWidth="1"/>
    <col min="5371" max="5376" width="0" style="10" hidden="1" customWidth="1"/>
    <col min="5377" max="5607" width="8.7265625" style="10"/>
    <col min="5608" max="5608" width="9.26953125" style="10" bestFit="1" customWidth="1"/>
    <col min="5609" max="5609" width="8.7265625" style="10"/>
    <col min="5610" max="5610" width="47" style="10" customWidth="1"/>
    <col min="5611" max="5611" width="8.7265625" style="10"/>
    <col min="5612" max="5612" width="13.1796875" style="10" customWidth="1"/>
    <col min="5613" max="5613" width="9.54296875" style="10" bestFit="1" customWidth="1"/>
    <col min="5614" max="5614" width="10.1796875" style="10" bestFit="1" customWidth="1"/>
    <col min="5615" max="5624" width="0" style="10" hidden="1" customWidth="1"/>
    <col min="5625" max="5625" width="9.81640625" style="10" customWidth="1"/>
    <col min="5626" max="5626" width="14.7265625" style="10" customWidth="1"/>
    <col min="5627" max="5632" width="0" style="10" hidden="1" customWidth="1"/>
    <col min="5633" max="5863" width="8.7265625" style="10"/>
    <col min="5864" max="5864" width="9.26953125" style="10" bestFit="1" customWidth="1"/>
    <col min="5865" max="5865" width="8.7265625" style="10"/>
    <col min="5866" max="5866" width="47" style="10" customWidth="1"/>
    <col min="5867" max="5867" width="8.7265625" style="10"/>
    <col min="5868" max="5868" width="13.1796875" style="10" customWidth="1"/>
    <col min="5869" max="5869" width="9.54296875" style="10" bestFit="1" customWidth="1"/>
    <col min="5870" max="5870" width="10.1796875" style="10" bestFit="1" customWidth="1"/>
    <col min="5871" max="5880" width="0" style="10" hidden="1" customWidth="1"/>
    <col min="5881" max="5881" width="9.81640625" style="10" customWidth="1"/>
    <col min="5882" max="5882" width="14.7265625" style="10" customWidth="1"/>
    <col min="5883" max="5888" width="0" style="10" hidden="1" customWidth="1"/>
    <col min="5889" max="6119" width="8.7265625" style="10"/>
    <col min="6120" max="6120" width="9.26953125" style="10" bestFit="1" customWidth="1"/>
    <col min="6121" max="6121" width="8.7265625" style="10"/>
    <col min="6122" max="6122" width="47" style="10" customWidth="1"/>
    <col min="6123" max="6123" width="8.7265625" style="10"/>
    <col min="6124" max="6124" width="13.1796875" style="10" customWidth="1"/>
    <col min="6125" max="6125" width="9.54296875" style="10" bestFit="1" customWidth="1"/>
    <col min="6126" max="6126" width="10.1796875" style="10" bestFit="1" customWidth="1"/>
    <col min="6127" max="6136" width="0" style="10" hidden="1" customWidth="1"/>
    <col min="6137" max="6137" width="9.81640625" style="10" customWidth="1"/>
    <col min="6138" max="6138" width="14.7265625" style="10" customWidth="1"/>
    <col min="6139" max="6144" width="0" style="10" hidden="1" customWidth="1"/>
    <col min="6145" max="6375" width="8.7265625" style="10"/>
    <col min="6376" max="6376" width="9.26953125" style="10" bestFit="1" customWidth="1"/>
    <col min="6377" max="6377" width="8.7265625" style="10"/>
    <col min="6378" max="6378" width="47" style="10" customWidth="1"/>
    <col min="6379" max="6379" width="8.7265625" style="10"/>
    <col min="6380" max="6380" width="13.1796875" style="10" customWidth="1"/>
    <col min="6381" max="6381" width="9.54296875" style="10" bestFit="1" customWidth="1"/>
    <col min="6382" max="6382" width="10.1796875" style="10" bestFit="1" customWidth="1"/>
    <col min="6383" max="6392" width="0" style="10" hidden="1" customWidth="1"/>
    <col min="6393" max="6393" width="9.81640625" style="10" customWidth="1"/>
    <col min="6394" max="6394" width="14.7265625" style="10" customWidth="1"/>
    <col min="6395" max="6400" width="0" style="10" hidden="1" customWidth="1"/>
    <col min="6401" max="6631" width="8.7265625" style="10"/>
    <col min="6632" max="6632" width="9.26953125" style="10" bestFit="1" customWidth="1"/>
    <col min="6633" max="6633" width="8.7265625" style="10"/>
    <col min="6634" max="6634" width="47" style="10" customWidth="1"/>
    <col min="6635" max="6635" width="8.7265625" style="10"/>
    <col min="6636" max="6636" width="13.1796875" style="10" customWidth="1"/>
    <col min="6637" max="6637" width="9.54296875" style="10" bestFit="1" customWidth="1"/>
    <col min="6638" max="6638" width="10.1796875" style="10" bestFit="1" customWidth="1"/>
    <col min="6639" max="6648" width="0" style="10" hidden="1" customWidth="1"/>
    <col min="6649" max="6649" width="9.81640625" style="10" customWidth="1"/>
    <col min="6650" max="6650" width="14.7265625" style="10" customWidth="1"/>
    <col min="6651" max="6656" width="0" style="10" hidden="1" customWidth="1"/>
    <col min="6657" max="6887" width="8.7265625" style="10"/>
    <col min="6888" max="6888" width="9.26953125" style="10" bestFit="1" customWidth="1"/>
    <col min="6889" max="6889" width="8.7265625" style="10"/>
    <col min="6890" max="6890" width="47" style="10" customWidth="1"/>
    <col min="6891" max="6891" width="8.7265625" style="10"/>
    <col min="6892" max="6892" width="13.1796875" style="10" customWidth="1"/>
    <col min="6893" max="6893" width="9.54296875" style="10" bestFit="1" customWidth="1"/>
    <col min="6894" max="6894" width="10.1796875" style="10" bestFit="1" customWidth="1"/>
    <col min="6895" max="6904" width="0" style="10" hidden="1" customWidth="1"/>
    <col min="6905" max="6905" width="9.81640625" style="10" customWidth="1"/>
    <col min="6906" max="6906" width="14.7265625" style="10" customWidth="1"/>
    <col min="6907" max="6912" width="0" style="10" hidden="1" customWidth="1"/>
    <col min="6913" max="7143" width="8.7265625" style="10"/>
    <col min="7144" max="7144" width="9.26953125" style="10" bestFit="1" customWidth="1"/>
    <col min="7145" max="7145" width="8.7265625" style="10"/>
    <col min="7146" max="7146" width="47" style="10" customWidth="1"/>
    <col min="7147" max="7147" width="8.7265625" style="10"/>
    <col min="7148" max="7148" width="13.1796875" style="10" customWidth="1"/>
    <col min="7149" max="7149" width="9.54296875" style="10" bestFit="1" customWidth="1"/>
    <col min="7150" max="7150" width="10.1796875" style="10" bestFit="1" customWidth="1"/>
    <col min="7151" max="7160" width="0" style="10" hidden="1" customWidth="1"/>
    <col min="7161" max="7161" width="9.81640625" style="10" customWidth="1"/>
    <col min="7162" max="7162" width="14.7265625" style="10" customWidth="1"/>
    <col min="7163" max="7168" width="0" style="10" hidden="1" customWidth="1"/>
    <col min="7169" max="7399" width="8.7265625" style="10"/>
    <col min="7400" max="7400" width="9.26953125" style="10" bestFit="1" customWidth="1"/>
    <col min="7401" max="7401" width="8.7265625" style="10"/>
    <col min="7402" max="7402" width="47" style="10" customWidth="1"/>
    <col min="7403" max="7403" width="8.7265625" style="10"/>
    <col min="7404" max="7404" width="13.1796875" style="10" customWidth="1"/>
    <col min="7405" max="7405" width="9.54296875" style="10" bestFit="1" customWidth="1"/>
    <col min="7406" max="7406" width="10.1796875" style="10" bestFit="1" customWidth="1"/>
    <col min="7407" max="7416" width="0" style="10" hidden="1" customWidth="1"/>
    <col min="7417" max="7417" width="9.81640625" style="10" customWidth="1"/>
    <col min="7418" max="7418" width="14.7265625" style="10" customWidth="1"/>
    <col min="7419" max="7424" width="0" style="10" hidden="1" customWidth="1"/>
    <col min="7425" max="7655" width="8.7265625" style="10"/>
    <col min="7656" max="7656" width="9.26953125" style="10" bestFit="1" customWidth="1"/>
    <col min="7657" max="7657" width="8.7265625" style="10"/>
    <col min="7658" max="7658" width="47" style="10" customWidth="1"/>
    <col min="7659" max="7659" width="8.7265625" style="10"/>
    <col min="7660" max="7660" width="13.1796875" style="10" customWidth="1"/>
    <col min="7661" max="7661" width="9.54296875" style="10" bestFit="1" customWidth="1"/>
    <col min="7662" max="7662" width="10.1796875" style="10" bestFit="1" customWidth="1"/>
    <col min="7663" max="7672" width="0" style="10" hidden="1" customWidth="1"/>
    <col min="7673" max="7673" width="9.81640625" style="10" customWidth="1"/>
    <col min="7674" max="7674" width="14.7265625" style="10" customWidth="1"/>
    <col min="7675" max="7680" width="0" style="10" hidden="1" customWidth="1"/>
    <col min="7681" max="7911" width="8.7265625" style="10"/>
    <col min="7912" max="7912" width="9.26953125" style="10" bestFit="1" customWidth="1"/>
    <col min="7913" max="7913" width="8.7265625" style="10"/>
    <col min="7914" max="7914" width="47" style="10" customWidth="1"/>
    <col min="7915" max="7915" width="8.7265625" style="10"/>
    <col min="7916" max="7916" width="13.1796875" style="10" customWidth="1"/>
    <col min="7917" max="7917" width="9.54296875" style="10" bestFit="1" customWidth="1"/>
    <col min="7918" max="7918" width="10.1796875" style="10" bestFit="1" customWidth="1"/>
    <col min="7919" max="7928" width="0" style="10" hidden="1" customWidth="1"/>
    <col min="7929" max="7929" width="9.81640625" style="10" customWidth="1"/>
    <col min="7930" max="7930" width="14.7265625" style="10" customWidth="1"/>
    <col min="7931" max="7936" width="0" style="10" hidden="1" customWidth="1"/>
    <col min="7937" max="8167" width="8.7265625" style="10"/>
    <col min="8168" max="8168" width="9.26953125" style="10" bestFit="1" customWidth="1"/>
    <col min="8169" max="8169" width="8.7265625" style="10"/>
    <col min="8170" max="8170" width="47" style="10" customWidth="1"/>
    <col min="8171" max="8171" width="8.7265625" style="10"/>
    <col min="8172" max="8172" width="13.1796875" style="10" customWidth="1"/>
    <col min="8173" max="8173" width="9.54296875" style="10" bestFit="1" customWidth="1"/>
    <col min="8174" max="8174" width="10.1796875" style="10" bestFit="1" customWidth="1"/>
    <col min="8175" max="8184" width="0" style="10" hidden="1" customWidth="1"/>
    <col min="8185" max="8185" width="9.81640625" style="10" customWidth="1"/>
    <col min="8186" max="8186" width="14.7265625" style="10" customWidth="1"/>
    <col min="8187" max="8192" width="0" style="10" hidden="1" customWidth="1"/>
    <col min="8193" max="8423" width="8.7265625" style="10"/>
    <col min="8424" max="8424" width="9.26953125" style="10" bestFit="1" customWidth="1"/>
    <col min="8425" max="8425" width="8.7265625" style="10"/>
    <col min="8426" max="8426" width="47" style="10" customWidth="1"/>
    <col min="8427" max="8427" width="8.7265625" style="10"/>
    <col min="8428" max="8428" width="13.1796875" style="10" customWidth="1"/>
    <col min="8429" max="8429" width="9.54296875" style="10" bestFit="1" customWidth="1"/>
    <col min="8430" max="8430" width="10.1796875" style="10" bestFit="1" customWidth="1"/>
    <col min="8431" max="8440" width="0" style="10" hidden="1" customWidth="1"/>
    <col min="8441" max="8441" width="9.81640625" style="10" customWidth="1"/>
    <col min="8442" max="8442" width="14.7265625" style="10" customWidth="1"/>
    <col min="8443" max="8448" width="0" style="10" hidden="1" customWidth="1"/>
    <col min="8449" max="8679" width="8.7265625" style="10"/>
    <col min="8680" max="8680" width="9.26953125" style="10" bestFit="1" customWidth="1"/>
    <col min="8681" max="8681" width="8.7265625" style="10"/>
    <col min="8682" max="8682" width="47" style="10" customWidth="1"/>
    <col min="8683" max="8683" width="8.7265625" style="10"/>
    <col min="8684" max="8684" width="13.1796875" style="10" customWidth="1"/>
    <col min="8685" max="8685" width="9.54296875" style="10" bestFit="1" customWidth="1"/>
    <col min="8686" max="8686" width="10.1796875" style="10" bestFit="1" customWidth="1"/>
    <col min="8687" max="8696" width="0" style="10" hidden="1" customWidth="1"/>
    <col min="8697" max="8697" width="9.81640625" style="10" customWidth="1"/>
    <col min="8698" max="8698" width="14.7265625" style="10" customWidth="1"/>
    <col min="8699" max="8704" width="0" style="10" hidden="1" customWidth="1"/>
    <col min="8705" max="8935" width="8.7265625" style="10"/>
    <col min="8936" max="8936" width="9.26953125" style="10" bestFit="1" customWidth="1"/>
    <col min="8937" max="8937" width="8.7265625" style="10"/>
    <col min="8938" max="8938" width="47" style="10" customWidth="1"/>
    <col min="8939" max="8939" width="8.7265625" style="10"/>
    <col min="8940" max="8940" width="13.1796875" style="10" customWidth="1"/>
    <col min="8941" max="8941" width="9.54296875" style="10" bestFit="1" customWidth="1"/>
    <col min="8942" max="8942" width="10.1796875" style="10" bestFit="1" customWidth="1"/>
    <col min="8943" max="8952" width="0" style="10" hidden="1" customWidth="1"/>
    <col min="8953" max="8953" width="9.81640625" style="10" customWidth="1"/>
    <col min="8954" max="8954" width="14.7265625" style="10" customWidth="1"/>
    <col min="8955" max="8960" width="0" style="10" hidden="1" customWidth="1"/>
    <col min="8961" max="9191" width="8.7265625" style="10"/>
    <col min="9192" max="9192" width="9.26953125" style="10" bestFit="1" customWidth="1"/>
    <col min="9193" max="9193" width="8.7265625" style="10"/>
    <col min="9194" max="9194" width="47" style="10" customWidth="1"/>
    <col min="9195" max="9195" width="8.7265625" style="10"/>
    <col min="9196" max="9196" width="13.1796875" style="10" customWidth="1"/>
    <col min="9197" max="9197" width="9.54296875" style="10" bestFit="1" customWidth="1"/>
    <col min="9198" max="9198" width="10.1796875" style="10" bestFit="1" customWidth="1"/>
    <col min="9199" max="9208" width="0" style="10" hidden="1" customWidth="1"/>
    <col min="9209" max="9209" width="9.81640625" style="10" customWidth="1"/>
    <col min="9210" max="9210" width="14.7265625" style="10" customWidth="1"/>
    <col min="9211" max="9216" width="0" style="10" hidden="1" customWidth="1"/>
    <col min="9217" max="9447" width="8.7265625" style="10"/>
    <col min="9448" max="9448" width="9.26953125" style="10" bestFit="1" customWidth="1"/>
    <col min="9449" max="9449" width="8.7265625" style="10"/>
    <col min="9450" max="9450" width="47" style="10" customWidth="1"/>
    <col min="9451" max="9451" width="8.7265625" style="10"/>
    <col min="9452" max="9452" width="13.1796875" style="10" customWidth="1"/>
    <col min="9453" max="9453" width="9.54296875" style="10" bestFit="1" customWidth="1"/>
    <col min="9454" max="9454" width="10.1796875" style="10" bestFit="1" customWidth="1"/>
    <col min="9455" max="9464" width="0" style="10" hidden="1" customWidth="1"/>
    <col min="9465" max="9465" width="9.81640625" style="10" customWidth="1"/>
    <col min="9466" max="9466" width="14.7265625" style="10" customWidth="1"/>
    <col min="9467" max="9472" width="0" style="10" hidden="1" customWidth="1"/>
    <col min="9473" max="9703" width="8.7265625" style="10"/>
    <col min="9704" max="9704" width="9.26953125" style="10" bestFit="1" customWidth="1"/>
    <col min="9705" max="9705" width="8.7265625" style="10"/>
    <col min="9706" max="9706" width="47" style="10" customWidth="1"/>
    <col min="9707" max="9707" width="8.7265625" style="10"/>
    <col min="9708" max="9708" width="13.1796875" style="10" customWidth="1"/>
    <col min="9709" max="9709" width="9.54296875" style="10" bestFit="1" customWidth="1"/>
    <col min="9710" max="9710" width="10.1796875" style="10" bestFit="1" customWidth="1"/>
    <col min="9711" max="9720" width="0" style="10" hidden="1" customWidth="1"/>
    <col min="9721" max="9721" width="9.81640625" style="10" customWidth="1"/>
    <col min="9722" max="9722" width="14.7265625" style="10" customWidth="1"/>
    <col min="9723" max="9728" width="0" style="10" hidden="1" customWidth="1"/>
    <col min="9729" max="9959" width="8.7265625" style="10"/>
    <col min="9960" max="9960" width="9.26953125" style="10" bestFit="1" customWidth="1"/>
    <col min="9961" max="9961" width="8.7265625" style="10"/>
    <col min="9962" max="9962" width="47" style="10" customWidth="1"/>
    <col min="9963" max="9963" width="8.7265625" style="10"/>
    <col min="9964" max="9964" width="13.1796875" style="10" customWidth="1"/>
    <col min="9965" max="9965" width="9.54296875" style="10" bestFit="1" customWidth="1"/>
    <col min="9966" max="9966" width="10.1796875" style="10" bestFit="1" customWidth="1"/>
    <col min="9967" max="9976" width="0" style="10" hidden="1" customWidth="1"/>
    <col min="9977" max="9977" width="9.81640625" style="10" customWidth="1"/>
    <col min="9978" max="9978" width="14.7265625" style="10" customWidth="1"/>
    <col min="9979" max="9984" width="0" style="10" hidden="1" customWidth="1"/>
    <col min="9985" max="10215" width="8.7265625" style="10"/>
    <col min="10216" max="10216" width="9.26953125" style="10" bestFit="1" customWidth="1"/>
    <col min="10217" max="10217" width="8.7265625" style="10"/>
    <col min="10218" max="10218" width="47" style="10" customWidth="1"/>
    <col min="10219" max="10219" width="8.7265625" style="10"/>
    <col min="10220" max="10220" width="13.1796875" style="10" customWidth="1"/>
    <col min="10221" max="10221" width="9.54296875" style="10" bestFit="1" customWidth="1"/>
    <col min="10222" max="10222" width="10.1796875" style="10" bestFit="1" customWidth="1"/>
    <col min="10223" max="10232" width="0" style="10" hidden="1" customWidth="1"/>
    <col min="10233" max="10233" width="9.81640625" style="10" customWidth="1"/>
    <col min="10234" max="10234" width="14.7265625" style="10" customWidth="1"/>
    <col min="10235" max="10240" width="0" style="10" hidden="1" customWidth="1"/>
    <col min="10241" max="10471" width="8.7265625" style="10"/>
    <col min="10472" max="10472" width="9.26953125" style="10" bestFit="1" customWidth="1"/>
    <col min="10473" max="10473" width="8.7265625" style="10"/>
    <col min="10474" max="10474" width="47" style="10" customWidth="1"/>
    <col min="10475" max="10475" width="8.7265625" style="10"/>
    <col min="10476" max="10476" width="13.1796875" style="10" customWidth="1"/>
    <col min="10477" max="10477" width="9.54296875" style="10" bestFit="1" customWidth="1"/>
    <col min="10478" max="10478" width="10.1796875" style="10" bestFit="1" customWidth="1"/>
    <col min="10479" max="10488" width="0" style="10" hidden="1" customWidth="1"/>
    <col min="10489" max="10489" width="9.81640625" style="10" customWidth="1"/>
    <col min="10490" max="10490" width="14.7265625" style="10" customWidth="1"/>
    <col min="10491" max="10496" width="0" style="10" hidden="1" customWidth="1"/>
    <col min="10497" max="10727" width="8.7265625" style="10"/>
    <col min="10728" max="10728" width="9.26953125" style="10" bestFit="1" customWidth="1"/>
    <col min="10729" max="10729" width="8.7265625" style="10"/>
    <col min="10730" max="10730" width="47" style="10" customWidth="1"/>
    <col min="10731" max="10731" width="8.7265625" style="10"/>
    <col min="10732" max="10732" width="13.1796875" style="10" customWidth="1"/>
    <col min="10733" max="10733" width="9.54296875" style="10" bestFit="1" customWidth="1"/>
    <col min="10734" max="10734" width="10.1796875" style="10" bestFit="1" customWidth="1"/>
    <col min="10735" max="10744" width="0" style="10" hidden="1" customWidth="1"/>
    <col min="10745" max="10745" width="9.81640625" style="10" customWidth="1"/>
    <col min="10746" max="10746" width="14.7265625" style="10" customWidth="1"/>
    <col min="10747" max="10752" width="0" style="10" hidden="1" customWidth="1"/>
    <col min="10753" max="10983" width="8.7265625" style="10"/>
    <col min="10984" max="10984" width="9.26953125" style="10" bestFit="1" customWidth="1"/>
    <col min="10985" max="10985" width="8.7265625" style="10"/>
    <col min="10986" max="10986" width="47" style="10" customWidth="1"/>
    <col min="10987" max="10987" width="8.7265625" style="10"/>
    <col min="10988" max="10988" width="13.1796875" style="10" customWidth="1"/>
    <col min="10989" max="10989" width="9.54296875" style="10" bestFit="1" customWidth="1"/>
    <col min="10990" max="10990" width="10.1796875" style="10" bestFit="1" customWidth="1"/>
    <col min="10991" max="11000" width="0" style="10" hidden="1" customWidth="1"/>
    <col min="11001" max="11001" width="9.81640625" style="10" customWidth="1"/>
    <col min="11002" max="11002" width="14.7265625" style="10" customWidth="1"/>
    <col min="11003" max="11008" width="0" style="10" hidden="1" customWidth="1"/>
    <col min="11009" max="11239" width="8.7265625" style="10"/>
    <col min="11240" max="11240" width="9.26953125" style="10" bestFit="1" customWidth="1"/>
    <col min="11241" max="11241" width="8.7265625" style="10"/>
    <col min="11242" max="11242" width="47" style="10" customWidth="1"/>
    <col min="11243" max="11243" width="8.7265625" style="10"/>
    <col min="11244" max="11244" width="13.1796875" style="10" customWidth="1"/>
    <col min="11245" max="11245" width="9.54296875" style="10" bestFit="1" customWidth="1"/>
    <col min="11246" max="11246" width="10.1796875" style="10" bestFit="1" customWidth="1"/>
    <col min="11247" max="11256" width="0" style="10" hidden="1" customWidth="1"/>
    <col min="11257" max="11257" width="9.81640625" style="10" customWidth="1"/>
    <col min="11258" max="11258" width="14.7265625" style="10" customWidth="1"/>
    <col min="11259" max="11264" width="0" style="10" hidden="1" customWidth="1"/>
    <col min="11265" max="11495" width="8.7265625" style="10"/>
    <col min="11496" max="11496" width="9.26953125" style="10" bestFit="1" customWidth="1"/>
    <col min="11497" max="11497" width="8.7265625" style="10"/>
    <col min="11498" max="11498" width="47" style="10" customWidth="1"/>
    <col min="11499" max="11499" width="8.7265625" style="10"/>
    <col min="11500" max="11500" width="13.1796875" style="10" customWidth="1"/>
    <col min="11501" max="11501" width="9.54296875" style="10" bestFit="1" customWidth="1"/>
    <col min="11502" max="11502" width="10.1796875" style="10" bestFit="1" customWidth="1"/>
    <col min="11503" max="11512" width="0" style="10" hidden="1" customWidth="1"/>
    <col min="11513" max="11513" width="9.81640625" style="10" customWidth="1"/>
    <col min="11514" max="11514" width="14.7265625" style="10" customWidth="1"/>
    <col min="11515" max="11520" width="0" style="10" hidden="1" customWidth="1"/>
    <col min="11521" max="11751" width="8.7265625" style="10"/>
    <col min="11752" max="11752" width="9.26953125" style="10" bestFit="1" customWidth="1"/>
    <col min="11753" max="11753" width="8.7265625" style="10"/>
    <col min="11754" max="11754" width="47" style="10" customWidth="1"/>
    <col min="11755" max="11755" width="8.7265625" style="10"/>
    <col min="11756" max="11756" width="13.1796875" style="10" customWidth="1"/>
    <col min="11757" max="11757" width="9.54296875" style="10" bestFit="1" customWidth="1"/>
    <col min="11758" max="11758" width="10.1796875" style="10" bestFit="1" customWidth="1"/>
    <col min="11759" max="11768" width="0" style="10" hidden="1" customWidth="1"/>
    <col min="11769" max="11769" width="9.81640625" style="10" customWidth="1"/>
    <col min="11770" max="11770" width="14.7265625" style="10" customWidth="1"/>
    <col min="11771" max="11776" width="0" style="10" hidden="1" customWidth="1"/>
    <col min="11777" max="12007" width="8.7265625" style="10"/>
    <col min="12008" max="12008" width="9.26953125" style="10" bestFit="1" customWidth="1"/>
    <col min="12009" max="12009" width="8.7265625" style="10"/>
    <col min="12010" max="12010" width="47" style="10" customWidth="1"/>
    <col min="12011" max="12011" width="8.7265625" style="10"/>
    <col min="12012" max="12012" width="13.1796875" style="10" customWidth="1"/>
    <col min="12013" max="12013" width="9.54296875" style="10" bestFit="1" customWidth="1"/>
    <col min="12014" max="12014" width="10.1796875" style="10" bestFit="1" customWidth="1"/>
    <col min="12015" max="12024" width="0" style="10" hidden="1" customWidth="1"/>
    <col min="12025" max="12025" width="9.81640625" style="10" customWidth="1"/>
    <col min="12026" max="12026" width="14.7265625" style="10" customWidth="1"/>
    <col min="12027" max="12032" width="0" style="10" hidden="1" customWidth="1"/>
    <col min="12033" max="12263" width="8.7265625" style="10"/>
    <col min="12264" max="12264" width="9.26953125" style="10" bestFit="1" customWidth="1"/>
    <col min="12265" max="12265" width="8.7265625" style="10"/>
    <col min="12266" max="12266" width="47" style="10" customWidth="1"/>
    <col min="12267" max="12267" width="8.7265625" style="10"/>
    <col min="12268" max="12268" width="13.1796875" style="10" customWidth="1"/>
    <col min="12269" max="12269" width="9.54296875" style="10" bestFit="1" customWidth="1"/>
    <col min="12270" max="12270" width="10.1796875" style="10" bestFit="1" customWidth="1"/>
    <col min="12271" max="12280" width="0" style="10" hidden="1" customWidth="1"/>
    <col min="12281" max="12281" width="9.81640625" style="10" customWidth="1"/>
    <col min="12282" max="12282" width="14.7265625" style="10" customWidth="1"/>
    <col min="12283" max="12288" width="0" style="10" hidden="1" customWidth="1"/>
    <col min="12289" max="12519" width="8.7265625" style="10"/>
    <col min="12520" max="12520" width="9.26953125" style="10" bestFit="1" customWidth="1"/>
    <col min="12521" max="12521" width="8.7265625" style="10"/>
    <col min="12522" max="12522" width="47" style="10" customWidth="1"/>
    <col min="12523" max="12523" width="8.7265625" style="10"/>
    <col min="12524" max="12524" width="13.1796875" style="10" customWidth="1"/>
    <col min="12525" max="12525" width="9.54296875" style="10" bestFit="1" customWidth="1"/>
    <col min="12526" max="12526" width="10.1796875" style="10" bestFit="1" customWidth="1"/>
    <col min="12527" max="12536" width="0" style="10" hidden="1" customWidth="1"/>
    <col min="12537" max="12537" width="9.81640625" style="10" customWidth="1"/>
    <col min="12538" max="12538" width="14.7265625" style="10" customWidth="1"/>
    <col min="12539" max="12544" width="0" style="10" hidden="1" customWidth="1"/>
    <col min="12545" max="12775" width="8.7265625" style="10"/>
    <col min="12776" max="12776" width="9.26953125" style="10" bestFit="1" customWidth="1"/>
    <col min="12777" max="12777" width="8.7265625" style="10"/>
    <col min="12778" max="12778" width="47" style="10" customWidth="1"/>
    <col min="12779" max="12779" width="8.7265625" style="10"/>
    <col min="12780" max="12780" width="13.1796875" style="10" customWidth="1"/>
    <col min="12781" max="12781" width="9.54296875" style="10" bestFit="1" customWidth="1"/>
    <col min="12782" max="12782" width="10.1796875" style="10" bestFit="1" customWidth="1"/>
    <col min="12783" max="12792" width="0" style="10" hidden="1" customWidth="1"/>
    <col min="12793" max="12793" width="9.81640625" style="10" customWidth="1"/>
    <col min="12794" max="12794" width="14.7265625" style="10" customWidth="1"/>
    <col min="12795" max="12800" width="0" style="10" hidden="1" customWidth="1"/>
    <col min="12801" max="13031" width="8.7265625" style="10"/>
    <col min="13032" max="13032" width="9.26953125" style="10" bestFit="1" customWidth="1"/>
    <col min="13033" max="13033" width="8.7265625" style="10"/>
    <col min="13034" max="13034" width="47" style="10" customWidth="1"/>
    <col min="13035" max="13035" width="8.7265625" style="10"/>
    <col min="13036" max="13036" width="13.1796875" style="10" customWidth="1"/>
    <col min="13037" max="13037" width="9.54296875" style="10" bestFit="1" customWidth="1"/>
    <col min="13038" max="13038" width="10.1796875" style="10" bestFit="1" customWidth="1"/>
    <col min="13039" max="13048" width="0" style="10" hidden="1" customWidth="1"/>
    <col min="13049" max="13049" width="9.81640625" style="10" customWidth="1"/>
    <col min="13050" max="13050" width="14.7265625" style="10" customWidth="1"/>
    <col min="13051" max="13056" width="0" style="10" hidden="1" customWidth="1"/>
    <col min="13057" max="13287" width="8.7265625" style="10"/>
    <col min="13288" max="13288" width="9.26953125" style="10" bestFit="1" customWidth="1"/>
    <col min="13289" max="13289" width="8.7265625" style="10"/>
    <col min="13290" max="13290" width="47" style="10" customWidth="1"/>
    <col min="13291" max="13291" width="8.7265625" style="10"/>
    <col min="13292" max="13292" width="13.1796875" style="10" customWidth="1"/>
    <col min="13293" max="13293" width="9.54296875" style="10" bestFit="1" customWidth="1"/>
    <col min="13294" max="13294" width="10.1796875" style="10" bestFit="1" customWidth="1"/>
    <col min="13295" max="13304" width="0" style="10" hidden="1" customWidth="1"/>
    <col min="13305" max="13305" width="9.81640625" style="10" customWidth="1"/>
    <col min="13306" max="13306" width="14.7265625" style="10" customWidth="1"/>
    <col min="13307" max="13312" width="0" style="10" hidden="1" customWidth="1"/>
    <col min="13313" max="13543" width="8.7265625" style="10"/>
    <col min="13544" max="13544" width="9.26953125" style="10" bestFit="1" customWidth="1"/>
    <col min="13545" max="13545" width="8.7265625" style="10"/>
    <col min="13546" max="13546" width="47" style="10" customWidth="1"/>
    <col min="13547" max="13547" width="8.7265625" style="10"/>
    <col min="13548" max="13548" width="13.1796875" style="10" customWidth="1"/>
    <col min="13549" max="13549" width="9.54296875" style="10" bestFit="1" customWidth="1"/>
    <col min="13550" max="13550" width="10.1796875" style="10" bestFit="1" customWidth="1"/>
    <col min="13551" max="13560" width="0" style="10" hidden="1" customWidth="1"/>
    <col min="13561" max="13561" width="9.81640625" style="10" customWidth="1"/>
    <col min="13562" max="13562" width="14.7265625" style="10" customWidth="1"/>
    <col min="13563" max="13568" width="0" style="10" hidden="1" customWidth="1"/>
    <col min="13569" max="13799" width="8.7265625" style="10"/>
    <col min="13800" max="13800" width="9.26953125" style="10" bestFit="1" customWidth="1"/>
    <col min="13801" max="13801" width="8.7265625" style="10"/>
    <col min="13802" max="13802" width="47" style="10" customWidth="1"/>
    <col min="13803" max="13803" width="8.7265625" style="10"/>
    <col min="13804" max="13804" width="13.1796875" style="10" customWidth="1"/>
    <col min="13805" max="13805" width="9.54296875" style="10" bestFit="1" customWidth="1"/>
    <col min="13806" max="13806" width="10.1796875" style="10" bestFit="1" customWidth="1"/>
    <col min="13807" max="13816" width="0" style="10" hidden="1" customWidth="1"/>
    <col min="13817" max="13817" width="9.81640625" style="10" customWidth="1"/>
    <col min="13818" max="13818" width="14.7265625" style="10" customWidth="1"/>
    <col min="13819" max="13824" width="0" style="10" hidden="1" customWidth="1"/>
    <col min="13825" max="14055" width="8.7265625" style="10"/>
    <col min="14056" max="14056" width="9.26953125" style="10" bestFit="1" customWidth="1"/>
    <col min="14057" max="14057" width="8.7265625" style="10"/>
    <col min="14058" max="14058" width="47" style="10" customWidth="1"/>
    <col min="14059" max="14059" width="8.7265625" style="10"/>
    <col min="14060" max="14060" width="13.1796875" style="10" customWidth="1"/>
    <col min="14061" max="14061" width="9.54296875" style="10" bestFit="1" customWidth="1"/>
    <col min="14062" max="14062" width="10.1796875" style="10" bestFit="1" customWidth="1"/>
    <col min="14063" max="14072" width="0" style="10" hidden="1" customWidth="1"/>
    <col min="14073" max="14073" width="9.81640625" style="10" customWidth="1"/>
    <col min="14074" max="14074" width="14.7265625" style="10" customWidth="1"/>
    <col min="14075" max="14080" width="0" style="10" hidden="1" customWidth="1"/>
    <col min="14081" max="14311" width="8.7265625" style="10"/>
    <col min="14312" max="14312" width="9.26953125" style="10" bestFit="1" customWidth="1"/>
    <col min="14313" max="14313" width="8.7265625" style="10"/>
    <col min="14314" max="14314" width="47" style="10" customWidth="1"/>
    <col min="14315" max="14315" width="8.7265625" style="10"/>
    <col min="14316" max="14316" width="13.1796875" style="10" customWidth="1"/>
    <col min="14317" max="14317" width="9.54296875" style="10" bestFit="1" customWidth="1"/>
    <col min="14318" max="14318" width="10.1796875" style="10" bestFit="1" customWidth="1"/>
    <col min="14319" max="14328" width="0" style="10" hidden="1" customWidth="1"/>
    <col min="14329" max="14329" width="9.81640625" style="10" customWidth="1"/>
    <col min="14330" max="14330" width="14.7265625" style="10" customWidth="1"/>
    <col min="14331" max="14336" width="0" style="10" hidden="1" customWidth="1"/>
    <col min="14337" max="14567" width="8.7265625" style="10"/>
    <col min="14568" max="14568" width="9.26953125" style="10" bestFit="1" customWidth="1"/>
    <col min="14569" max="14569" width="8.7265625" style="10"/>
    <col min="14570" max="14570" width="47" style="10" customWidth="1"/>
    <col min="14571" max="14571" width="8.7265625" style="10"/>
    <col min="14572" max="14572" width="13.1796875" style="10" customWidth="1"/>
    <col min="14573" max="14573" width="9.54296875" style="10" bestFit="1" customWidth="1"/>
    <col min="14574" max="14574" width="10.1796875" style="10" bestFit="1" customWidth="1"/>
    <col min="14575" max="14584" width="0" style="10" hidden="1" customWidth="1"/>
    <col min="14585" max="14585" width="9.81640625" style="10" customWidth="1"/>
    <col min="14586" max="14586" width="14.7265625" style="10" customWidth="1"/>
    <col min="14587" max="14592" width="0" style="10" hidden="1" customWidth="1"/>
    <col min="14593" max="14823" width="8.7265625" style="10"/>
    <col min="14824" max="14824" width="9.26953125" style="10" bestFit="1" customWidth="1"/>
    <col min="14825" max="14825" width="8.7265625" style="10"/>
    <col min="14826" max="14826" width="47" style="10" customWidth="1"/>
    <col min="14827" max="14827" width="8.7265625" style="10"/>
    <col min="14828" max="14828" width="13.1796875" style="10" customWidth="1"/>
    <col min="14829" max="14829" width="9.54296875" style="10" bestFit="1" customWidth="1"/>
    <col min="14830" max="14830" width="10.1796875" style="10" bestFit="1" customWidth="1"/>
    <col min="14831" max="14840" width="0" style="10" hidden="1" customWidth="1"/>
    <col min="14841" max="14841" width="9.81640625" style="10" customWidth="1"/>
    <col min="14842" max="14842" width="14.7265625" style="10" customWidth="1"/>
    <col min="14843" max="14848" width="0" style="10" hidden="1" customWidth="1"/>
    <col min="14849" max="15079" width="8.7265625" style="10"/>
    <col min="15080" max="15080" width="9.26953125" style="10" bestFit="1" customWidth="1"/>
    <col min="15081" max="15081" width="8.7265625" style="10"/>
    <col min="15082" max="15082" width="47" style="10" customWidth="1"/>
    <col min="15083" max="15083" width="8.7265625" style="10"/>
    <col min="15084" max="15084" width="13.1796875" style="10" customWidth="1"/>
    <col min="15085" max="15085" width="9.54296875" style="10" bestFit="1" customWidth="1"/>
    <col min="15086" max="15086" width="10.1796875" style="10" bestFit="1" customWidth="1"/>
    <col min="15087" max="15096" width="0" style="10" hidden="1" customWidth="1"/>
    <col min="15097" max="15097" width="9.81640625" style="10" customWidth="1"/>
    <col min="15098" max="15098" width="14.7265625" style="10" customWidth="1"/>
    <col min="15099" max="15104" width="0" style="10" hidden="1" customWidth="1"/>
    <col min="15105" max="15335" width="8.7265625" style="10"/>
    <col min="15336" max="15336" width="9.26953125" style="10" bestFit="1" customWidth="1"/>
    <col min="15337" max="15337" width="8.7265625" style="10"/>
    <col min="15338" max="15338" width="47" style="10" customWidth="1"/>
    <col min="15339" max="15339" width="8.7265625" style="10"/>
    <col min="15340" max="15340" width="13.1796875" style="10" customWidth="1"/>
    <col min="15341" max="15341" width="9.54296875" style="10" bestFit="1" customWidth="1"/>
    <col min="15342" max="15342" width="10.1796875" style="10" bestFit="1" customWidth="1"/>
    <col min="15343" max="15352" width="0" style="10" hidden="1" customWidth="1"/>
    <col min="15353" max="15353" width="9.81640625" style="10" customWidth="1"/>
    <col min="15354" max="15354" width="14.7265625" style="10" customWidth="1"/>
    <col min="15355" max="15360" width="0" style="10" hidden="1" customWidth="1"/>
    <col min="15361" max="15591" width="8.7265625" style="10"/>
    <col min="15592" max="15592" width="9.26953125" style="10" bestFit="1" customWidth="1"/>
    <col min="15593" max="15593" width="8.7265625" style="10"/>
    <col min="15594" max="15594" width="47" style="10" customWidth="1"/>
    <col min="15595" max="15595" width="8.7265625" style="10"/>
    <col min="15596" max="15596" width="13.1796875" style="10" customWidth="1"/>
    <col min="15597" max="15597" width="9.54296875" style="10" bestFit="1" customWidth="1"/>
    <col min="15598" max="15598" width="10.1796875" style="10" bestFit="1" customWidth="1"/>
    <col min="15599" max="15608" width="0" style="10" hidden="1" customWidth="1"/>
    <col min="15609" max="15609" width="9.81640625" style="10" customWidth="1"/>
    <col min="15610" max="15610" width="14.7265625" style="10" customWidth="1"/>
    <col min="15611" max="15616" width="0" style="10" hidden="1" customWidth="1"/>
    <col min="15617" max="15847" width="8.7265625" style="10"/>
    <col min="15848" max="15848" width="9.26953125" style="10" bestFit="1" customWidth="1"/>
    <col min="15849" max="15849" width="8.7265625" style="10"/>
    <col min="15850" max="15850" width="47" style="10" customWidth="1"/>
    <col min="15851" max="15851" width="8.7265625" style="10"/>
    <col min="15852" max="15852" width="13.1796875" style="10" customWidth="1"/>
    <col min="15853" max="15853" width="9.54296875" style="10" bestFit="1" customWidth="1"/>
    <col min="15854" max="15854" width="10.1796875" style="10" bestFit="1" customWidth="1"/>
    <col min="15855" max="15864" width="0" style="10" hidden="1" customWidth="1"/>
    <col min="15865" max="15865" width="9.81640625" style="10" customWidth="1"/>
    <col min="15866" max="15866" width="14.7265625" style="10" customWidth="1"/>
    <col min="15867" max="15872" width="0" style="10" hidden="1" customWidth="1"/>
    <col min="15873" max="16103" width="8.7265625" style="10"/>
    <col min="16104" max="16104" width="9.26953125" style="10" bestFit="1" customWidth="1"/>
    <col min="16105" max="16105" width="8.7265625" style="10"/>
    <col min="16106" max="16106" width="47" style="10" customWidth="1"/>
    <col min="16107" max="16107" width="8.7265625" style="10"/>
    <col min="16108" max="16108" width="13.1796875" style="10" customWidth="1"/>
    <col min="16109" max="16109" width="9.54296875" style="10" bestFit="1" customWidth="1"/>
    <col min="16110" max="16110" width="10.1796875" style="10" bestFit="1" customWidth="1"/>
    <col min="16111" max="16120" width="0" style="10" hidden="1" customWidth="1"/>
    <col min="16121" max="16121" width="9.81640625" style="10" customWidth="1"/>
    <col min="16122" max="16122" width="14.7265625" style="10" customWidth="1"/>
    <col min="16123" max="16128" width="0" style="10" hidden="1" customWidth="1"/>
    <col min="16129" max="16384" width="8.7265625" style="10"/>
  </cols>
  <sheetData>
    <row r="1" spans="2:8" ht="10" customHeight="1">
      <c r="G1" s="8"/>
      <c r="H1" s="9"/>
    </row>
    <row r="2" spans="2:8" s="18" customFormat="1" ht="34.9" customHeight="1"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</row>
    <row r="3" spans="2:8">
      <c r="B3" s="3"/>
      <c r="G3" s="19"/>
      <c r="H3" s="20"/>
    </row>
    <row r="4" spans="2:8" ht="39">
      <c r="B4" s="3"/>
      <c r="D4" s="28" t="s">
        <v>15</v>
      </c>
      <c r="G4" s="19"/>
      <c r="H4" s="20"/>
    </row>
    <row r="5" spans="2:8" ht="13" customHeight="1">
      <c r="B5" s="3"/>
      <c r="D5" s="2" t="s">
        <v>80</v>
      </c>
      <c r="G5" s="32"/>
      <c r="H5" s="20"/>
    </row>
    <row r="6" spans="2:8" ht="13" customHeight="1">
      <c r="B6" s="3"/>
      <c r="G6" s="32"/>
      <c r="H6" s="20"/>
    </row>
    <row r="7" spans="2:8">
      <c r="B7" s="3"/>
      <c r="C7" s="4" t="s">
        <v>14</v>
      </c>
      <c r="D7" s="46" t="s">
        <v>79</v>
      </c>
      <c r="G7" s="32"/>
      <c r="H7" s="22"/>
    </row>
    <row r="8" spans="2:8" ht="25.5" customHeight="1">
      <c r="B8" s="3"/>
      <c r="G8" s="32"/>
      <c r="H8" s="20"/>
    </row>
    <row r="9" spans="2:8">
      <c r="B9" s="3"/>
      <c r="C9" s="1" t="s">
        <v>16</v>
      </c>
      <c r="D9" s="5" t="s">
        <v>81</v>
      </c>
      <c r="G9" s="32"/>
      <c r="H9" s="20"/>
    </row>
    <row r="10" spans="2:8" ht="12" customHeight="1">
      <c r="B10" s="3"/>
      <c r="G10" s="32"/>
      <c r="H10" s="20"/>
    </row>
    <row r="11" spans="2:8" ht="15.75" customHeight="1">
      <c r="B11" s="3"/>
      <c r="C11" s="1" t="s">
        <v>17</v>
      </c>
      <c r="D11" s="2" t="s">
        <v>82</v>
      </c>
      <c r="E11" s="6" t="s">
        <v>83</v>
      </c>
      <c r="F11" s="7">
        <v>1</v>
      </c>
      <c r="G11" s="44"/>
      <c r="H11" s="20">
        <f>F11*G11</f>
        <v>0</v>
      </c>
    </row>
    <row r="12" spans="2:8">
      <c r="B12" s="3"/>
      <c r="G12" s="44"/>
      <c r="H12" s="20"/>
    </row>
    <row r="13" spans="2:8">
      <c r="B13" s="3"/>
      <c r="C13" s="1" t="s">
        <v>20</v>
      </c>
      <c r="D13" s="2" t="s">
        <v>173</v>
      </c>
      <c r="E13" s="6" t="s">
        <v>83</v>
      </c>
      <c r="F13" s="7">
        <v>1</v>
      </c>
      <c r="G13" s="44"/>
      <c r="H13" s="20">
        <f t="shared" ref="H13" si="0">F13*G13</f>
        <v>0</v>
      </c>
    </row>
    <row r="14" spans="2:8">
      <c r="B14" s="3"/>
      <c r="G14" s="44"/>
      <c r="H14" s="20"/>
    </row>
    <row r="15" spans="2:8" ht="15.75" customHeight="1">
      <c r="B15" s="3"/>
      <c r="C15" s="1" t="s">
        <v>21</v>
      </c>
      <c r="D15" s="2" t="s">
        <v>57</v>
      </c>
      <c r="E15" s="6" t="s">
        <v>83</v>
      </c>
      <c r="F15" s="7">
        <v>1</v>
      </c>
      <c r="G15" s="44"/>
      <c r="H15" s="20">
        <f>F15*G15</f>
        <v>0</v>
      </c>
    </row>
    <row r="16" spans="2:8">
      <c r="B16" s="3"/>
      <c r="G16" s="44"/>
      <c r="H16" s="20"/>
    </row>
    <row r="17" spans="2:8">
      <c r="B17" s="3"/>
      <c r="C17" s="1" t="s">
        <v>56</v>
      </c>
      <c r="D17" s="2" t="s">
        <v>175</v>
      </c>
      <c r="E17" s="6" t="s">
        <v>83</v>
      </c>
      <c r="F17" s="7">
        <v>1</v>
      </c>
      <c r="G17" s="44"/>
      <c r="H17" s="20">
        <f t="shared" ref="H17" si="1">F17*G17</f>
        <v>0</v>
      </c>
    </row>
    <row r="18" spans="2:8">
      <c r="B18" s="3"/>
      <c r="G18" s="44"/>
      <c r="H18" s="20"/>
    </row>
    <row r="19" spans="2:8">
      <c r="B19" s="3"/>
      <c r="C19" s="1" t="s">
        <v>84</v>
      </c>
      <c r="D19" s="2" t="s">
        <v>93</v>
      </c>
      <c r="E19" s="6" t="s">
        <v>83</v>
      </c>
      <c r="F19" s="7">
        <v>1</v>
      </c>
      <c r="G19" s="44"/>
      <c r="H19" s="20">
        <f t="shared" ref="H19" si="2">F19*G19</f>
        <v>0</v>
      </c>
    </row>
    <row r="20" spans="2:8">
      <c r="B20" s="3"/>
      <c r="G20" s="44"/>
      <c r="H20" s="20"/>
    </row>
    <row r="21" spans="2:8">
      <c r="B21" s="3"/>
      <c r="C21" s="1" t="s">
        <v>92</v>
      </c>
      <c r="D21" s="2" t="s">
        <v>94</v>
      </c>
      <c r="E21" s="6" t="s">
        <v>83</v>
      </c>
      <c r="F21" s="7">
        <v>1</v>
      </c>
      <c r="G21" s="44"/>
      <c r="H21" s="20">
        <f t="shared" ref="H21" si="3">F21*G21</f>
        <v>0</v>
      </c>
    </row>
    <row r="22" spans="2:8">
      <c r="B22" s="3"/>
      <c r="G22" s="44"/>
      <c r="H22" s="20"/>
    </row>
    <row r="23" spans="2:8">
      <c r="B23" s="3"/>
      <c r="C23" s="1" t="s">
        <v>95</v>
      </c>
      <c r="D23" s="2" t="s">
        <v>174</v>
      </c>
      <c r="E23" s="6" t="s">
        <v>83</v>
      </c>
      <c r="F23" s="7">
        <v>1</v>
      </c>
      <c r="G23" s="44"/>
      <c r="H23" s="20">
        <f t="shared" ref="H23" si="4">F23*G23</f>
        <v>0</v>
      </c>
    </row>
    <row r="24" spans="2:8">
      <c r="B24" s="3"/>
      <c r="G24" s="44"/>
      <c r="H24" s="20"/>
    </row>
    <row r="25" spans="2:8">
      <c r="B25" s="3"/>
      <c r="C25" s="1" t="s">
        <v>193</v>
      </c>
      <c r="D25" s="2" t="s">
        <v>194</v>
      </c>
      <c r="E25" s="6" t="s">
        <v>83</v>
      </c>
      <c r="F25" s="7">
        <v>1</v>
      </c>
      <c r="G25" s="44"/>
      <c r="H25" s="20">
        <f t="shared" ref="H25" si="5">F25*G25</f>
        <v>0</v>
      </c>
    </row>
    <row r="26" spans="2:8">
      <c r="B26" s="3"/>
      <c r="G26" s="44"/>
      <c r="H26" s="20"/>
    </row>
    <row r="27" spans="2:8">
      <c r="B27" s="3"/>
      <c r="G27" s="44"/>
      <c r="H27" s="20"/>
    </row>
    <row r="28" spans="2:8">
      <c r="B28" s="3"/>
      <c r="G28" s="44"/>
      <c r="H28" s="20"/>
    </row>
    <row r="29" spans="2:8">
      <c r="B29" s="3"/>
      <c r="D29" s="28" t="s">
        <v>85</v>
      </c>
      <c r="G29" s="44"/>
      <c r="H29" s="20"/>
    </row>
    <row r="30" spans="2:8">
      <c r="B30" s="3"/>
      <c r="G30" s="44"/>
      <c r="H30" s="20"/>
    </row>
    <row r="31" spans="2:8">
      <c r="B31" s="3"/>
      <c r="C31" s="1" t="s">
        <v>23</v>
      </c>
      <c r="D31" s="5" t="s">
        <v>86</v>
      </c>
      <c r="G31" s="32"/>
      <c r="H31" s="20"/>
    </row>
    <row r="32" spans="2:8" ht="12" customHeight="1">
      <c r="B32" s="3"/>
      <c r="G32" s="32"/>
      <c r="H32" s="20"/>
    </row>
    <row r="33" spans="2:8" ht="15.75" customHeight="1">
      <c r="B33" s="3"/>
      <c r="C33" s="1" t="s">
        <v>26</v>
      </c>
      <c r="D33" s="2" t="s">
        <v>90</v>
      </c>
      <c r="E33" s="6" t="s">
        <v>88</v>
      </c>
      <c r="F33" s="7">
        <v>1</v>
      </c>
      <c r="G33" s="44"/>
      <c r="H33" s="20"/>
    </row>
    <row r="34" spans="2:8">
      <c r="B34" s="3"/>
      <c r="G34" s="44"/>
      <c r="H34" s="20"/>
    </row>
    <row r="35" spans="2:8">
      <c r="B35" s="3"/>
      <c r="C35" s="1" t="s">
        <v>27</v>
      </c>
      <c r="D35" s="2" t="s">
        <v>87</v>
      </c>
      <c r="E35" s="6" t="s">
        <v>88</v>
      </c>
      <c r="F35" s="7">
        <v>1</v>
      </c>
      <c r="G35" s="44"/>
      <c r="H35" s="20"/>
    </row>
    <row r="36" spans="2:8">
      <c r="B36" s="3"/>
      <c r="G36" s="44"/>
      <c r="H36" s="20"/>
    </row>
    <row r="37" spans="2:8">
      <c r="B37" s="3"/>
      <c r="C37" s="1" t="s">
        <v>29</v>
      </c>
      <c r="D37" s="2" t="s">
        <v>89</v>
      </c>
      <c r="E37" s="6" t="s">
        <v>88</v>
      </c>
      <c r="F37" s="7">
        <v>1</v>
      </c>
      <c r="G37" s="44"/>
      <c r="H37" s="20"/>
    </row>
    <row r="38" spans="2:8">
      <c r="B38" s="3"/>
      <c r="G38" s="44"/>
      <c r="H38" s="20"/>
    </row>
    <row r="39" spans="2:8">
      <c r="B39" s="3"/>
      <c r="C39" s="1" t="s">
        <v>69</v>
      </c>
      <c r="D39" s="2" t="s">
        <v>91</v>
      </c>
      <c r="E39" s="6" t="s">
        <v>88</v>
      </c>
      <c r="F39" s="7">
        <v>1</v>
      </c>
      <c r="G39" s="44"/>
      <c r="H39" s="20"/>
    </row>
    <row r="40" spans="2:8">
      <c r="B40" s="3"/>
      <c r="G40" s="44"/>
      <c r="H40" s="20"/>
    </row>
    <row r="41" spans="2:8">
      <c r="B41" s="3"/>
      <c r="G41" s="32"/>
      <c r="H41" s="20"/>
    </row>
    <row r="42" spans="2:8">
      <c r="B42" s="3"/>
      <c r="G42" s="44"/>
      <c r="H42" s="20"/>
    </row>
    <row r="43" spans="2:8">
      <c r="B43" s="3"/>
      <c r="G43" s="44"/>
      <c r="H43" s="20"/>
    </row>
    <row r="44" spans="2:8">
      <c r="B44" s="3"/>
      <c r="G44" s="44"/>
      <c r="H44" s="20"/>
    </row>
    <row r="45" spans="2:8">
      <c r="B45" s="3"/>
      <c r="G45" s="44"/>
      <c r="H45" s="20"/>
    </row>
    <row r="46" spans="2:8">
      <c r="B46" s="3"/>
      <c r="G46" s="44"/>
      <c r="H46" s="20"/>
    </row>
    <row r="47" spans="2:8">
      <c r="B47" s="3"/>
      <c r="G47" s="44"/>
      <c r="H47" s="20"/>
    </row>
    <row r="48" spans="2:8">
      <c r="B48" s="3"/>
      <c r="G48" s="44"/>
      <c r="H48" s="20"/>
    </row>
    <row r="49" spans="2:8">
      <c r="B49" s="3"/>
      <c r="G49" s="44"/>
      <c r="H49" s="20"/>
    </row>
    <row r="50" spans="2:8">
      <c r="B50" s="3"/>
      <c r="G50" s="44"/>
      <c r="H50" s="20"/>
    </row>
    <row r="51" spans="2:8">
      <c r="B51" s="3"/>
      <c r="G51" s="44"/>
      <c r="H51" s="20"/>
    </row>
    <row r="52" spans="2:8">
      <c r="B52" s="3"/>
      <c r="G52" s="44"/>
      <c r="H52" s="20"/>
    </row>
    <row r="53" spans="2:8">
      <c r="B53" s="3"/>
      <c r="G53" s="44"/>
      <c r="H53" s="20"/>
    </row>
    <row r="54" spans="2:8">
      <c r="B54" s="3"/>
      <c r="G54" s="44"/>
      <c r="H54" s="20"/>
    </row>
    <row r="55" spans="2:8">
      <c r="B55" s="3"/>
      <c r="G55" s="44"/>
      <c r="H55" s="20"/>
    </row>
    <row r="56" spans="2:8">
      <c r="B56" s="3"/>
      <c r="G56" s="44"/>
      <c r="H56" s="20"/>
    </row>
    <row r="57" spans="2:8">
      <c r="B57" s="3"/>
      <c r="G57" s="19"/>
      <c r="H57" s="20"/>
    </row>
    <row r="58" spans="2:8" ht="27" customHeight="1">
      <c r="B58" s="3"/>
      <c r="C58" s="23"/>
      <c r="D58" s="29" t="s">
        <v>13</v>
      </c>
      <c r="E58" s="24"/>
      <c r="F58" s="25"/>
      <c r="G58" s="30"/>
      <c r="H58" s="49">
        <f>SUM(H10:H57)</f>
        <v>0</v>
      </c>
    </row>
    <row r="70" spans="2:8" s="6" customFormat="1" ht="12.5">
      <c r="B70" s="1"/>
      <c r="C70" s="1"/>
      <c r="D70" s="5"/>
      <c r="F70" s="7"/>
      <c r="G70" s="26"/>
      <c r="H70" s="27"/>
    </row>
    <row r="74" spans="2:8" s="6" customFormat="1" ht="12.5">
      <c r="B74" s="1"/>
      <c r="C74" s="1"/>
      <c r="D74" s="5"/>
      <c r="F74" s="7"/>
      <c r="G74" s="26"/>
      <c r="H74" s="2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5" scale="71" fitToHeight="0" orientation="portrait" r:id="rId1"/>
  <headerFooter>
    <oddHeader>&amp;L&amp;"Arial,Regular"&amp;10
&amp;C&amp;"Arial,Regular"&amp;10Electric Vehicles - Price List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27"/>
  <sheetViews>
    <sheetView showGridLines="0" showZeros="0" tabSelected="1" view="pageBreakPreview" topLeftCell="A103" zoomScaleNormal="90" zoomScaleSheetLayoutView="100" workbookViewId="0">
      <selection activeCell="D4" sqref="D4"/>
    </sheetView>
  </sheetViews>
  <sheetFormatPr defaultRowHeight="16"/>
  <cols>
    <col min="1" max="1" width="8.7265625" style="10"/>
    <col min="2" max="2" width="6.453125" style="1" customWidth="1"/>
    <col min="3" max="3" width="8.81640625" style="1" customWidth="1"/>
    <col min="4" max="4" width="54.36328125" style="2" customWidth="1"/>
    <col min="5" max="5" width="6.54296875" style="6" customWidth="1"/>
    <col min="6" max="6" width="10.1796875" style="7" customWidth="1"/>
    <col min="7" max="7" width="15.453125" style="26" customWidth="1"/>
    <col min="8" max="8" width="20.26953125" style="27" customWidth="1"/>
    <col min="9" max="9" width="11.453125" style="10" customWidth="1"/>
    <col min="10" max="231" width="8.81640625" style="10"/>
    <col min="232" max="232" width="9.26953125" style="10" bestFit="1" customWidth="1"/>
    <col min="233" max="233" width="8.81640625" style="10"/>
    <col min="234" max="234" width="47" style="10" customWidth="1"/>
    <col min="235" max="235" width="8.81640625" style="10"/>
    <col min="236" max="236" width="13.1796875" style="10" customWidth="1"/>
    <col min="237" max="237" width="9.54296875" style="10" bestFit="1" customWidth="1"/>
    <col min="238" max="238" width="10.1796875" style="10" bestFit="1" customWidth="1"/>
    <col min="239" max="248" width="0" style="10" hidden="1" customWidth="1"/>
    <col min="249" max="249" width="9.81640625" style="10" customWidth="1"/>
    <col min="250" max="250" width="14.7265625" style="10" customWidth="1"/>
    <col min="251" max="256" width="0" style="10" hidden="1" customWidth="1"/>
    <col min="257" max="487" width="8.81640625" style="10"/>
    <col min="488" max="488" width="9.26953125" style="10" bestFit="1" customWidth="1"/>
    <col min="489" max="489" width="8.81640625" style="10"/>
    <col min="490" max="490" width="47" style="10" customWidth="1"/>
    <col min="491" max="491" width="8.81640625" style="10"/>
    <col min="492" max="492" width="13.1796875" style="10" customWidth="1"/>
    <col min="493" max="493" width="9.54296875" style="10" bestFit="1" customWidth="1"/>
    <col min="494" max="494" width="10.1796875" style="10" bestFit="1" customWidth="1"/>
    <col min="495" max="504" width="0" style="10" hidden="1" customWidth="1"/>
    <col min="505" max="505" width="9.81640625" style="10" customWidth="1"/>
    <col min="506" max="506" width="14.7265625" style="10" customWidth="1"/>
    <col min="507" max="512" width="0" style="10" hidden="1" customWidth="1"/>
    <col min="513" max="743" width="8.81640625" style="10"/>
    <col min="744" max="744" width="9.26953125" style="10" bestFit="1" customWidth="1"/>
    <col min="745" max="745" width="8.81640625" style="10"/>
    <col min="746" max="746" width="47" style="10" customWidth="1"/>
    <col min="747" max="747" width="8.81640625" style="10"/>
    <col min="748" max="748" width="13.1796875" style="10" customWidth="1"/>
    <col min="749" max="749" width="9.54296875" style="10" bestFit="1" customWidth="1"/>
    <col min="750" max="750" width="10.1796875" style="10" bestFit="1" customWidth="1"/>
    <col min="751" max="760" width="0" style="10" hidden="1" customWidth="1"/>
    <col min="761" max="761" width="9.81640625" style="10" customWidth="1"/>
    <col min="762" max="762" width="14.7265625" style="10" customWidth="1"/>
    <col min="763" max="768" width="0" style="10" hidden="1" customWidth="1"/>
    <col min="769" max="999" width="8.81640625" style="10"/>
    <col min="1000" max="1000" width="9.26953125" style="10" bestFit="1" customWidth="1"/>
    <col min="1001" max="1001" width="8.81640625" style="10"/>
    <col min="1002" max="1002" width="47" style="10" customWidth="1"/>
    <col min="1003" max="1003" width="8.81640625" style="10"/>
    <col min="1004" max="1004" width="13.1796875" style="10" customWidth="1"/>
    <col min="1005" max="1005" width="9.54296875" style="10" bestFit="1" customWidth="1"/>
    <col min="1006" max="1006" width="10.1796875" style="10" bestFit="1" customWidth="1"/>
    <col min="1007" max="1016" width="0" style="10" hidden="1" customWidth="1"/>
    <col min="1017" max="1017" width="9.81640625" style="10" customWidth="1"/>
    <col min="1018" max="1018" width="14.7265625" style="10" customWidth="1"/>
    <col min="1019" max="1024" width="0" style="10" hidden="1" customWidth="1"/>
    <col min="1025" max="1255" width="8.81640625" style="10"/>
    <col min="1256" max="1256" width="9.26953125" style="10" bestFit="1" customWidth="1"/>
    <col min="1257" max="1257" width="8.81640625" style="10"/>
    <col min="1258" max="1258" width="47" style="10" customWidth="1"/>
    <col min="1259" max="1259" width="8.81640625" style="10"/>
    <col min="1260" max="1260" width="13.1796875" style="10" customWidth="1"/>
    <col min="1261" max="1261" width="9.54296875" style="10" bestFit="1" customWidth="1"/>
    <col min="1262" max="1262" width="10.1796875" style="10" bestFit="1" customWidth="1"/>
    <col min="1263" max="1272" width="0" style="10" hidden="1" customWidth="1"/>
    <col min="1273" max="1273" width="9.81640625" style="10" customWidth="1"/>
    <col min="1274" max="1274" width="14.7265625" style="10" customWidth="1"/>
    <col min="1275" max="1280" width="0" style="10" hidden="1" customWidth="1"/>
    <col min="1281" max="1511" width="8.81640625" style="10"/>
    <col min="1512" max="1512" width="9.26953125" style="10" bestFit="1" customWidth="1"/>
    <col min="1513" max="1513" width="8.81640625" style="10"/>
    <col min="1514" max="1514" width="47" style="10" customWidth="1"/>
    <col min="1515" max="1515" width="8.81640625" style="10"/>
    <col min="1516" max="1516" width="13.1796875" style="10" customWidth="1"/>
    <col min="1517" max="1517" width="9.54296875" style="10" bestFit="1" customWidth="1"/>
    <col min="1518" max="1518" width="10.1796875" style="10" bestFit="1" customWidth="1"/>
    <col min="1519" max="1528" width="0" style="10" hidden="1" customWidth="1"/>
    <col min="1529" max="1529" width="9.81640625" style="10" customWidth="1"/>
    <col min="1530" max="1530" width="14.7265625" style="10" customWidth="1"/>
    <col min="1531" max="1536" width="0" style="10" hidden="1" customWidth="1"/>
    <col min="1537" max="1767" width="8.81640625" style="10"/>
    <col min="1768" max="1768" width="9.26953125" style="10" bestFit="1" customWidth="1"/>
    <col min="1769" max="1769" width="8.81640625" style="10"/>
    <col min="1770" max="1770" width="47" style="10" customWidth="1"/>
    <col min="1771" max="1771" width="8.81640625" style="10"/>
    <col min="1772" max="1772" width="13.1796875" style="10" customWidth="1"/>
    <col min="1773" max="1773" width="9.54296875" style="10" bestFit="1" customWidth="1"/>
    <col min="1774" max="1774" width="10.1796875" style="10" bestFit="1" customWidth="1"/>
    <col min="1775" max="1784" width="0" style="10" hidden="1" customWidth="1"/>
    <col min="1785" max="1785" width="9.81640625" style="10" customWidth="1"/>
    <col min="1786" max="1786" width="14.7265625" style="10" customWidth="1"/>
    <col min="1787" max="1792" width="0" style="10" hidden="1" customWidth="1"/>
    <col min="1793" max="2023" width="8.81640625" style="10"/>
    <col min="2024" max="2024" width="9.26953125" style="10" bestFit="1" customWidth="1"/>
    <col min="2025" max="2025" width="8.81640625" style="10"/>
    <col min="2026" max="2026" width="47" style="10" customWidth="1"/>
    <col min="2027" max="2027" width="8.81640625" style="10"/>
    <col min="2028" max="2028" width="13.1796875" style="10" customWidth="1"/>
    <col min="2029" max="2029" width="9.54296875" style="10" bestFit="1" customWidth="1"/>
    <col min="2030" max="2030" width="10.1796875" style="10" bestFit="1" customWidth="1"/>
    <col min="2031" max="2040" width="0" style="10" hidden="1" customWidth="1"/>
    <col min="2041" max="2041" width="9.81640625" style="10" customWidth="1"/>
    <col min="2042" max="2042" width="14.7265625" style="10" customWidth="1"/>
    <col min="2043" max="2048" width="0" style="10" hidden="1" customWidth="1"/>
    <col min="2049" max="2279" width="8.81640625" style="10"/>
    <col min="2280" max="2280" width="9.26953125" style="10" bestFit="1" customWidth="1"/>
    <col min="2281" max="2281" width="8.81640625" style="10"/>
    <col min="2282" max="2282" width="47" style="10" customWidth="1"/>
    <col min="2283" max="2283" width="8.81640625" style="10"/>
    <col min="2284" max="2284" width="13.1796875" style="10" customWidth="1"/>
    <col min="2285" max="2285" width="9.54296875" style="10" bestFit="1" customWidth="1"/>
    <col min="2286" max="2286" width="10.1796875" style="10" bestFit="1" customWidth="1"/>
    <col min="2287" max="2296" width="0" style="10" hidden="1" customWidth="1"/>
    <col min="2297" max="2297" width="9.81640625" style="10" customWidth="1"/>
    <col min="2298" max="2298" width="14.7265625" style="10" customWidth="1"/>
    <col min="2299" max="2304" width="0" style="10" hidden="1" customWidth="1"/>
    <col min="2305" max="2535" width="8.81640625" style="10"/>
    <col min="2536" max="2536" width="9.26953125" style="10" bestFit="1" customWidth="1"/>
    <col min="2537" max="2537" width="8.81640625" style="10"/>
    <col min="2538" max="2538" width="47" style="10" customWidth="1"/>
    <col min="2539" max="2539" width="8.81640625" style="10"/>
    <col min="2540" max="2540" width="13.1796875" style="10" customWidth="1"/>
    <col min="2541" max="2541" width="9.54296875" style="10" bestFit="1" customWidth="1"/>
    <col min="2542" max="2542" width="10.1796875" style="10" bestFit="1" customWidth="1"/>
    <col min="2543" max="2552" width="0" style="10" hidden="1" customWidth="1"/>
    <col min="2553" max="2553" width="9.81640625" style="10" customWidth="1"/>
    <col min="2554" max="2554" width="14.7265625" style="10" customWidth="1"/>
    <col min="2555" max="2560" width="0" style="10" hidden="1" customWidth="1"/>
    <col min="2561" max="2791" width="8.81640625" style="10"/>
    <col min="2792" max="2792" width="9.26953125" style="10" bestFit="1" customWidth="1"/>
    <col min="2793" max="2793" width="8.81640625" style="10"/>
    <col min="2794" max="2794" width="47" style="10" customWidth="1"/>
    <col min="2795" max="2795" width="8.81640625" style="10"/>
    <col min="2796" max="2796" width="13.1796875" style="10" customWidth="1"/>
    <col min="2797" max="2797" width="9.54296875" style="10" bestFit="1" customWidth="1"/>
    <col min="2798" max="2798" width="10.1796875" style="10" bestFit="1" customWidth="1"/>
    <col min="2799" max="2808" width="0" style="10" hidden="1" customWidth="1"/>
    <col min="2809" max="2809" width="9.81640625" style="10" customWidth="1"/>
    <col min="2810" max="2810" width="14.7265625" style="10" customWidth="1"/>
    <col min="2811" max="2816" width="0" style="10" hidden="1" customWidth="1"/>
    <col min="2817" max="3047" width="8.81640625" style="10"/>
    <col min="3048" max="3048" width="9.26953125" style="10" bestFit="1" customWidth="1"/>
    <col min="3049" max="3049" width="8.81640625" style="10"/>
    <col min="3050" max="3050" width="47" style="10" customWidth="1"/>
    <col min="3051" max="3051" width="8.81640625" style="10"/>
    <col min="3052" max="3052" width="13.1796875" style="10" customWidth="1"/>
    <col min="3053" max="3053" width="9.54296875" style="10" bestFit="1" customWidth="1"/>
    <col min="3054" max="3054" width="10.1796875" style="10" bestFit="1" customWidth="1"/>
    <col min="3055" max="3064" width="0" style="10" hidden="1" customWidth="1"/>
    <col min="3065" max="3065" width="9.81640625" style="10" customWidth="1"/>
    <col min="3066" max="3066" width="14.7265625" style="10" customWidth="1"/>
    <col min="3067" max="3072" width="0" style="10" hidden="1" customWidth="1"/>
    <col min="3073" max="3303" width="8.81640625" style="10"/>
    <col min="3304" max="3304" width="9.26953125" style="10" bestFit="1" customWidth="1"/>
    <col min="3305" max="3305" width="8.81640625" style="10"/>
    <col min="3306" max="3306" width="47" style="10" customWidth="1"/>
    <col min="3307" max="3307" width="8.81640625" style="10"/>
    <col min="3308" max="3308" width="13.1796875" style="10" customWidth="1"/>
    <col min="3309" max="3309" width="9.54296875" style="10" bestFit="1" customWidth="1"/>
    <col min="3310" max="3310" width="10.1796875" style="10" bestFit="1" customWidth="1"/>
    <col min="3311" max="3320" width="0" style="10" hidden="1" customWidth="1"/>
    <col min="3321" max="3321" width="9.81640625" style="10" customWidth="1"/>
    <col min="3322" max="3322" width="14.7265625" style="10" customWidth="1"/>
    <col min="3323" max="3328" width="0" style="10" hidden="1" customWidth="1"/>
    <col min="3329" max="3559" width="8.81640625" style="10"/>
    <col min="3560" max="3560" width="9.26953125" style="10" bestFit="1" customWidth="1"/>
    <col min="3561" max="3561" width="8.81640625" style="10"/>
    <col min="3562" max="3562" width="47" style="10" customWidth="1"/>
    <col min="3563" max="3563" width="8.81640625" style="10"/>
    <col min="3564" max="3564" width="13.1796875" style="10" customWidth="1"/>
    <col min="3565" max="3565" width="9.54296875" style="10" bestFit="1" customWidth="1"/>
    <col min="3566" max="3566" width="10.1796875" style="10" bestFit="1" customWidth="1"/>
    <col min="3567" max="3576" width="0" style="10" hidden="1" customWidth="1"/>
    <col min="3577" max="3577" width="9.81640625" style="10" customWidth="1"/>
    <col min="3578" max="3578" width="14.7265625" style="10" customWidth="1"/>
    <col min="3579" max="3584" width="0" style="10" hidden="1" customWidth="1"/>
    <col min="3585" max="3815" width="8.81640625" style="10"/>
    <col min="3816" max="3816" width="9.26953125" style="10" bestFit="1" customWidth="1"/>
    <col min="3817" max="3817" width="8.81640625" style="10"/>
    <col min="3818" max="3818" width="47" style="10" customWidth="1"/>
    <col min="3819" max="3819" width="8.81640625" style="10"/>
    <col min="3820" max="3820" width="13.1796875" style="10" customWidth="1"/>
    <col min="3821" max="3821" width="9.54296875" style="10" bestFit="1" customWidth="1"/>
    <col min="3822" max="3822" width="10.1796875" style="10" bestFit="1" customWidth="1"/>
    <col min="3823" max="3832" width="0" style="10" hidden="1" customWidth="1"/>
    <col min="3833" max="3833" width="9.81640625" style="10" customWidth="1"/>
    <col min="3834" max="3834" width="14.7265625" style="10" customWidth="1"/>
    <col min="3835" max="3840" width="0" style="10" hidden="1" customWidth="1"/>
    <col min="3841" max="4071" width="8.81640625" style="10"/>
    <col min="4072" max="4072" width="9.26953125" style="10" bestFit="1" customWidth="1"/>
    <col min="4073" max="4073" width="8.81640625" style="10"/>
    <col min="4074" max="4074" width="47" style="10" customWidth="1"/>
    <col min="4075" max="4075" width="8.81640625" style="10"/>
    <col min="4076" max="4076" width="13.1796875" style="10" customWidth="1"/>
    <col min="4077" max="4077" width="9.54296875" style="10" bestFit="1" customWidth="1"/>
    <col min="4078" max="4078" width="10.1796875" style="10" bestFit="1" customWidth="1"/>
    <col min="4079" max="4088" width="0" style="10" hidden="1" customWidth="1"/>
    <col min="4089" max="4089" width="9.81640625" style="10" customWidth="1"/>
    <col min="4090" max="4090" width="14.7265625" style="10" customWidth="1"/>
    <col min="4091" max="4096" width="0" style="10" hidden="1" customWidth="1"/>
    <col min="4097" max="4327" width="8.81640625" style="10"/>
    <col min="4328" max="4328" width="9.26953125" style="10" bestFit="1" customWidth="1"/>
    <col min="4329" max="4329" width="8.81640625" style="10"/>
    <col min="4330" max="4330" width="47" style="10" customWidth="1"/>
    <col min="4331" max="4331" width="8.81640625" style="10"/>
    <col min="4332" max="4332" width="13.1796875" style="10" customWidth="1"/>
    <col min="4333" max="4333" width="9.54296875" style="10" bestFit="1" customWidth="1"/>
    <col min="4334" max="4334" width="10.1796875" style="10" bestFit="1" customWidth="1"/>
    <col min="4335" max="4344" width="0" style="10" hidden="1" customWidth="1"/>
    <col min="4345" max="4345" width="9.81640625" style="10" customWidth="1"/>
    <col min="4346" max="4346" width="14.7265625" style="10" customWidth="1"/>
    <col min="4347" max="4352" width="0" style="10" hidden="1" customWidth="1"/>
    <col min="4353" max="4583" width="8.81640625" style="10"/>
    <col min="4584" max="4584" width="9.26953125" style="10" bestFit="1" customWidth="1"/>
    <col min="4585" max="4585" width="8.81640625" style="10"/>
    <col min="4586" max="4586" width="47" style="10" customWidth="1"/>
    <col min="4587" max="4587" width="8.81640625" style="10"/>
    <col min="4588" max="4588" width="13.1796875" style="10" customWidth="1"/>
    <col min="4589" max="4589" width="9.54296875" style="10" bestFit="1" customWidth="1"/>
    <col min="4590" max="4590" width="10.1796875" style="10" bestFit="1" customWidth="1"/>
    <col min="4591" max="4600" width="0" style="10" hidden="1" customWidth="1"/>
    <col min="4601" max="4601" width="9.81640625" style="10" customWidth="1"/>
    <col min="4602" max="4602" width="14.7265625" style="10" customWidth="1"/>
    <col min="4603" max="4608" width="0" style="10" hidden="1" customWidth="1"/>
    <col min="4609" max="4839" width="8.81640625" style="10"/>
    <col min="4840" max="4840" width="9.26953125" style="10" bestFit="1" customWidth="1"/>
    <col min="4841" max="4841" width="8.81640625" style="10"/>
    <col min="4842" max="4842" width="47" style="10" customWidth="1"/>
    <col min="4843" max="4843" width="8.81640625" style="10"/>
    <col min="4844" max="4844" width="13.1796875" style="10" customWidth="1"/>
    <col min="4845" max="4845" width="9.54296875" style="10" bestFit="1" customWidth="1"/>
    <col min="4846" max="4846" width="10.1796875" style="10" bestFit="1" customWidth="1"/>
    <col min="4847" max="4856" width="0" style="10" hidden="1" customWidth="1"/>
    <col min="4857" max="4857" width="9.81640625" style="10" customWidth="1"/>
    <col min="4858" max="4858" width="14.7265625" style="10" customWidth="1"/>
    <col min="4859" max="4864" width="0" style="10" hidden="1" customWidth="1"/>
    <col min="4865" max="5095" width="8.81640625" style="10"/>
    <col min="5096" max="5096" width="9.26953125" style="10" bestFit="1" customWidth="1"/>
    <col min="5097" max="5097" width="8.81640625" style="10"/>
    <col min="5098" max="5098" width="47" style="10" customWidth="1"/>
    <col min="5099" max="5099" width="8.81640625" style="10"/>
    <col min="5100" max="5100" width="13.1796875" style="10" customWidth="1"/>
    <col min="5101" max="5101" width="9.54296875" style="10" bestFit="1" customWidth="1"/>
    <col min="5102" max="5102" width="10.1796875" style="10" bestFit="1" customWidth="1"/>
    <col min="5103" max="5112" width="0" style="10" hidden="1" customWidth="1"/>
    <col min="5113" max="5113" width="9.81640625" style="10" customWidth="1"/>
    <col min="5114" max="5114" width="14.7265625" style="10" customWidth="1"/>
    <col min="5115" max="5120" width="0" style="10" hidden="1" customWidth="1"/>
    <col min="5121" max="5351" width="8.81640625" style="10"/>
    <col min="5352" max="5352" width="9.26953125" style="10" bestFit="1" customWidth="1"/>
    <col min="5353" max="5353" width="8.81640625" style="10"/>
    <col min="5354" max="5354" width="47" style="10" customWidth="1"/>
    <col min="5355" max="5355" width="8.81640625" style="10"/>
    <col min="5356" max="5356" width="13.1796875" style="10" customWidth="1"/>
    <col min="5357" max="5357" width="9.54296875" style="10" bestFit="1" customWidth="1"/>
    <col min="5358" max="5358" width="10.1796875" style="10" bestFit="1" customWidth="1"/>
    <col min="5359" max="5368" width="0" style="10" hidden="1" customWidth="1"/>
    <col min="5369" max="5369" width="9.81640625" style="10" customWidth="1"/>
    <col min="5370" max="5370" width="14.7265625" style="10" customWidth="1"/>
    <col min="5371" max="5376" width="0" style="10" hidden="1" customWidth="1"/>
    <col min="5377" max="5607" width="8.81640625" style="10"/>
    <col min="5608" max="5608" width="9.26953125" style="10" bestFit="1" customWidth="1"/>
    <col min="5609" max="5609" width="8.81640625" style="10"/>
    <col min="5610" max="5610" width="47" style="10" customWidth="1"/>
    <col min="5611" max="5611" width="8.81640625" style="10"/>
    <col min="5612" max="5612" width="13.1796875" style="10" customWidth="1"/>
    <col min="5613" max="5613" width="9.54296875" style="10" bestFit="1" customWidth="1"/>
    <col min="5614" max="5614" width="10.1796875" style="10" bestFit="1" customWidth="1"/>
    <col min="5615" max="5624" width="0" style="10" hidden="1" customWidth="1"/>
    <col min="5625" max="5625" width="9.81640625" style="10" customWidth="1"/>
    <col min="5626" max="5626" width="14.7265625" style="10" customWidth="1"/>
    <col min="5627" max="5632" width="0" style="10" hidden="1" customWidth="1"/>
    <col min="5633" max="5863" width="8.81640625" style="10"/>
    <col min="5864" max="5864" width="9.26953125" style="10" bestFit="1" customWidth="1"/>
    <col min="5865" max="5865" width="8.81640625" style="10"/>
    <col min="5866" max="5866" width="47" style="10" customWidth="1"/>
    <col min="5867" max="5867" width="8.81640625" style="10"/>
    <col min="5868" max="5868" width="13.1796875" style="10" customWidth="1"/>
    <col min="5869" max="5869" width="9.54296875" style="10" bestFit="1" customWidth="1"/>
    <col min="5870" max="5870" width="10.1796875" style="10" bestFit="1" customWidth="1"/>
    <col min="5871" max="5880" width="0" style="10" hidden="1" customWidth="1"/>
    <col min="5881" max="5881" width="9.81640625" style="10" customWidth="1"/>
    <col min="5882" max="5882" width="14.7265625" style="10" customWidth="1"/>
    <col min="5883" max="5888" width="0" style="10" hidden="1" customWidth="1"/>
    <col min="5889" max="6119" width="8.81640625" style="10"/>
    <col min="6120" max="6120" width="9.26953125" style="10" bestFit="1" customWidth="1"/>
    <col min="6121" max="6121" width="8.81640625" style="10"/>
    <col min="6122" max="6122" width="47" style="10" customWidth="1"/>
    <col min="6123" max="6123" width="8.81640625" style="10"/>
    <col min="6124" max="6124" width="13.1796875" style="10" customWidth="1"/>
    <col min="6125" max="6125" width="9.54296875" style="10" bestFit="1" customWidth="1"/>
    <col min="6126" max="6126" width="10.1796875" style="10" bestFit="1" customWidth="1"/>
    <col min="6127" max="6136" width="0" style="10" hidden="1" customWidth="1"/>
    <col min="6137" max="6137" width="9.81640625" style="10" customWidth="1"/>
    <col min="6138" max="6138" width="14.7265625" style="10" customWidth="1"/>
    <col min="6139" max="6144" width="0" style="10" hidden="1" customWidth="1"/>
    <col min="6145" max="6375" width="8.81640625" style="10"/>
    <col min="6376" max="6376" width="9.26953125" style="10" bestFit="1" customWidth="1"/>
    <col min="6377" max="6377" width="8.81640625" style="10"/>
    <col min="6378" max="6378" width="47" style="10" customWidth="1"/>
    <col min="6379" max="6379" width="8.81640625" style="10"/>
    <col min="6380" max="6380" width="13.1796875" style="10" customWidth="1"/>
    <col min="6381" max="6381" width="9.54296875" style="10" bestFit="1" customWidth="1"/>
    <col min="6382" max="6382" width="10.1796875" style="10" bestFit="1" customWidth="1"/>
    <col min="6383" max="6392" width="0" style="10" hidden="1" customWidth="1"/>
    <col min="6393" max="6393" width="9.81640625" style="10" customWidth="1"/>
    <col min="6394" max="6394" width="14.7265625" style="10" customWidth="1"/>
    <col min="6395" max="6400" width="0" style="10" hidden="1" customWidth="1"/>
    <col min="6401" max="6631" width="8.81640625" style="10"/>
    <col min="6632" max="6632" width="9.26953125" style="10" bestFit="1" customWidth="1"/>
    <col min="6633" max="6633" width="8.81640625" style="10"/>
    <col min="6634" max="6634" width="47" style="10" customWidth="1"/>
    <col min="6635" max="6635" width="8.81640625" style="10"/>
    <col min="6636" max="6636" width="13.1796875" style="10" customWidth="1"/>
    <col min="6637" max="6637" width="9.54296875" style="10" bestFit="1" customWidth="1"/>
    <col min="6638" max="6638" width="10.1796875" style="10" bestFit="1" customWidth="1"/>
    <col min="6639" max="6648" width="0" style="10" hidden="1" customWidth="1"/>
    <col min="6649" max="6649" width="9.81640625" style="10" customWidth="1"/>
    <col min="6650" max="6650" width="14.7265625" style="10" customWidth="1"/>
    <col min="6651" max="6656" width="0" style="10" hidden="1" customWidth="1"/>
    <col min="6657" max="6887" width="8.81640625" style="10"/>
    <col min="6888" max="6888" width="9.26953125" style="10" bestFit="1" customWidth="1"/>
    <col min="6889" max="6889" width="8.81640625" style="10"/>
    <col min="6890" max="6890" width="47" style="10" customWidth="1"/>
    <col min="6891" max="6891" width="8.81640625" style="10"/>
    <col min="6892" max="6892" width="13.1796875" style="10" customWidth="1"/>
    <col min="6893" max="6893" width="9.54296875" style="10" bestFit="1" customWidth="1"/>
    <col min="6894" max="6894" width="10.1796875" style="10" bestFit="1" customWidth="1"/>
    <col min="6895" max="6904" width="0" style="10" hidden="1" customWidth="1"/>
    <col min="6905" max="6905" width="9.81640625" style="10" customWidth="1"/>
    <col min="6906" max="6906" width="14.7265625" style="10" customWidth="1"/>
    <col min="6907" max="6912" width="0" style="10" hidden="1" customWidth="1"/>
    <col min="6913" max="7143" width="8.81640625" style="10"/>
    <col min="7144" max="7144" width="9.26953125" style="10" bestFit="1" customWidth="1"/>
    <col min="7145" max="7145" width="8.81640625" style="10"/>
    <col min="7146" max="7146" width="47" style="10" customWidth="1"/>
    <col min="7147" max="7147" width="8.81640625" style="10"/>
    <col min="7148" max="7148" width="13.1796875" style="10" customWidth="1"/>
    <col min="7149" max="7149" width="9.54296875" style="10" bestFit="1" customWidth="1"/>
    <col min="7150" max="7150" width="10.1796875" style="10" bestFit="1" customWidth="1"/>
    <col min="7151" max="7160" width="0" style="10" hidden="1" customWidth="1"/>
    <col min="7161" max="7161" width="9.81640625" style="10" customWidth="1"/>
    <col min="7162" max="7162" width="14.7265625" style="10" customWidth="1"/>
    <col min="7163" max="7168" width="0" style="10" hidden="1" customWidth="1"/>
    <col min="7169" max="7399" width="8.81640625" style="10"/>
    <col min="7400" max="7400" width="9.26953125" style="10" bestFit="1" customWidth="1"/>
    <col min="7401" max="7401" width="8.81640625" style="10"/>
    <col min="7402" max="7402" width="47" style="10" customWidth="1"/>
    <col min="7403" max="7403" width="8.81640625" style="10"/>
    <col min="7404" max="7404" width="13.1796875" style="10" customWidth="1"/>
    <col min="7405" max="7405" width="9.54296875" style="10" bestFit="1" customWidth="1"/>
    <col min="7406" max="7406" width="10.1796875" style="10" bestFit="1" customWidth="1"/>
    <col min="7407" max="7416" width="0" style="10" hidden="1" customWidth="1"/>
    <col min="7417" max="7417" width="9.81640625" style="10" customWidth="1"/>
    <col min="7418" max="7418" width="14.7265625" style="10" customWidth="1"/>
    <col min="7419" max="7424" width="0" style="10" hidden="1" customWidth="1"/>
    <col min="7425" max="7655" width="8.81640625" style="10"/>
    <col min="7656" max="7656" width="9.26953125" style="10" bestFit="1" customWidth="1"/>
    <col min="7657" max="7657" width="8.81640625" style="10"/>
    <col min="7658" max="7658" width="47" style="10" customWidth="1"/>
    <col min="7659" max="7659" width="8.81640625" style="10"/>
    <col min="7660" max="7660" width="13.1796875" style="10" customWidth="1"/>
    <col min="7661" max="7661" width="9.54296875" style="10" bestFit="1" customWidth="1"/>
    <col min="7662" max="7662" width="10.1796875" style="10" bestFit="1" customWidth="1"/>
    <col min="7663" max="7672" width="0" style="10" hidden="1" customWidth="1"/>
    <col min="7673" max="7673" width="9.81640625" style="10" customWidth="1"/>
    <col min="7674" max="7674" width="14.7265625" style="10" customWidth="1"/>
    <col min="7675" max="7680" width="0" style="10" hidden="1" customWidth="1"/>
    <col min="7681" max="7911" width="8.81640625" style="10"/>
    <col min="7912" max="7912" width="9.26953125" style="10" bestFit="1" customWidth="1"/>
    <col min="7913" max="7913" width="8.81640625" style="10"/>
    <col min="7914" max="7914" width="47" style="10" customWidth="1"/>
    <col min="7915" max="7915" width="8.81640625" style="10"/>
    <col min="7916" max="7916" width="13.1796875" style="10" customWidth="1"/>
    <col min="7917" max="7917" width="9.54296875" style="10" bestFit="1" customWidth="1"/>
    <col min="7918" max="7918" width="10.1796875" style="10" bestFit="1" customWidth="1"/>
    <col min="7919" max="7928" width="0" style="10" hidden="1" customWidth="1"/>
    <col min="7929" max="7929" width="9.81640625" style="10" customWidth="1"/>
    <col min="7930" max="7930" width="14.7265625" style="10" customWidth="1"/>
    <col min="7931" max="7936" width="0" style="10" hidden="1" customWidth="1"/>
    <col min="7937" max="8167" width="8.81640625" style="10"/>
    <col min="8168" max="8168" width="9.26953125" style="10" bestFit="1" customWidth="1"/>
    <col min="8169" max="8169" width="8.81640625" style="10"/>
    <col min="8170" max="8170" width="47" style="10" customWidth="1"/>
    <col min="8171" max="8171" width="8.81640625" style="10"/>
    <col min="8172" max="8172" width="13.1796875" style="10" customWidth="1"/>
    <col min="8173" max="8173" width="9.54296875" style="10" bestFit="1" customWidth="1"/>
    <col min="8174" max="8174" width="10.1796875" style="10" bestFit="1" customWidth="1"/>
    <col min="8175" max="8184" width="0" style="10" hidden="1" customWidth="1"/>
    <col min="8185" max="8185" width="9.81640625" style="10" customWidth="1"/>
    <col min="8186" max="8186" width="14.7265625" style="10" customWidth="1"/>
    <col min="8187" max="8192" width="0" style="10" hidden="1" customWidth="1"/>
    <col min="8193" max="8423" width="8.81640625" style="10"/>
    <col min="8424" max="8424" width="9.26953125" style="10" bestFit="1" customWidth="1"/>
    <col min="8425" max="8425" width="8.81640625" style="10"/>
    <col min="8426" max="8426" width="47" style="10" customWidth="1"/>
    <col min="8427" max="8427" width="8.81640625" style="10"/>
    <col min="8428" max="8428" width="13.1796875" style="10" customWidth="1"/>
    <col min="8429" max="8429" width="9.54296875" style="10" bestFit="1" customWidth="1"/>
    <col min="8430" max="8430" width="10.1796875" style="10" bestFit="1" customWidth="1"/>
    <col min="8431" max="8440" width="0" style="10" hidden="1" customWidth="1"/>
    <col min="8441" max="8441" width="9.81640625" style="10" customWidth="1"/>
    <col min="8442" max="8442" width="14.7265625" style="10" customWidth="1"/>
    <col min="8443" max="8448" width="0" style="10" hidden="1" customWidth="1"/>
    <col min="8449" max="8679" width="8.81640625" style="10"/>
    <col min="8680" max="8680" width="9.26953125" style="10" bestFit="1" customWidth="1"/>
    <col min="8681" max="8681" width="8.81640625" style="10"/>
    <col min="8682" max="8682" width="47" style="10" customWidth="1"/>
    <col min="8683" max="8683" width="8.81640625" style="10"/>
    <col min="8684" max="8684" width="13.1796875" style="10" customWidth="1"/>
    <col min="8685" max="8685" width="9.54296875" style="10" bestFit="1" customWidth="1"/>
    <col min="8686" max="8686" width="10.1796875" style="10" bestFit="1" customWidth="1"/>
    <col min="8687" max="8696" width="0" style="10" hidden="1" customWidth="1"/>
    <col min="8697" max="8697" width="9.81640625" style="10" customWidth="1"/>
    <col min="8698" max="8698" width="14.7265625" style="10" customWidth="1"/>
    <col min="8699" max="8704" width="0" style="10" hidden="1" customWidth="1"/>
    <col min="8705" max="8935" width="8.81640625" style="10"/>
    <col min="8936" max="8936" width="9.26953125" style="10" bestFit="1" customWidth="1"/>
    <col min="8937" max="8937" width="8.81640625" style="10"/>
    <col min="8938" max="8938" width="47" style="10" customWidth="1"/>
    <col min="8939" max="8939" width="8.81640625" style="10"/>
    <col min="8940" max="8940" width="13.1796875" style="10" customWidth="1"/>
    <col min="8941" max="8941" width="9.54296875" style="10" bestFit="1" customWidth="1"/>
    <col min="8942" max="8942" width="10.1796875" style="10" bestFit="1" customWidth="1"/>
    <col min="8943" max="8952" width="0" style="10" hidden="1" customWidth="1"/>
    <col min="8953" max="8953" width="9.81640625" style="10" customWidth="1"/>
    <col min="8954" max="8954" width="14.7265625" style="10" customWidth="1"/>
    <col min="8955" max="8960" width="0" style="10" hidden="1" customWidth="1"/>
    <col min="8961" max="9191" width="8.81640625" style="10"/>
    <col min="9192" max="9192" width="9.26953125" style="10" bestFit="1" customWidth="1"/>
    <col min="9193" max="9193" width="8.81640625" style="10"/>
    <col min="9194" max="9194" width="47" style="10" customWidth="1"/>
    <col min="9195" max="9195" width="8.81640625" style="10"/>
    <col min="9196" max="9196" width="13.1796875" style="10" customWidth="1"/>
    <col min="9197" max="9197" width="9.54296875" style="10" bestFit="1" customWidth="1"/>
    <col min="9198" max="9198" width="10.1796875" style="10" bestFit="1" customWidth="1"/>
    <col min="9199" max="9208" width="0" style="10" hidden="1" customWidth="1"/>
    <col min="9209" max="9209" width="9.81640625" style="10" customWidth="1"/>
    <col min="9210" max="9210" width="14.7265625" style="10" customWidth="1"/>
    <col min="9211" max="9216" width="0" style="10" hidden="1" customWidth="1"/>
    <col min="9217" max="9447" width="8.81640625" style="10"/>
    <col min="9448" max="9448" width="9.26953125" style="10" bestFit="1" customWidth="1"/>
    <col min="9449" max="9449" width="8.81640625" style="10"/>
    <col min="9450" max="9450" width="47" style="10" customWidth="1"/>
    <col min="9451" max="9451" width="8.81640625" style="10"/>
    <col min="9452" max="9452" width="13.1796875" style="10" customWidth="1"/>
    <col min="9453" max="9453" width="9.54296875" style="10" bestFit="1" customWidth="1"/>
    <col min="9454" max="9454" width="10.1796875" style="10" bestFit="1" customWidth="1"/>
    <col min="9455" max="9464" width="0" style="10" hidden="1" customWidth="1"/>
    <col min="9465" max="9465" width="9.81640625" style="10" customWidth="1"/>
    <col min="9466" max="9466" width="14.7265625" style="10" customWidth="1"/>
    <col min="9467" max="9472" width="0" style="10" hidden="1" customWidth="1"/>
    <col min="9473" max="9703" width="8.81640625" style="10"/>
    <col min="9704" max="9704" width="9.26953125" style="10" bestFit="1" customWidth="1"/>
    <col min="9705" max="9705" width="8.81640625" style="10"/>
    <col min="9706" max="9706" width="47" style="10" customWidth="1"/>
    <col min="9707" max="9707" width="8.81640625" style="10"/>
    <col min="9708" max="9708" width="13.1796875" style="10" customWidth="1"/>
    <col min="9709" max="9709" width="9.54296875" style="10" bestFit="1" customWidth="1"/>
    <col min="9710" max="9710" width="10.1796875" style="10" bestFit="1" customWidth="1"/>
    <col min="9711" max="9720" width="0" style="10" hidden="1" customWidth="1"/>
    <col min="9721" max="9721" width="9.81640625" style="10" customWidth="1"/>
    <col min="9722" max="9722" width="14.7265625" style="10" customWidth="1"/>
    <col min="9723" max="9728" width="0" style="10" hidden="1" customWidth="1"/>
    <col min="9729" max="9959" width="8.81640625" style="10"/>
    <col min="9960" max="9960" width="9.26953125" style="10" bestFit="1" customWidth="1"/>
    <col min="9961" max="9961" width="8.81640625" style="10"/>
    <col min="9962" max="9962" width="47" style="10" customWidth="1"/>
    <col min="9963" max="9963" width="8.81640625" style="10"/>
    <col min="9964" max="9964" width="13.1796875" style="10" customWidth="1"/>
    <col min="9965" max="9965" width="9.54296875" style="10" bestFit="1" customWidth="1"/>
    <col min="9966" max="9966" width="10.1796875" style="10" bestFit="1" customWidth="1"/>
    <col min="9967" max="9976" width="0" style="10" hidden="1" customWidth="1"/>
    <col min="9977" max="9977" width="9.81640625" style="10" customWidth="1"/>
    <col min="9978" max="9978" width="14.7265625" style="10" customWidth="1"/>
    <col min="9979" max="9984" width="0" style="10" hidden="1" customWidth="1"/>
    <col min="9985" max="10215" width="8.81640625" style="10"/>
    <col min="10216" max="10216" width="9.26953125" style="10" bestFit="1" customWidth="1"/>
    <col min="10217" max="10217" width="8.81640625" style="10"/>
    <col min="10218" max="10218" width="47" style="10" customWidth="1"/>
    <col min="10219" max="10219" width="8.81640625" style="10"/>
    <col min="10220" max="10220" width="13.1796875" style="10" customWidth="1"/>
    <col min="10221" max="10221" width="9.54296875" style="10" bestFit="1" customWidth="1"/>
    <col min="10222" max="10222" width="10.1796875" style="10" bestFit="1" customWidth="1"/>
    <col min="10223" max="10232" width="0" style="10" hidden="1" customWidth="1"/>
    <col min="10233" max="10233" width="9.81640625" style="10" customWidth="1"/>
    <col min="10234" max="10234" width="14.7265625" style="10" customWidth="1"/>
    <col min="10235" max="10240" width="0" style="10" hidden="1" customWidth="1"/>
    <col min="10241" max="10471" width="8.81640625" style="10"/>
    <col min="10472" max="10472" width="9.26953125" style="10" bestFit="1" customWidth="1"/>
    <col min="10473" max="10473" width="8.81640625" style="10"/>
    <col min="10474" max="10474" width="47" style="10" customWidth="1"/>
    <col min="10475" max="10475" width="8.81640625" style="10"/>
    <col min="10476" max="10476" width="13.1796875" style="10" customWidth="1"/>
    <col min="10477" max="10477" width="9.54296875" style="10" bestFit="1" customWidth="1"/>
    <col min="10478" max="10478" width="10.1796875" style="10" bestFit="1" customWidth="1"/>
    <col min="10479" max="10488" width="0" style="10" hidden="1" customWidth="1"/>
    <col min="10489" max="10489" width="9.81640625" style="10" customWidth="1"/>
    <col min="10490" max="10490" width="14.7265625" style="10" customWidth="1"/>
    <col min="10491" max="10496" width="0" style="10" hidden="1" customWidth="1"/>
    <col min="10497" max="10727" width="8.81640625" style="10"/>
    <col min="10728" max="10728" width="9.26953125" style="10" bestFit="1" customWidth="1"/>
    <col min="10729" max="10729" width="8.81640625" style="10"/>
    <col min="10730" max="10730" width="47" style="10" customWidth="1"/>
    <col min="10731" max="10731" width="8.81640625" style="10"/>
    <col min="10732" max="10732" width="13.1796875" style="10" customWidth="1"/>
    <col min="10733" max="10733" width="9.54296875" style="10" bestFit="1" customWidth="1"/>
    <col min="10734" max="10734" width="10.1796875" style="10" bestFit="1" customWidth="1"/>
    <col min="10735" max="10744" width="0" style="10" hidden="1" customWidth="1"/>
    <col min="10745" max="10745" width="9.81640625" style="10" customWidth="1"/>
    <col min="10746" max="10746" width="14.7265625" style="10" customWidth="1"/>
    <col min="10747" max="10752" width="0" style="10" hidden="1" customWidth="1"/>
    <col min="10753" max="10983" width="8.81640625" style="10"/>
    <col min="10984" max="10984" width="9.26953125" style="10" bestFit="1" customWidth="1"/>
    <col min="10985" max="10985" width="8.81640625" style="10"/>
    <col min="10986" max="10986" width="47" style="10" customWidth="1"/>
    <col min="10987" max="10987" width="8.81640625" style="10"/>
    <col min="10988" max="10988" width="13.1796875" style="10" customWidth="1"/>
    <col min="10989" max="10989" width="9.54296875" style="10" bestFit="1" customWidth="1"/>
    <col min="10990" max="10990" width="10.1796875" style="10" bestFit="1" customWidth="1"/>
    <col min="10991" max="11000" width="0" style="10" hidden="1" customWidth="1"/>
    <col min="11001" max="11001" width="9.81640625" style="10" customWidth="1"/>
    <col min="11002" max="11002" width="14.7265625" style="10" customWidth="1"/>
    <col min="11003" max="11008" width="0" style="10" hidden="1" customWidth="1"/>
    <col min="11009" max="11239" width="8.81640625" style="10"/>
    <col min="11240" max="11240" width="9.26953125" style="10" bestFit="1" customWidth="1"/>
    <col min="11241" max="11241" width="8.81640625" style="10"/>
    <col min="11242" max="11242" width="47" style="10" customWidth="1"/>
    <col min="11243" max="11243" width="8.81640625" style="10"/>
    <col min="11244" max="11244" width="13.1796875" style="10" customWidth="1"/>
    <col min="11245" max="11245" width="9.54296875" style="10" bestFit="1" customWidth="1"/>
    <col min="11246" max="11246" width="10.1796875" style="10" bestFit="1" customWidth="1"/>
    <col min="11247" max="11256" width="0" style="10" hidden="1" customWidth="1"/>
    <col min="11257" max="11257" width="9.81640625" style="10" customWidth="1"/>
    <col min="11258" max="11258" width="14.7265625" style="10" customWidth="1"/>
    <col min="11259" max="11264" width="0" style="10" hidden="1" customWidth="1"/>
    <col min="11265" max="11495" width="8.81640625" style="10"/>
    <col min="11496" max="11496" width="9.26953125" style="10" bestFit="1" customWidth="1"/>
    <col min="11497" max="11497" width="8.81640625" style="10"/>
    <col min="11498" max="11498" width="47" style="10" customWidth="1"/>
    <col min="11499" max="11499" width="8.81640625" style="10"/>
    <col min="11500" max="11500" width="13.1796875" style="10" customWidth="1"/>
    <col min="11501" max="11501" width="9.54296875" style="10" bestFit="1" customWidth="1"/>
    <col min="11502" max="11502" width="10.1796875" style="10" bestFit="1" customWidth="1"/>
    <col min="11503" max="11512" width="0" style="10" hidden="1" customWidth="1"/>
    <col min="11513" max="11513" width="9.81640625" style="10" customWidth="1"/>
    <col min="11514" max="11514" width="14.7265625" style="10" customWidth="1"/>
    <col min="11515" max="11520" width="0" style="10" hidden="1" customWidth="1"/>
    <col min="11521" max="11751" width="8.81640625" style="10"/>
    <col min="11752" max="11752" width="9.26953125" style="10" bestFit="1" customWidth="1"/>
    <col min="11753" max="11753" width="8.81640625" style="10"/>
    <col min="11754" max="11754" width="47" style="10" customWidth="1"/>
    <col min="11755" max="11755" width="8.81640625" style="10"/>
    <col min="11756" max="11756" width="13.1796875" style="10" customWidth="1"/>
    <col min="11757" max="11757" width="9.54296875" style="10" bestFit="1" customWidth="1"/>
    <col min="11758" max="11758" width="10.1796875" style="10" bestFit="1" customWidth="1"/>
    <col min="11759" max="11768" width="0" style="10" hidden="1" customWidth="1"/>
    <col min="11769" max="11769" width="9.81640625" style="10" customWidth="1"/>
    <col min="11770" max="11770" width="14.7265625" style="10" customWidth="1"/>
    <col min="11771" max="11776" width="0" style="10" hidden="1" customWidth="1"/>
    <col min="11777" max="12007" width="8.81640625" style="10"/>
    <col min="12008" max="12008" width="9.26953125" style="10" bestFit="1" customWidth="1"/>
    <col min="12009" max="12009" width="8.81640625" style="10"/>
    <col min="12010" max="12010" width="47" style="10" customWidth="1"/>
    <col min="12011" max="12011" width="8.81640625" style="10"/>
    <col min="12012" max="12012" width="13.1796875" style="10" customWidth="1"/>
    <col min="12013" max="12013" width="9.54296875" style="10" bestFit="1" customWidth="1"/>
    <col min="12014" max="12014" width="10.1796875" style="10" bestFit="1" customWidth="1"/>
    <col min="12015" max="12024" width="0" style="10" hidden="1" customWidth="1"/>
    <col min="12025" max="12025" width="9.81640625" style="10" customWidth="1"/>
    <col min="12026" max="12026" width="14.7265625" style="10" customWidth="1"/>
    <col min="12027" max="12032" width="0" style="10" hidden="1" customWidth="1"/>
    <col min="12033" max="12263" width="8.81640625" style="10"/>
    <col min="12264" max="12264" width="9.26953125" style="10" bestFit="1" customWidth="1"/>
    <col min="12265" max="12265" width="8.81640625" style="10"/>
    <col min="12266" max="12266" width="47" style="10" customWidth="1"/>
    <col min="12267" max="12267" width="8.81640625" style="10"/>
    <col min="12268" max="12268" width="13.1796875" style="10" customWidth="1"/>
    <col min="12269" max="12269" width="9.54296875" style="10" bestFit="1" customWidth="1"/>
    <col min="12270" max="12270" width="10.1796875" style="10" bestFit="1" customWidth="1"/>
    <col min="12271" max="12280" width="0" style="10" hidden="1" customWidth="1"/>
    <col min="12281" max="12281" width="9.81640625" style="10" customWidth="1"/>
    <col min="12282" max="12282" width="14.7265625" style="10" customWidth="1"/>
    <col min="12283" max="12288" width="0" style="10" hidden="1" customWidth="1"/>
    <col min="12289" max="12519" width="8.81640625" style="10"/>
    <col min="12520" max="12520" width="9.26953125" style="10" bestFit="1" customWidth="1"/>
    <col min="12521" max="12521" width="8.81640625" style="10"/>
    <col min="12522" max="12522" width="47" style="10" customWidth="1"/>
    <col min="12523" max="12523" width="8.81640625" style="10"/>
    <col min="12524" max="12524" width="13.1796875" style="10" customWidth="1"/>
    <col min="12525" max="12525" width="9.54296875" style="10" bestFit="1" customWidth="1"/>
    <col min="12526" max="12526" width="10.1796875" style="10" bestFit="1" customWidth="1"/>
    <col min="12527" max="12536" width="0" style="10" hidden="1" customWidth="1"/>
    <col min="12537" max="12537" width="9.81640625" style="10" customWidth="1"/>
    <col min="12538" max="12538" width="14.7265625" style="10" customWidth="1"/>
    <col min="12539" max="12544" width="0" style="10" hidden="1" customWidth="1"/>
    <col min="12545" max="12775" width="8.81640625" style="10"/>
    <col min="12776" max="12776" width="9.26953125" style="10" bestFit="1" customWidth="1"/>
    <col min="12777" max="12777" width="8.81640625" style="10"/>
    <col min="12778" max="12778" width="47" style="10" customWidth="1"/>
    <col min="12779" max="12779" width="8.81640625" style="10"/>
    <col min="12780" max="12780" width="13.1796875" style="10" customWidth="1"/>
    <col min="12781" max="12781" width="9.54296875" style="10" bestFit="1" customWidth="1"/>
    <col min="12782" max="12782" width="10.1796875" style="10" bestFit="1" customWidth="1"/>
    <col min="12783" max="12792" width="0" style="10" hidden="1" customWidth="1"/>
    <col min="12793" max="12793" width="9.81640625" style="10" customWidth="1"/>
    <col min="12794" max="12794" width="14.7265625" style="10" customWidth="1"/>
    <col min="12795" max="12800" width="0" style="10" hidden="1" customWidth="1"/>
    <col min="12801" max="13031" width="8.81640625" style="10"/>
    <col min="13032" max="13032" width="9.26953125" style="10" bestFit="1" customWidth="1"/>
    <col min="13033" max="13033" width="8.81640625" style="10"/>
    <col min="13034" max="13034" width="47" style="10" customWidth="1"/>
    <col min="13035" max="13035" width="8.81640625" style="10"/>
    <col min="13036" max="13036" width="13.1796875" style="10" customWidth="1"/>
    <col min="13037" max="13037" width="9.54296875" style="10" bestFit="1" customWidth="1"/>
    <col min="13038" max="13038" width="10.1796875" style="10" bestFit="1" customWidth="1"/>
    <col min="13039" max="13048" width="0" style="10" hidden="1" customWidth="1"/>
    <col min="13049" max="13049" width="9.81640625" style="10" customWidth="1"/>
    <col min="13050" max="13050" width="14.7265625" style="10" customWidth="1"/>
    <col min="13051" max="13056" width="0" style="10" hidden="1" customWidth="1"/>
    <col min="13057" max="13287" width="8.81640625" style="10"/>
    <col min="13288" max="13288" width="9.26953125" style="10" bestFit="1" customWidth="1"/>
    <col min="13289" max="13289" width="8.81640625" style="10"/>
    <col min="13290" max="13290" width="47" style="10" customWidth="1"/>
    <col min="13291" max="13291" width="8.81640625" style="10"/>
    <col min="13292" max="13292" width="13.1796875" style="10" customWidth="1"/>
    <col min="13293" max="13293" width="9.54296875" style="10" bestFit="1" customWidth="1"/>
    <col min="13294" max="13294" width="10.1796875" style="10" bestFit="1" customWidth="1"/>
    <col min="13295" max="13304" width="0" style="10" hidden="1" customWidth="1"/>
    <col min="13305" max="13305" width="9.81640625" style="10" customWidth="1"/>
    <col min="13306" max="13306" width="14.7265625" style="10" customWidth="1"/>
    <col min="13307" max="13312" width="0" style="10" hidden="1" customWidth="1"/>
    <col min="13313" max="13543" width="8.81640625" style="10"/>
    <col min="13544" max="13544" width="9.26953125" style="10" bestFit="1" customWidth="1"/>
    <col min="13545" max="13545" width="8.81640625" style="10"/>
    <col min="13546" max="13546" width="47" style="10" customWidth="1"/>
    <col min="13547" max="13547" width="8.81640625" style="10"/>
    <col min="13548" max="13548" width="13.1796875" style="10" customWidth="1"/>
    <col min="13549" max="13549" width="9.54296875" style="10" bestFit="1" customWidth="1"/>
    <col min="13550" max="13550" width="10.1796875" style="10" bestFit="1" customWidth="1"/>
    <col min="13551" max="13560" width="0" style="10" hidden="1" customWidth="1"/>
    <col min="13561" max="13561" width="9.81640625" style="10" customWidth="1"/>
    <col min="13562" max="13562" width="14.7265625" style="10" customWidth="1"/>
    <col min="13563" max="13568" width="0" style="10" hidden="1" customWidth="1"/>
    <col min="13569" max="13799" width="8.81640625" style="10"/>
    <col min="13800" max="13800" width="9.26953125" style="10" bestFit="1" customWidth="1"/>
    <col min="13801" max="13801" width="8.81640625" style="10"/>
    <col min="13802" max="13802" width="47" style="10" customWidth="1"/>
    <col min="13803" max="13803" width="8.81640625" style="10"/>
    <col min="13804" max="13804" width="13.1796875" style="10" customWidth="1"/>
    <col min="13805" max="13805" width="9.54296875" style="10" bestFit="1" customWidth="1"/>
    <col min="13806" max="13806" width="10.1796875" style="10" bestFit="1" customWidth="1"/>
    <col min="13807" max="13816" width="0" style="10" hidden="1" customWidth="1"/>
    <col min="13817" max="13817" width="9.81640625" style="10" customWidth="1"/>
    <col min="13818" max="13818" width="14.7265625" style="10" customWidth="1"/>
    <col min="13819" max="13824" width="0" style="10" hidden="1" customWidth="1"/>
    <col min="13825" max="14055" width="8.81640625" style="10"/>
    <col min="14056" max="14056" width="9.26953125" style="10" bestFit="1" customWidth="1"/>
    <col min="14057" max="14057" width="8.81640625" style="10"/>
    <col min="14058" max="14058" width="47" style="10" customWidth="1"/>
    <col min="14059" max="14059" width="8.81640625" style="10"/>
    <col min="14060" max="14060" width="13.1796875" style="10" customWidth="1"/>
    <col min="14061" max="14061" width="9.54296875" style="10" bestFit="1" customWidth="1"/>
    <col min="14062" max="14062" width="10.1796875" style="10" bestFit="1" customWidth="1"/>
    <col min="14063" max="14072" width="0" style="10" hidden="1" customWidth="1"/>
    <col min="14073" max="14073" width="9.81640625" style="10" customWidth="1"/>
    <col min="14074" max="14074" width="14.7265625" style="10" customWidth="1"/>
    <col min="14075" max="14080" width="0" style="10" hidden="1" customWidth="1"/>
    <col min="14081" max="14311" width="8.81640625" style="10"/>
    <col min="14312" max="14312" width="9.26953125" style="10" bestFit="1" customWidth="1"/>
    <col min="14313" max="14313" width="8.81640625" style="10"/>
    <col min="14314" max="14314" width="47" style="10" customWidth="1"/>
    <col min="14315" max="14315" width="8.81640625" style="10"/>
    <col min="14316" max="14316" width="13.1796875" style="10" customWidth="1"/>
    <col min="14317" max="14317" width="9.54296875" style="10" bestFit="1" customWidth="1"/>
    <col min="14318" max="14318" width="10.1796875" style="10" bestFit="1" customWidth="1"/>
    <col min="14319" max="14328" width="0" style="10" hidden="1" customWidth="1"/>
    <col min="14329" max="14329" width="9.81640625" style="10" customWidth="1"/>
    <col min="14330" max="14330" width="14.7265625" style="10" customWidth="1"/>
    <col min="14331" max="14336" width="0" style="10" hidden="1" customWidth="1"/>
    <col min="14337" max="14567" width="8.81640625" style="10"/>
    <col min="14568" max="14568" width="9.26953125" style="10" bestFit="1" customWidth="1"/>
    <col min="14569" max="14569" width="8.81640625" style="10"/>
    <col min="14570" max="14570" width="47" style="10" customWidth="1"/>
    <col min="14571" max="14571" width="8.81640625" style="10"/>
    <col min="14572" max="14572" width="13.1796875" style="10" customWidth="1"/>
    <col min="14573" max="14573" width="9.54296875" style="10" bestFit="1" customWidth="1"/>
    <col min="14574" max="14574" width="10.1796875" style="10" bestFit="1" customWidth="1"/>
    <col min="14575" max="14584" width="0" style="10" hidden="1" customWidth="1"/>
    <col min="14585" max="14585" width="9.81640625" style="10" customWidth="1"/>
    <col min="14586" max="14586" width="14.7265625" style="10" customWidth="1"/>
    <col min="14587" max="14592" width="0" style="10" hidden="1" customWidth="1"/>
    <col min="14593" max="14823" width="8.81640625" style="10"/>
    <col min="14824" max="14824" width="9.26953125" style="10" bestFit="1" customWidth="1"/>
    <col min="14825" max="14825" width="8.81640625" style="10"/>
    <col min="14826" max="14826" width="47" style="10" customWidth="1"/>
    <col min="14827" max="14827" width="8.81640625" style="10"/>
    <col min="14828" max="14828" width="13.1796875" style="10" customWidth="1"/>
    <col min="14829" max="14829" width="9.54296875" style="10" bestFit="1" customWidth="1"/>
    <col min="14830" max="14830" width="10.1796875" style="10" bestFit="1" customWidth="1"/>
    <col min="14831" max="14840" width="0" style="10" hidden="1" customWidth="1"/>
    <col min="14841" max="14841" width="9.81640625" style="10" customWidth="1"/>
    <col min="14842" max="14842" width="14.7265625" style="10" customWidth="1"/>
    <col min="14843" max="14848" width="0" style="10" hidden="1" customWidth="1"/>
    <col min="14849" max="15079" width="8.81640625" style="10"/>
    <col min="15080" max="15080" width="9.26953125" style="10" bestFit="1" customWidth="1"/>
    <col min="15081" max="15081" width="8.81640625" style="10"/>
    <col min="15082" max="15082" width="47" style="10" customWidth="1"/>
    <col min="15083" max="15083" width="8.81640625" style="10"/>
    <col min="15084" max="15084" width="13.1796875" style="10" customWidth="1"/>
    <col min="15085" max="15085" width="9.54296875" style="10" bestFit="1" customWidth="1"/>
    <col min="15086" max="15086" width="10.1796875" style="10" bestFit="1" customWidth="1"/>
    <col min="15087" max="15096" width="0" style="10" hidden="1" customWidth="1"/>
    <col min="15097" max="15097" width="9.81640625" style="10" customWidth="1"/>
    <col min="15098" max="15098" width="14.7265625" style="10" customWidth="1"/>
    <col min="15099" max="15104" width="0" style="10" hidden="1" customWidth="1"/>
    <col min="15105" max="15335" width="8.81640625" style="10"/>
    <col min="15336" max="15336" width="9.26953125" style="10" bestFit="1" customWidth="1"/>
    <col min="15337" max="15337" width="8.81640625" style="10"/>
    <col min="15338" max="15338" width="47" style="10" customWidth="1"/>
    <col min="15339" max="15339" width="8.81640625" style="10"/>
    <col min="15340" max="15340" width="13.1796875" style="10" customWidth="1"/>
    <col min="15341" max="15341" width="9.54296875" style="10" bestFit="1" customWidth="1"/>
    <col min="15342" max="15342" width="10.1796875" style="10" bestFit="1" customWidth="1"/>
    <col min="15343" max="15352" width="0" style="10" hidden="1" customWidth="1"/>
    <col min="15353" max="15353" width="9.81640625" style="10" customWidth="1"/>
    <col min="15354" max="15354" width="14.7265625" style="10" customWidth="1"/>
    <col min="15355" max="15360" width="0" style="10" hidden="1" customWidth="1"/>
    <col min="15361" max="15591" width="8.81640625" style="10"/>
    <col min="15592" max="15592" width="9.26953125" style="10" bestFit="1" customWidth="1"/>
    <col min="15593" max="15593" width="8.81640625" style="10"/>
    <col min="15594" max="15594" width="47" style="10" customWidth="1"/>
    <col min="15595" max="15595" width="8.81640625" style="10"/>
    <col min="15596" max="15596" width="13.1796875" style="10" customWidth="1"/>
    <col min="15597" max="15597" width="9.54296875" style="10" bestFit="1" customWidth="1"/>
    <col min="15598" max="15598" width="10.1796875" style="10" bestFit="1" customWidth="1"/>
    <col min="15599" max="15608" width="0" style="10" hidden="1" customWidth="1"/>
    <col min="15609" max="15609" width="9.81640625" style="10" customWidth="1"/>
    <col min="15610" max="15610" width="14.7265625" style="10" customWidth="1"/>
    <col min="15611" max="15616" width="0" style="10" hidden="1" customWidth="1"/>
    <col min="15617" max="15847" width="8.81640625" style="10"/>
    <col min="15848" max="15848" width="9.26953125" style="10" bestFit="1" customWidth="1"/>
    <col min="15849" max="15849" width="8.81640625" style="10"/>
    <col min="15850" max="15850" width="47" style="10" customWidth="1"/>
    <col min="15851" max="15851" width="8.81640625" style="10"/>
    <col min="15852" max="15852" width="13.1796875" style="10" customWidth="1"/>
    <col min="15853" max="15853" width="9.54296875" style="10" bestFit="1" customWidth="1"/>
    <col min="15854" max="15854" width="10.1796875" style="10" bestFit="1" customWidth="1"/>
    <col min="15855" max="15864" width="0" style="10" hidden="1" customWidth="1"/>
    <col min="15865" max="15865" width="9.81640625" style="10" customWidth="1"/>
    <col min="15866" max="15866" width="14.7265625" style="10" customWidth="1"/>
    <col min="15867" max="15872" width="0" style="10" hidden="1" customWidth="1"/>
    <col min="15873" max="16103" width="8.81640625" style="10"/>
    <col min="16104" max="16104" width="9.26953125" style="10" bestFit="1" customWidth="1"/>
    <col min="16105" max="16105" width="8.81640625" style="10"/>
    <col min="16106" max="16106" width="47" style="10" customWidth="1"/>
    <col min="16107" max="16107" width="8.81640625" style="10"/>
    <col min="16108" max="16108" width="13.1796875" style="10" customWidth="1"/>
    <col min="16109" max="16109" width="9.54296875" style="10" bestFit="1" customWidth="1"/>
    <col min="16110" max="16110" width="10.1796875" style="10" bestFit="1" customWidth="1"/>
    <col min="16111" max="16120" width="0" style="10" hidden="1" customWidth="1"/>
    <col min="16121" max="16121" width="9.81640625" style="10" customWidth="1"/>
    <col min="16122" max="16122" width="14.7265625" style="10" customWidth="1"/>
    <col min="16123" max="16128" width="0" style="10" hidden="1" customWidth="1"/>
    <col min="16129" max="16384" width="8.81640625" style="10"/>
  </cols>
  <sheetData>
    <row r="1" spans="2:8" ht="10" customHeight="1">
      <c r="G1" s="8"/>
      <c r="H1" s="9"/>
    </row>
    <row r="2" spans="2:8" s="18" customFormat="1" ht="34.9" customHeight="1"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</row>
    <row r="3" spans="2:8">
      <c r="B3" s="3"/>
      <c r="G3" s="19"/>
      <c r="H3" s="20"/>
    </row>
    <row r="4" spans="2:8" ht="39">
      <c r="B4" s="3"/>
      <c r="D4" s="28" t="s">
        <v>15</v>
      </c>
      <c r="G4" s="19"/>
      <c r="H4" s="20"/>
    </row>
    <row r="5" spans="2:8" ht="50" customHeight="1">
      <c r="B5" s="3"/>
      <c r="G5" s="32"/>
      <c r="H5" s="20"/>
    </row>
    <row r="6" spans="2:8" ht="19.5" customHeight="1">
      <c r="B6" s="3"/>
      <c r="C6" s="1" t="s">
        <v>186</v>
      </c>
      <c r="D6" s="28" t="s">
        <v>74</v>
      </c>
      <c r="E6" s="6" t="s">
        <v>7</v>
      </c>
      <c r="F6" s="7">
        <v>21</v>
      </c>
      <c r="G6" s="44"/>
      <c r="H6" s="20">
        <f>F6*G6</f>
        <v>0</v>
      </c>
    </row>
    <row r="7" spans="2:8" ht="19.5" customHeight="1">
      <c r="B7" s="3"/>
      <c r="D7" s="28"/>
      <c r="G7" s="32"/>
      <c r="H7" s="20"/>
    </row>
    <row r="8" spans="2:8" ht="19.5" customHeight="1">
      <c r="B8" s="3"/>
      <c r="G8" s="32"/>
      <c r="H8" s="20"/>
    </row>
    <row r="9" spans="2:8" ht="26">
      <c r="B9" s="3"/>
      <c r="C9" s="4" t="s">
        <v>46</v>
      </c>
      <c r="D9" s="28" t="s">
        <v>34</v>
      </c>
      <c r="G9" s="32"/>
      <c r="H9" s="22"/>
    </row>
    <row r="10" spans="2:8" ht="8.5" customHeight="1">
      <c r="B10" s="3"/>
      <c r="G10" s="32"/>
      <c r="H10" s="20"/>
    </row>
    <row r="11" spans="2:8">
      <c r="B11" s="3"/>
      <c r="C11" s="1" t="s">
        <v>48</v>
      </c>
      <c r="D11" s="5" t="s">
        <v>177</v>
      </c>
      <c r="G11" s="32"/>
      <c r="H11" s="20"/>
    </row>
    <row r="12" spans="2:8" ht="12" customHeight="1">
      <c r="B12" s="3"/>
      <c r="G12" s="32"/>
      <c r="H12" s="20"/>
    </row>
    <row r="13" spans="2:8" ht="15.75" customHeight="1">
      <c r="B13" s="3"/>
      <c r="C13" s="1" t="s">
        <v>50</v>
      </c>
      <c r="D13" s="2" t="s">
        <v>18</v>
      </c>
      <c r="E13" s="6" t="s">
        <v>7</v>
      </c>
      <c r="F13" s="7">
        <v>21</v>
      </c>
      <c r="G13" s="44"/>
      <c r="H13" s="20">
        <f>F13*G13</f>
        <v>0</v>
      </c>
    </row>
    <row r="14" spans="2:8">
      <c r="B14" s="3"/>
      <c r="G14" s="44"/>
      <c r="H14" s="20"/>
    </row>
    <row r="15" spans="2:8">
      <c r="B15" s="3"/>
      <c r="C15" s="1" t="s">
        <v>51</v>
      </c>
      <c r="D15" s="2" t="s">
        <v>19</v>
      </c>
      <c r="E15" s="6" t="s">
        <v>7</v>
      </c>
      <c r="F15" s="7">
        <v>21</v>
      </c>
      <c r="G15" s="44"/>
      <c r="H15" s="20">
        <f t="shared" ref="H15:H17" si="0">F15*G15</f>
        <v>0</v>
      </c>
    </row>
    <row r="16" spans="2:8">
      <c r="B16" s="3"/>
      <c r="G16" s="44"/>
      <c r="H16" s="20"/>
    </row>
    <row r="17" spans="2:8">
      <c r="B17" s="3"/>
      <c r="C17" s="1" t="s">
        <v>102</v>
      </c>
      <c r="D17" s="2" t="s">
        <v>22</v>
      </c>
      <c r="E17" s="6" t="s">
        <v>7</v>
      </c>
      <c r="F17" s="7">
        <f>21*2</f>
        <v>42</v>
      </c>
      <c r="G17" s="44"/>
      <c r="H17" s="20">
        <f t="shared" si="0"/>
        <v>0</v>
      </c>
    </row>
    <row r="18" spans="2:8">
      <c r="B18" s="3"/>
      <c r="G18" s="44"/>
      <c r="H18" s="20"/>
    </row>
    <row r="19" spans="2:8">
      <c r="B19" s="3"/>
      <c r="G19" s="44"/>
      <c r="H19" s="20"/>
    </row>
    <row r="20" spans="2:8">
      <c r="B20" s="3"/>
      <c r="C20" s="1" t="s">
        <v>54</v>
      </c>
      <c r="D20" s="5" t="s">
        <v>183</v>
      </c>
      <c r="G20" s="32"/>
      <c r="H20" s="20"/>
    </row>
    <row r="21" spans="2:8" ht="12" customHeight="1">
      <c r="B21" s="3"/>
      <c r="G21" s="32"/>
      <c r="H21" s="20"/>
    </row>
    <row r="22" spans="2:8" ht="15.75" customHeight="1">
      <c r="B22" s="3"/>
      <c r="C22" s="1" t="s">
        <v>58</v>
      </c>
      <c r="D22" s="2" t="s">
        <v>25</v>
      </c>
      <c r="E22" s="6" t="s">
        <v>7</v>
      </c>
      <c r="F22" s="7">
        <v>21</v>
      </c>
      <c r="G22" s="44"/>
      <c r="H22" s="20">
        <f>F22*G22</f>
        <v>0</v>
      </c>
    </row>
    <row r="23" spans="2:8" ht="15.75" customHeight="1">
      <c r="B23" s="3"/>
      <c r="D23" s="2" t="s">
        <v>24</v>
      </c>
      <c r="G23" s="44"/>
      <c r="H23" s="20"/>
    </row>
    <row r="24" spans="2:8">
      <c r="B24" s="3"/>
      <c r="G24" s="44"/>
      <c r="H24" s="20"/>
    </row>
    <row r="25" spans="2:8">
      <c r="B25" s="3"/>
      <c r="C25" s="1" t="s">
        <v>59</v>
      </c>
      <c r="D25" s="2" t="s">
        <v>28</v>
      </c>
      <c r="E25" s="6" t="s">
        <v>7</v>
      </c>
      <c r="F25" s="7">
        <v>21</v>
      </c>
      <c r="G25" s="44"/>
      <c r="H25" s="20">
        <f t="shared" ref="H25" si="1">F25*G25</f>
        <v>0</v>
      </c>
    </row>
    <row r="26" spans="2:8">
      <c r="B26" s="3"/>
      <c r="G26" s="44"/>
      <c r="H26" s="20"/>
    </row>
    <row r="27" spans="2:8">
      <c r="B27" s="3"/>
      <c r="C27" s="1" t="s">
        <v>60</v>
      </c>
      <c r="D27" s="2" t="s">
        <v>30</v>
      </c>
      <c r="E27" s="6" t="s">
        <v>7</v>
      </c>
      <c r="F27" s="7">
        <v>21</v>
      </c>
      <c r="G27" s="44"/>
      <c r="H27" s="20">
        <f t="shared" ref="H27" si="2">F27*G27</f>
        <v>0</v>
      </c>
    </row>
    <row r="28" spans="2:8">
      <c r="B28" s="3"/>
      <c r="G28" s="44"/>
      <c r="H28" s="20"/>
    </row>
    <row r="29" spans="2:8">
      <c r="B29" s="3"/>
      <c r="C29" s="1" t="s">
        <v>103</v>
      </c>
      <c r="D29" s="2" t="s">
        <v>75</v>
      </c>
      <c r="E29" s="6" t="s">
        <v>7</v>
      </c>
      <c r="F29" s="7">
        <v>21</v>
      </c>
      <c r="G29" s="44"/>
      <c r="H29" s="20">
        <f t="shared" ref="H29" si="3">F29*G29</f>
        <v>0</v>
      </c>
    </row>
    <row r="30" spans="2:8">
      <c r="B30" s="3"/>
      <c r="G30" s="44"/>
      <c r="H30" s="20"/>
    </row>
    <row r="31" spans="2:8">
      <c r="G31" s="19"/>
      <c r="H31" s="20"/>
    </row>
    <row r="32" spans="2:8">
      <c r="B32" s="3"/>
      <c r="G32" s="44"/>
      <c r="H32" s="20"/>
    </row>
    <row r="33" spans="2:8" ht="25">
      <c r="B33" s="3"/>
      <c r="C33" s="1" t="s">
        <v>104</v>
      </c>
      <c r="D33" s="5" t="s">
        <v>32</v>
      </c>
      <c r="G33" s="32"/>
      <c r="H33" s="20"/>
    </row>
    <row r="34" spans="2:8" ht="12" customHeight="1">
      <c r="B34" s="3"/>
      <c r="G34" s="32"/>
      <c r="H34" s="20"/>
    </row>
    <row r="35" spans="2:8" ht="15.75" customHeight="1">
      <c r="B35" s="3"/>
      <c r="C35" s="1" t="s">
        <v>105</v>
      </c>
      <c r="D35" s="2" t="s">
        <v>33</v>
      </c>
      <c r="E35" s="6" t="s">
        <v>7</v>
      </c>
      <c r="F35" s="7">
        <v>21</v>
      </c>
      <c r="G35" s="44"/>
      <c r="H35" s="20">
        <f>F35*G35</f>
        <v>0</v>
      </c>
    </row>
    <row r="36" spans="2:8">
      <c r="B36" s="3"/>
      <c r="G36" s="44"/>
      <c r="H36" s="20"/>
    </row>
    <row r="37" spans="2:8">
      <c r="B37" s="3"/>
      <c r="G37" s="44"/>
      <c r="H37" s="20"/>
    </row>
    <row r="38" spans="2:8" ht="25">
      <c r="B38" s="3"/>
      <c r="C38" s="1" t="s">
        <v>106</v>
      </c>
      <c r="D38" s="5" t="s">
        <v>96</v>
      </c>
      <c r="G38" s="32"/>
      <c r="H38" s="20"/>
    </row>
    <row r="39" spans="2:8" ht="15.75" customHeight="1">
      <c r="B39" s="3"/>
      <c r="G39" s="44"/>
      <c r="H39" s="20"/>
    </row>
    <row r="40" spans="2:8">
      <c r="B40" s="3"/>
      <c r="C40" s="1" t="s">
        <v>107</v>
      </c>
      <c r="D40" s="2" t="s">
        <v>97</v>
      </c>
      <c r="E40" s="6" t="s">
        <v>7</v>
      </c>
      <c r="F40" s="7">
        <f>21*4</f>
        <v>84</v>
      </c>
      <c r="G40" s="44"/>
      <c r="H40" s="20">
        <f t="shared" ref="H40" si="4">F40*G40</f>
        <v>0</v>
      </c>
    </row>
    <row r="41" spans="2:8">
      <c r="B41" s="3"/>
      <c r="G41" s="44"/>
      <c r="H41" s="20"/>
    </row>
    <row r="42" spans="2:8">
      <c r="B42" s="3"/>
      <c r="C42" s="1" t="s">
        <v>108</v>
      </c>
      <c r="D42" s="2" t="s">
        <v>98</v>
      </c>
      <c r="E42" s="6" t="s">
        <v>7</v>
      </c>
      <c r="F42" s="7">
        <f>21*(2)</f>
        <v>42</v>
      </c>
      <c r="G42" s="44"/>
      <c r="H42" s="20">
        <f t="shared" ref="H42" si="5">F42*G42</f>
        <v>0</v>
      </c>
    </row>
    <row r="43" spans="2:8">
      <c r="B43" s="3"/>
      <c r="G43" s="44"/>
      <c r="H43" s="20"/>
    </row>
    <row r="44" spans="2:8">
      <c r="B44" s="3"/>
      <c r="C44" s="1" t="s">
        <v>109</v>
      </c>
      <c r="D44" s="2" t="s">
        <v>99</v>
      </c>
      <c r="E44" s="6" t="s">
        <v>7</v>
      </c>
      <c r="F44" s="7">
        <f>21*(2)</f>
        <v>42</v>
      </c>
      <c r="G44" s="44"/>
      <c r="H44" s="20">
        <f t="shared" ref="H44" si="6">F44*G44</f>
        <v>0</v>
      </c>
    </row>
    <row r="45" spans="2:8">
      <c r="B45" s="3"/>
      <c r="G45" s="44"/>
      <c r="H45" s="20"/>
    </row>
    <row r="46" spans="2:8">
      <c r="B46" s="3"/>
      <c r="G46" s="44"/>
      <c r="H46" s="20"/>
    </row>
    <row r="47" spans="2:8">
      <c r="B47" s="3"/>
      <c r="C47" s="1" t="s">
        <v>110</v>
      </c>
      <c r="D47" s="5" t="s">
        <v>37</v>
      </c>
      <c r="G47" s="32"/>
      <c r="H47" s="20"/>
    </row>
    <row r="48" spans="2:8" ht="12" customHeight="1">
      <c r="B48" s="3"/>
      <c r="G48" s="32"/>
      <c r="H48" s="20"/>
    </row>
    <row r="49" spans="2:8" ht="15.75" customHeight="1">
      <c r="B49" s="3"/>
      <c r="C49" s="1" t="s">
        <v>111</v>
      </c>
      <c r="D49" s="2" t="s">
        <v>38</v>
      </c>
      <c r="E49" s="6" t="s">
        <v>7</v>
      </c>
      <c r="F49" s="7">
        <f>21*2</f>
        <v>42</v>
      </c>
      <c r="G49" s="44"/>
      <c r="H49" s="20">
        <f>F49*G49</f>
        <v>0</v>
      </c>
    </row>
    <row r="50" spans="2:8">
      <c r="B50" s="3"/>
      <c r="G50" s="44"/>
      <c r="H50" s="20"/>
    </row>
    <row r="51" spans="2:8">
      <c r="B51" s="3"/>
      <c r="C51" s="1" t="s">
        <v>187</v>
      </c>
      <c r="D51" s="2" t="s">
        <v>39</v>
      </c>
      <c r="E51" s="6" t="s">
        <v>7</v>
      </c>
      <c r="F51" s="7">
        <f>21*(2*2)</f>
        <v>84</v>
      </c>
      <c r="G51" s="44"/>
      <c r="H51" s="20">
        <f t="shared" ref="H51" si="7">F51*G51</f>
        <v>0</v>
      </c>
    </row>
    <row r="52" spans="2:8">
      <c r="B52" s="3"/>
      <c r="G52" s="44"/>
      <c r="H52" s="20"/>
    </row>
    <row r="53" spans="2:8">
      <c r="B53" s="3"/>
      <c r="C53" s="1" t="s">
        <v>188</v>
      </c>
      <c r="D53" s="2" t="s">
        <v>40</v>
      </c>
      <c r="E53" s="6" t="s">
        <v>7</v>
      </c>
      <c r="F53" s="7">
        <f>21*(2*2)</f>
        <v>84</v>
      </c>
      <c r="G53" s="44"/>
      <c r="H53" s="20">
        <f t="shared" ref="H53" si="8">F53*G53</f>
        <v>0</v>
      </c>
    </row>
    <row r="54" spans="2:8">
      <c r="B54" s="3"/>
      <c r="G54" s="44"/>
      <c r="H54" s="20"/>
    </row>
    <row r="55" spans="2:8">
      <c r="B55" s="3"/>
      <c r="G55" s="44"/>
      <c r="H55" s="20"/>
    </row>
    <row r="56" spans="2:8">
      <c r="B56" s="3"/>
      <c r="G56" s="44"/>
      <c r="H56" s="20"/>
    </row>
    <row r="57" spans="2:8">
      <c r="B57" s="3"/>
      <c r="G57" s="44"/>
      <c r="H57" s="20"/>
    </row>
    <row r="58" spans="2:8">
      <c r="B58" s="3"/>
      <c r="G58" s="32"/>
      <c r="H58" s="20"/>
    </row>
    <row r="59" spans="2:8" ht="27" customHeight="1">
      <c r="B59" s="3"/>
      <c r="C59" s="23"/>
      <c r="D59" s="29" t="s">
        <v>8</v>
      </c>
      <c r="E59" s="24"/>
      <c r="F59" s="25"/>
      <c r="G59" s="33"/>
      <c r="H59" s="47">
        <f>SUM(H6:H58)</f>
        <v>0</v>
      </c>
    </row>
    <row r="60" spans="2:8">
      <c r="B60" s="3"/>
      <c r="G60" s="44"/>
      <c r="H60" s="20"/>
    </row>
    <row r="61" spans="2:8">
      <c r="B61" s="3"/>
      <c r="D61" s="31" t="s">
        <v>9</v>
      </c>
      <c r="G61" s="34"/>
      <c r="H61" s="21">
        <f>H59</f>
        <v>0</v>
      </c>
    </row>
    <row r="62" spans="2:8">
      <c r="B62" s="3"/>
      <c r="D62" s="31"/>
      <c r="G62" s="34"/>
      <c r="H62" s="22"/>
    </row>
    <row r="63" spans="2:8">
      <c r="B63" s="3"/>
      <c r="D63" s="31"/>
      <c r="G63" s="34"/>
      <c r="H63" s="22"/>
    </row>
    <row r="64" spans="2:8">
      <c r="B64" s="3"/>
      <c r="G64" s="44"/>
      <c r="H64" s="20"/>
    </row>
    <row r="65" spans="2:8">
      <c r="B65" s="3"/>
      <c r="C65" s="1" t="s">
        <v>189</v>
      </c>
      <c r="D65" s="5" t="s">
        <v>76</v>
      </c>
      <c r="G65" s="32"/>
      <c r="H65" s="20"/>
    </row>
    <row r="66" spans="2:8" ht="15.75" customHeight="1">
      <c r="B66" s="3"/>
      <c r="G66" s="44"/>
      <c r="H66" s="20"/>
    </row>
    <row r="67" spans="2:8">
      <c r="B67" s="3"/>
      <c r="C67" s="1" t="s">
        <v>190</v>
      </c>
      <c r="D67" s="2" t="s">
        <v>36</v>
      </c>
      <c r="E67" s="6" t="s">
        <v>7</v>
      </c>
      <c r="F67" s="7">
        <v>21</v>
      </c>
      <c r="G67" s="44"/>
      <c r="H67" s="20">
        <f t="shared" ref="H67" si="9">F67*G67</f>
        <v>0</v>
      </c>
    </row>
    <row r="68" spans="2:8" ht="15.75" customHeight="1">
      <c r="B68" s="3"/>
      <c r="G68" s="44"/>
      <c r="H68" s="20"/>
    </row>
    <row r="69" spans="2:8">
      <c r="B69" s="3"/>
      <c r="C69" s="1" t="s">
        <v>112</v>
      </c>
      <c r="D69" s="2" t="s">
        <v>44</v>
      </c>
      <c r="E69" s="6" t="s">
        <v>7</v>
      </c>
      <c r="F69" s="7">
        <v>21</v>
      </c>
      <c r="G69" s="44"/>
      <c r="H69" s="20">
        <f t="shared" ref="H69" si="10">F69*G69</f>
        <v>0</v>
      </c>
    </row>
    <row r="70" spans="2:8">
      <c r="B70" s="3"/>
      <c r="G70" s="44"/>
      <c r="H70" s="20"/>
    </row>
    <row r="71" spans="2:8">
      <c r="B71" s="3"/>
      <c r="C71" s="1" t="s">
        <v>191</v>
      </c>
      <c r="D71" s="45" t="s">
        <v>77</v>
      </c>
      <c r="E71" s="6" t="s">
        <v>7</v>
      </c>
      <c r="F71" s="7">
        <f>21*2</f>
        <v>42</v>
      </c>
      <c r="G71" s="44"/>
      <c r="H71" s="20">
        <f t="shared" ref="H71" si="11">F71*G71</f>
        <v>0</v>
      </c>
    </row>
    <row r="72" spans="2:8">
      <c r="B72" s="3"/>
      <c r="G72" s="44"/>
      <c r="H72" s="20"/>
    </row>
    <row r="73" spans="2:8" ht="15.75" customHeight="1">
      <c r="B73" s="3"/>
      <c r="G73" s="44"/>
      <c r="H73" s="20"/>
    </row>
    <row r="74" spans="2:8">
      <c r="B74" s="3"/>
      <c r="G74" s="44"/>
      <c r="H74" s="20"/>
    </row>
    <row r="75" spans="2:8">
      <c r="B75" s="3"/>
      <c r="C75" s="1" t="s">
        <v>113</v>
      </c>
      <c r="D75" s="5" t="s">
        <v>41</v>
      </c>
      <c r="G75" s="32"/>
      <c r="H75" s="20"/>
    </row>
    <row r="76" spans="2:8" ht="15.75" customHeight="1">
      <c r="B76" s="3"/>
      <c r="G76" s="44"/>
      <c r="H76" s="20"/>
    </row>
    <row r="77" spans="2:8">
      <c r="B77" s="3"/>
      <c r="C77" s="1" t="s">
        <v>114</v>
      </c>
      <c r="D77" s="2" t="s">
        <v>42</v>
      </c>
      <c r="E77" s="6" t="s">
        <v>7</v>
      </c>
      <c r="F77" s="7">
        <v>21</v>
      </c>
      <c r="G77" s="44"/>
      <c r="H77" s="20">
        <f t="shared" ref="H77" si="12">F77*G77</f>
        <v>0</v>
      </c>
    </row>
    <row r="78" spans="2:8" ht="15.75" customHeight="1">
      <c r="B78" s="3"/>
      <c r="G78" s="44"/>
      <c r="H78" s="20"/>
    </row>
    <row r="79" spans="2:8">
      <c r="B79" s="3"/>
      <c r="G79" s="44"/>
      <c r="H79" s="20"/>
    </row>
    <row r="80" spans="2:8">
      <c r="B80" s="3"/>
      <c r="C80" s="1" t="s">
        <v>115</v>
      </c>
      <c r="D80" s="5" t="s">
        <v>45</v>
      </c>
      <c r="G80" s="32"/>
      <c r="H80" s="20"/>
    </row>
    <row r="81" spans="2:8" ht="15.75" customHeight="1">
      <c r="B81" s="3"/>
      <c r="G81" s="44"/>
      <c r="H81" s="20"/>
    </row>
    <row r="82" spans="2:8">
      <c r="B82" s="3"/>
      <c r="C82" s="1" t="s">
        <v>116</v>
      </c>
      <c r="D82" s="2" t="s">
        <v>101</v>
      </c>
      <c r="E82" s="6" t="s">
        <v>7</v>
      </c>
      <c r="F82" s="7">
        <f>21*5</f>
        <v>105</v>
      </c>
      <c r="G82" s="44"/>
      <c r="H82" s="20">
        <f t="shared" ref="H82" si="13">F82*G82</f>
        <v>0</v>
      </c>
    </row>
    <row r="83" spans="2:8">
      <c r="B83" s="3"/>
      <c r="G83" s="32"/>
      <c r="H83" s="20"/>
    </row>
    <row r="84" spans="2:8">
      <c r="B84" s="3"/>
      <c r="C84" s="1" t="s">
        <v>192</v>
      </c>
      <c r="D84" s="2" t="s">
        <v>78</v>
      </c>
      <c r="E84" s="6" t="s">
        <v>7</v>
      </c>
      <c r="F84" s="7">
        <v>21</v>
      </c>
      <c r="G84" s="44"/>
      <c r="H84" s="20">
        <f t="shared" ref="H84" si="14">F84*G84</f>
        <v>0</v>
      </c>
    </row>
    <row r="85" spans="2:8">
      <c r="B85" s="3"/>
      <c r="G85" s="32"/>
      <c r="H85" s="20"/>
    </row>
    <row r="86" spans="2:8">
      <c r="B86" s="3"/>
      <c r="G86" s="32"/>
      <c r="H86" s="20"/>
    </row>
    <row r="87" spans="2:8">
      <c r="B87" s="3"/>
      <c r="G87" s="32"/>
      <c r="H87" s="20"/>
    </row>
    <row r="88" spans="2:8">
      <c r="B88" s="3"/>
      <c r="G88" s="32"/>
      <c r="H88" s="20"/>
    </row>
    <row r="89" spans="2:8">
      <c r="B89" s="3"/>
      <c r="G89" s="32"/>
      <c r="H89" s="20"/>
    </row>
    <row r="90" spans="2:8">
      <c r="B90" s="3"/>
      <c r="G90" s="32"/>
      <c r="H90" s="20"/>
    </row>
    <row r="91" spans="2:8">
      <c r="B91" s="3"/>
      <c r="G91" s="32"/>
      <c r="H91" s="20"/>
    </row>
    <row r="92" spans="2:8">
      <c r="B92" s="3"/>
      <c r="G92" s="32"/>
      <c r="H92" s="20"/>
    </row>
    <row r="93" spans="2:8" ht="27" customHeight="1">
      <c r="B93" s="3"/>
      <c r="C93" s="23"/>
      <c r="D93" s="29" t="s">
        <v>8</v>
      </c>
      <c r="E93" s="24"/>
      <c r="F93" s="25"/>
      <c r="G93" s="33"/>
      <c r="H93" s="47">
        <f>SUM(H4:H92)</f>
        <v>0</v>
      </c>
    </row>
    <row r="94" spans="2:8">
      <c r="B94" s="3"/>
      <c r="D94" s="28"/>
      <c r="G94" s="34"/>
      <c r="H94" s="20"/>
    </row>
    <row r="95" spans="2:8">
      <c r="B95" s="3"/>
      <c r="D95" s="31" t="s">
        <v>9</v>
      </c>
      <c r="G95" s="34"/>
      <c r="H95" s="21">
        <f>H93</f>
        <v>0</v>
      </c>
    </row>
    <row r="96" spans="2:8">
      <c r="B96" s="3"/>
      <c r="D96" s="31"/>
      <c r="G96" s="34"/>
      <c r="H96" s="22"/>
    </row>
    <row r="97" spans="2:8">
      <c r="B97" s="3"/>
      <c r="D97" s="31"/>
      <c r="G97" s="34"/>
      <c r="H97" s="22"/>
    </row>
    <row r="98" spans="2:8">
      <c r="B98" s="3"/>
      <c r="D98" s="31"/>
      <c r="G98" s="34"/>
      <c r="H98" s="22"/>
    </row>
    <row r="99" spans="2:8">
      <c r="B99" s="3"/>
      <c r="D99" s="5"/>
      <c r="G99" s="32"/>
      <c r="H99" s="20"/>
    </row>
    <row r="100" spans="2:8" ht="26">
      <c r="B100" s="3"/>
      <c r="C100" s="4" t="s">
        <v>61</v>
      </c>
      <c r="D100" s="28" t="s">
        <v>47</v>
      </c>
      <c r="G100" s="32"/>
      <c r="H100" s="22"/>
    </row>
    <row r="101" spans="2:8" ht="8.5" customHeight="1">
      <c r="B101" s="3"/>
      <c r="G101" s="32"/>
      <c r="H101" s="20"/>
    </row>
    <row r="102" spans="2:8" ht="25">
      <c r="B102" s="3"/>
      <c r="C102" s="1" t="s">
        <v>53</v>
      </c>
      <c r="D102" s="5" t="s">
        <v>55</v>
      </c>
      <c r="G102" s="32"/>
      <c r="H102" s="20"/>
    </row>
    <row r="103" spans="2:8" ht="12" customHeight="1">
      <c r="B103" s="3"/>
      <c r="G103" s="32"/>
      <c r="H103" s="20"/>
    </row>
    <row r="104" spans="2:8" ht="15.75" customHeight="1">
      <c r="B104" s="3"/>
      <c r="C104" s="1" t="s">
        <v>117</v>
      </c>
      <c r="D104" s="2" t="s">
        <v>52</v>
      </c>
      <c r="E104" s="6" t="s">
        <v>7</v>
      </c>
      <c r="F104" s="7">
        <v>21</v>
      </c>
      <c r="G104" s="44"/>
      <c r="H104" s="20">
        <f>F104*G104</f>
        <v>0</v>
      </c>
    </row>
    <row r="105" spans="2:8">
      <c r="B105" s="3"/>
      <c r="G105" s="44"/>
      <c r="H105" s="20"/>
    </row>
    <row r="106" spans="2:8">
      <c r="G106" s="19"/>
      <c r="H106" s="20"/>
    </row>
    <row r="107" spans="2:8">
      <c r="B107" s="3"/>
      <c r="C107" s="1" t="s">
        <v>118</v>
      </c>
      <c r="D107" s="5" t="s">
        <v>57</v>
      </c>
      <c r="G107" s="32"/>
      <c r="H107" s="20"/>
    </row>
    <row r="108" spans="2:8">
      <c r="B108" s="3"/>
      <c r="G108" s="44"/>
      <c r="H108" s="20"/>
    </row>
    <row r="109" spans="2:8">
      <c r="B109" s="3"/>
      <c r="C109" s="1" t="s">
        <v>119</v>
      </c>
      <c r="D109" s="2" t="s">
        <v>49</v>
      </c>
      <c r="E109" s="6" t="s">
        <v>7</v>
      </c>
      <c r="F109" s="7">
        <v>21</v>
      </c>
      <c r="G109" s="44"/>
      <c r="H109" s="20">
        <f>F109*G109</f>
        <v>0</v>
      </c>
    </row>
    <row r="110" spans="2:8">
      <c r="B110" s="3"/>
      <c r="G110" s="44"/>
      <c r="H110" s="20"/>
    </row>
    <row r="111" spans="2:8">
      <c r="B111" s="3"/>
      <c r="G111" s="44"/>
      <c r="H111" s="20"/>
    </row>
    <row r="112" spans="2:8">
      <c r="B112" s="3"/>
      <c r="G112" s="44"/>
      <c r="H112" s="20"/>
    </row>
    <row r="113" spans="2:8">
      <c r="B113" s="3"/>
      <c r="D113" s="5"/>
      <c r="G113" s="32"/>
      <c r="H113" s="20"/>
    </row>
    <row r="114" spans="2:8" ht="12" customHeight="1">
      <c r="B114" s="3"/>
      <c r="G114" s="32"/>
      <c r="H114" s="20"/>
    </row>
    <row r="115" spans="2:8" ht="15.75" customHeight="1">
      <c r="B115" s="3"/>
      <c r="G115" s="44"/>
      <c r="H115" s="20"/>
    </row>
    <row r="116" spans="2:8" ht="15.75" customHeight="1">
      <c r="B116" s="3"/>
      <c r="G116" s="44"/>
      <c r="H116" s="20"/>
    </row>
    <row r="117" spans="2:8">
      <c r="B117" s="3"/>
      <c r="G117" s="44"/>
      <c r="H117" s="20"/>
    </row>
    <row r="118" spans="2:8">
      <c r="B118" s="3"/>
      <c r="G118" s="44"/>
      <c r="H118" s="20"/>
    </row>
    <row r="119" spans="2:8">
      <c r="B119" s="3"/>
      <c r="G119" s="44"/>
      <c r="H119" s="20"/>
    </row>
    <row r="120" spans="2:8">
      <c r="B120" s="3"/>
      <c r="G120" s="44"/>
      <c r="H120" s="20"/>
    </row>
    <row r="121" spans="2:8">
      <c r="B121" s="3"/>
      <c r="G121" s="44"/>
      <c r="H121" s="20"/>
    </row>
    <row r="122" spans="2:8">
      <c r="B122" s="3"/>
      <c r="G122" s="44"/>
      <c r="H122" s="20"/>
    </row>
    <row r="123" spans="2:8">
      <c r="B123" s="3"/>
      <c r="G123" s="44"/>
      <c r="H123" s="20"/>
    </row>
    <row r="124" spans="2:8">
      <c r="B124" s="3"/>
      <c r="G124" s="44"/>
      <c r="H124" s="20"/>
    </row>
    <row r="125" spans="2:8">
      <c r="B125" s="3"/>
      <c r="G125" s="44"/>
      <c r="H125" s="20"/>
    </row>
    <row r="126" spans="2:8">
      <c r="B126" s="3"/>
      <c r="G126" s="32"/>
      <c r="H126" s="20"/>
    </row>
    <row r="127" spans="2:8">
      <c r="B127" s="3"/>
      <c r="C127" s="4"/>
      <c r="D127" s="28"/>
      <c r="G127" s="32"/>
      <c r="H127" s="20"/>
    </row>
    <row r="128" spans="2:8">
      <c r="B128" s="3"/>
      <c r="G128" s="32"/>
      <c r="H128" s="20"/>
    </row>
    <row r="129" spans="2:8">
      <c r="B129" s="3"/>
      <c r="D129" s="5"/>
      <c r="G129" s="32"/>
      <c r="H129" s="20"/>
    </row>
    <row r="130" spans="2:8" ht="15.75" customHeight="1">
      <c r="B130" s="3"/>
      <c r="G130" s="44"/>
      <c r="H130" s="20"/>
    </row>
    <row r="131" spans="2:8">
      <c r="B131" s="3"/>
      <c r="G131" s="44"/>
      <c r="H131" s="20"/>
    </row>
    <row r="132" spans="2:8">
      <c r="B132" s="3"/>
      <c r="G132" s="44"/>
      <c r="H132" s="20"/>
    </row>
    <row r="133" spans="2:8">
      <c r="B133" s="3"/>
      <c r="G133" s="44"/>
      <c r="H133" s="20"/>
    </row>
    <row r="134" spans="2:8">
      <c r="B134" s="3"/>
      <c r="G134" s="44"/>
      <c r="H134" s="20"/>
    </row>
    <row r="135" spans="2:8">
      <c r="B135" s="3"/>
      <c r="G135" s="44"/>
      <c r="H135" s="20"/>
    </row>
    <row r="136" spans="2:8">
      <c r="B136" s="3"/>
      <c r="G136" s="44"/>
      <c r="H136" s="20"/>
    </row>
    <row r="137" spans="2:8">
      <c r="B137" s="3"/>
      <c r="G137" s="44"/>
      <c r="H137" s="20"/>
    </row>
    <row r="138" spans="2:8">
      <c r="B138" s="3"/>
      <c r="G138" s="44"/>
      <c r="H138" s="20"/>
    </row>
    <row r="139" spans="2:8">
      <c r="B139" s="3"/>
      <c r="G139" s="32"/>
      <c r="H139" s="20"/>
    </row>
    <row r="140" spans="2:8">
      <c r="B140" s="3"/>
      <c r="C140" s="4"/>
      <c r="D140" s="28"/>
      <c r="G140" s="32"/>
      <c r="H140" s="20"/>
    </row>
    <row r="141" spans="2:8">
      <c r="B141" s="3"/>
      <c r="G141" s="32"/>
      <c r="H141" s="20"/>
    </row>
    <row r="142" spans="2:8">
      <c r="B142" s="3"/>
      <c r="G142" s="32"/>
      <c r="H142" s="20"/>
    </row>
    <row r="143" spans="2:8">
      <c r="B143" s="3"/>
      <c r="G143" s="32"/>
      <c r="H143" s="20"/>
    </row>
    <row r="144" spans="2:8">
      <c r="B144" s="3"/>
      <c r="G144" s="44"/>
      <c r="H144" s="20"/>
    </row>
    <row r="145" spans="2:8">
      <c r="B145" s="3"/>
      <c r="G145" s="32"/>
      <c r="H145" s="20"/>
    </row>
    <row r="146" spans="2:8">
      <c r="B146" s="3"/>
      <c r="G146" s="32"/>
      <c r="H146" s="20"/>
    </row>
    <row r="147" spans="2:8">
      <c r="B147" s="3"/>
      <c r="G147" s="32"/>
      <c r="H147" s="20"/>
    </row>
    <row r="148" spans="2:8">
      <c r="B148" s="3"/>
      <c r="G148" s="32"/>
      <c r="H148" s="20"/>
    </row>
    <row r="149" spans="2:8" ht="27" customHeight="1">
      <c r="B149" s="3"/>
      <c r="C149" s="23"/>
      <c r="D149" s="29" t="s">
        <v>8</v>
      </c>
      <c r="E149" s="24"/>
      <c r="F149" s="25"/>
      <c r="G149" s="33"/>
      <c r="H149" s="48">
        <f>SUM(H95:H148)</f>
        <v>0</v>
      </c>
    </row>
    <row r="150" spans="2:8">
      <c r="B150" s="3"/>
      <c r="D150" s="28"/>
      <c r="G150" s="34"/>
      <c r="H150" s="20"/>
    </row>
    <row r="151" spans="2:8">
      <c r="B151" s="3"/>
      <c r="D151" s="31" t="s">
        <v>9</v>
      </c>
      <c r="G151" s="34"/>
      <c r="H151" s="21">
        <f>H149</f>
        <v>0</v>
      </c>
    </row>
    <row r="152" spans="2:8">
      <c r="B152" s="3"/>
      <c r="G152" s="32"/>
      <c r="H152" s="20"/>
    </row>
    <row r="153" spans="2:8" ht="26">
      <c r="B153" s="3"/>
      <c r="C153" s="4" t="s">
        <v>120</v>
      </c>
      <c r="D153" s="28" t="s">
        <v>62</v>
      </c>
      <c r="G153" s="32"/>
      <c r="H153" s="22"/>
    </row>
    <row r="154" spans="2:8" ht="8.5" customHeight="1">
      <c r="B154" s="3"/>
      <c r="G154" s="32"/>
      <c r="H154" s="20"/>
    </row>
    <row r="155" spans="2:8">
      <c r="B155" s="3"/>
      <c r="C155" s="1" t="s">
        <v>121</v>
      </c>
      <c r="D155" s="5" t="s">
        <v>64</v>
      </c>
      <c r="G155" s="32"/>
      <c r="H155" s="20"/>
    </row>
    <row r="156" spans="2:8" ht="12" customHeight="1">
      <c r="B156" s="3"/>
      <c r="G156" s="32"/>
      <c r="H156" s="20"/>
    </row>
    <row r="157" spans="2:8" ht="15.75" customHeight="1">
      <c r="B157" s="3"/>
      <c r="C157" s="1" t="s">
        <v>122</v>
      </c>
      <c r="D157" s="2" t="s">
        <v>63</v>
      </c>
      <c r="E157" s="6" t="s">
        <v>7</v>
      </c>
      <c r="F157" s="7">
        <v>21</v>
      </c>
      <c r="G157" s="44"/>
      <c r="H157" s="20">
        <f>F157*G157</f>
        <v>0</v>
      </c>
    </row>
    <row r="158" spans="2:8" ht="12" customHeight="1">
      <c r="B158" s="3"/>
      <c r="G158" s="32"/>
      <c r="H158" s="20"/>
    </row>
    <row r="159" spans="2:8" ht="15.75" customHeight="1">
      <c r="B159" s="3"/>
      <c r="C159" s="1" t="s">
        <v>123</v>
      </c>
      <c r="D159" s="2" t="s">
        <v>65</v>
      </c>
      <c r="E159" s="6" t="s">
        <v>7</v>
      </c>
      <c r="F159" s="7">
        <f>21*3</f>
        <v>63</v>
      </c>
      <c r="G159" s="44"/>
      <c r="H159" s="20">
        <f>F159*G159</f>
        <v>0</v>
      </c>
    </row>
    <row r="160" spans="2:8" ht="12" customHeight="1">
      <c r="B160" s="3"/>
      <c r="G160" s="32"/>
      <c r="H160" s="20"/>
    </row>
    <row r="161" spans="2:8" ht="15.75" customHeight="1">
      <c r="B161" s="3"/>
      <c r="C161" s="1" t="s">
        <v>124</v>
      </c>
      <c r="D161" s="2" t="s">
        <v>66</v>
      </c>
      <c r="E161" s="6" t="s">
        <v>7</v>
      </c>
      <c r="F161" s="7">
        <v>21</v>
      </c>
      <c r="G161" s="44"/>
      <c r="H161" s="20">
        <f>F161*G161</f>
        <v>0</v>
      </c>
    </row>
    <row r="162" spans="2:8" ht="12" customHeight="1">
      <c r="B162" s="3"/>
      <c r="G162" s="32"/>
      <c r="H162" s="20"/>
    </row>
    <row r="163" spans="2:8" ht="15.75" customHeight="1">
      <c r="B163" s="3"/>
      <c r="C163" s="1" t="s">
        <v>125</v>
      </c>
      <c r="D163" s="2" t="s">
        <v>67</v>
      </c>
      <c r="E163" s="6" t="s">
        <v>7</v>
      </c>
      <c r="F163" s="7">
        <v>21</v>
      </c>
      <c r="G163" s="44"/>
      <c r="H163" s="20">
        <f>F163*G163</f>
        <v>0</v>
      </c>
    </row>
    <row r="164" spans="2:8" ht="12" customHeight="1">
      <c r="B164" s="3"/>
      <c r="G164" s="32"/>
      <c r="H164" s="20"/>
    </row>
    <row r="165" spans="2:8" ht="15.75" customHeight="1">
      <c r="B165" s="3"/>
      <c r="C165" s="1" t="s">
        <v>126</v>
      </c>
      <c r="D165" s="2" t="s">
        <v>100</v>
      </c>
      <c r="E165" s="6" t="s">
        <v>7</v>
      </c>
      <c r="F165" s="7">
        <v>21</v>
      </c>
      <c r="G165" s="44"/>
      <c r="H165" s="20">
        <f>F165*G165</f>
        <v>0</v>
      </c>
    </row>
    <row r="166" spans="2:8">
      <c r="B166" s="3"/>
      <c r="G166" s="44"/>
      <c r="H166" s="20"/>
    </row>
    <row r="167" spans="2:8">
      <c r="B167" s="3"/>
      <c r="C167" s="1" t="s">
        <v>127</v>
      </c>
      <c r="D167" s="45" t="s">
        <v>70</v>
      </c>
      <c r="E167" s="6" t="s">
        <v>7</v>
      </c>
      <c r="F167" s="7">
        <v>21</v>
      </c>
      <c r="G167" s="44"/>
      <c r="H167" s="20">
        <f t="shared" ref="H167" si="15">F167*G167</f>
        <v>0</v>
      </c>
    </row>
    <row r="168" spans="2:8">
      <c r="B168" s="3"/>
      <c r="D168" s="5"/>
      <c r="G168" s="32"/>
      <c r="H168" s="20"/>
    </row>
    <row r="169" spans="2:8" ht="15.75" customHeight="1">
      <c r="B169" s="3"/>
      <c r="C169" s="1" t="s">
        <v>128</v>
      </c>
      <c r="D169" s="2" t="s">
        <v>129</v>
      </c>
      <c r="E169" s="6" t="s">
        <v>7</v>
      </c>
      <c r="F169" s="7">
        <v>21</v>
      </c>
      <c r="G169" s="44"/>
      <c r="H169" s="20">
        <f>F169*G169</f>
        <v>0</v>
      </c>
    </row>
    <row r="170" spans="2:8">
      <c r="B170" s="3"/>
      <c r="G170" s="44"/>
      <c r="H170" s="20"/>
    </row>
    <row r="171" spans="2:8">
      <c r="B171" s="3"/>
      <c r="G171" s="44"/>
      <c r="H171" s="20"/>
    </row>
    <row r="172" spans="2:8">
      <c r="B172" s="3"/>
      <c r="G172" s="44"/>
      <c r="H172" s="20"/>
    </row>
    <row r="173" spans="2:8">
      <c r="B173" s="3"/>
      <c r="G173" s="44"/>
      <c r="H173" s="20"/>
    </row>
    <row r="174" spans="2:8">
      <c r="B174" s="3"/>
      <c r="G174" s="44"/>
      <c r="H174" s="20"/>
    </row>
    <row r="175" spans="2:8">
      <c r="B175" s="3"/>
      <c r="G175" s="44"/>
      <c r="H175" s="20"/>
    </row>
    <row r="176" spans="2:8">
      <c r="B176" s="3"/>
      <c r="G176" s="44"/>
      <c r="H176" s="20"/>
    </row>
    <row r="177" spans="2:8">
      <c r="B177" s="3"/>
      <c r="C177" s="4"/>
      <c r="D177" s="28"/>
      <c r="G177" s="32"/>
      <c r="H177" s="20"/>
    </row>
    <row r="178" spans="2:8">
      <c r="B178" s="3"/>
      <c r="G178" s="32"/>
      <c r="H178" s="20"/>
    </row>
    <row r="179" spans="2:8">
      <c r="B179" s="3"/>
      <c r="C179" s="4"/>
      <c r="D179" s="28"/>
      <c r="G179" s="32"/>
      <c r="H179" s="20"/>
    </row>
    <row r="180" spans="2:8">
      <c r="B180" s="3"/>
      <c r="D180" s="5"/>
      <c r="G180" s="32"/>
      <c r="H180" s="20"/>
    </row>
    <row r="181" spans="2:8" ht="15.75" customHeight="1">
      <c r="B181" s="3"/>
      <c r="G181" s="44"/>
      <c r="H181" s="20"/>
    </row>
    <row r="182" spans="2:8">
      <c r="B182" s="3"/>
      <c r="G182" s="44"/>
      <c r="H182" s="20"/>
    </row>
    <row r="183" spans="2:8">
      <c r="B183" s="3"/>
      <c r="G183" s="44"/>
      <c r="H183" s="20"/>
    </row>
    <row r="184" spans="2:8">
      <c r="B184" s="3"/>
      <c r="G184" s="44"/>
      <c r="H184" s="20"/>
    </row>
    <row r="185" spans="2:8">
      <c r="B185" s="3"/>
      <c r="G185" s="44"/>
      <c r="H185" s="20"/>
    </row>
    <row r="186" spans="2:8">
      <c r="B186" s="3"/>
      <c r="G186" s="44"/>
      <c r="H186" s="20"/>
    </row>
    <row r="187" spans="2:8">
      <c r="B187" s="3"/>
      <c r="G187" s="44"/>
      <c r="H187" s="20"/>
    </row>
    <row r="188" spans="2:8">
      <c r="B188" s="3"/>
      <c r="G188" s="44"/>
      <c r="H188" s="20"/>
    </row>
    <row r="189" spans="2:8">
      <c r="B189" s="3"/>
      <c r="G189" s="44"/>
      <c r="H189" s="20"/>
    </row>
    <row r="190" spans="2:8">
      <c r="B190" s="3"/>
      <c r="G190" s="32"/>
      <c r="H190" s="20"/>
    </row>
    <row r="191" spans="2:8">
      <c r="B191" s="3"/>
      <c r="C191" s="4"/>
      <c r="D191" s="28"/>
      <c r="G191" s="32"/>
      <c r="H191" s="20"/>
    </row>
    <row r="192" spans="2:8">
      <c r="B192" s="3"/>
      <c r="C192" s="4"/>
      <c r="D192" s="5"/>
      <c r="G192" s="32"/>
      <c r="H192" s="20"/>
    </row>
    <row r="193" spans="2:8">
      <c r="B193" s="3"/>
      <c r="C193" s="4"/>
      <c r="D193" s="28"/>
      <c r="G193" s="32"/>
      <c r="H193" s="20"/>
    </row>
    <row r="194" spans="2:8">
      <c r="B194" s="3"/>
      <c r="G194" s="32"/>
      <c r="H194" s="20"/>
    </row>
    <row r="195" spans="2:8">
      <c r="B195" s="3"/>
      <c r="G195" s="44"/>
      <c r="H195" s="20"/>
    </row>
    <row r="196" spans="2:8">
      <c r="B196" s="3"/>
      <c r="G196" s="44"/>
      <c r="H196" s="20"/>
    </row>
    <row r="197" spans="2:8">
      <c r="B197" s="3"/>
      <c r="G197" s="44"/>
      <c r="H197" s="20"/>
    </row>
    <row r="198" spans="2:8">
      <c r="B198" s="3"/>
      <c r="G198" s="44"/>
      <c r="H198" s="20"/>
    </row>
    <row r="199" spans="2:8">
      <c r="B199" s="3"/>
      <c r="G199" s="44"/>
      <c r="H199" s="20"/>
    </row>
    <row r="200" spans="2:8">
      <c r="B200" s="3"/>
      <c r="G200" s="44"/>
      <c r="H200" s="20"/>
    </row>
    <row r="201" spans="2:8">
      <c r="B201" s="3"/>
      <c r="G201" s="44"/>
      <c r="H201" s="20"/>
    </row>
    <row r="202" spans="2:8">
      <c r="B202" s="3"/>
      <c r="G202" s="44"/>
      <c r="H202" s="20"/>
    </row>
    <row r="203" spans="2:8">
      <c r="B203" s="3"/>
      <c r="G203" s="44"/>
      <c r="H203" s="20"/>
    </row>
    <row r="204" spans="2:8">
      <c r="B204" s="3"/>
      <c r="G204" s="44"/>
      <c r="H204" s="20"/>
    </row>
    <row r="205" spans="2:8">
      <c r="B205" s="3"/>
      <c r="G205" s="44"/>
      <c r="H205" s="20"/>
    </row>
    <row r="206" spans="2:8">
      <c r="B206" s="3"/>
      <c r="G206" s="44"/>
      <c r="H206" s="20"/>
    </row>
    <row r="207" spans="2:8">
      <c r="B207" s="3"/>
      <c r="G207" s="44"/>
      <c r="H207" s="20"/>
    </row>
    <row r="208" spans="2:8">
      <c r="B208" s="3"/>
      <c r="G208" s="44"/>
      <c r="H208" s="20"/>
    </row>
    <row r="209" spans="2:8">
      <c r="B209" s="3"/>
      <c r="G209" s="44"/>
      <c r="H209" s="20"/>
    </row>
    <row r="210" spans="2:8">
      <c r="B210" s="3"/>
      <c r="G210" s="19"/>
      <c r="H210" s="20"/>
    </row>
    <row r="211" spans="2:8" ht="27" customHeight="1">
      <c r="B211" s="3"/>
      <c r="C211" s="23"/>
      <c r="D211" s="29" t="s">
        <v>13</v>
      </c>
      <c r="E211" s="24"/>
      <c r="F211" s="25"/>
      <c r="G211" s="30"/>
      <c r="H211" s="49">
        <f>SUM(H151:H210)</f>
        <v>0</v>
      </c>
    </row>
    <row r="223" spans="2:8">
      <c r="D223" s="5"/>
    </row>
    <row r="227" spans="4:4">
      <c r="D227" s="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&amp;L&amp;"Arial,Regular"&amp;10
&amp;C&amp;"Arial,Regular"&amp;10Electric Vehicles - Price List</oddHeader>
    <oddFooter>Page &amp;P of &amp;N</oddFooter>
  </headerFooter>
  <rowBreaks count="3" manualBreakCount="3">
    <brk id="59" min="1" max="7" man="1"/>
    <brk id="93" min="1" max="7" man="1"/>
    <brk id="149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78BF-53C8-4167-B391-5E96D846308D}">
  <sheetPr>
    <pageSetUpPr fitToPage="1"/>
  </sheetPr>
  <dimension ref="B1:H217"/>
  <sheetViews>
    <sheetView showGridLines="0" showZeros="0" view="pageBreakPreview" zoomScaleNormal="90" zoomScaleSheetLayoutView="100" workbookViewId="0">
      <selection activeCell="D9" sqref="D9"/>
    </sheetView>
  </sheetViews>
  <sheetFormatPr defaultRowHeight="16"/>
  <cols>
    <col min="1" max="1" width="8.7265625" style="10"/>
    <col min="2" max="2" width="6.453125" style="1" customWidth="1"/>
    <col min="3" max="3" width="8.81640625" style="1" customWidth="1"/>
    <col min="4" max="4" width="54.36328125" style="2" customWidth="1"/>
    <col min="5" max="5" width="6.54296875" style="6" customWidth="1"/>
    <col min="6" max="6" width="10.1796875" style="7" customWidth="1"/>
    <col min="7" max="7" width="15.453125" style="26" customWidth="1"/>
    <col min="8" max="8" width="20.26953125" style="27" customWidth="1"/>
    <col min="9" max="9" width="11.453125" style="10" customWidth="1"/>
    <col min="10" max="231" width="8.7265625" style="10"/>
    <col min="232" max="232" width="9.26953125" style="10" bestFit="1" customWidth="1"/>
    <col min="233" max="233" width="8.7265625" style="10"/>
    <col min="234" max="234" width="47" style="10" customWidth="1"/>
    <col min="235" max="235" width="8.7265625" style="10"/>
    <col min="236" max="236" width="13.1796875" style="10" customWidth="1"/>
    <col min="237" max="237" width="9.54296875" style="10" bestFit="1" customWidth="1"/>
    <col min="238" max="238" width="10.1796875" style="10" bestFit="1" customWidth="1"/>
    <col min="239" max="248" width="0" style="10" hidden="1" customWidth="1"/>
    <col min="249" max="249" width="9.81640625" style="10" customWidth="1"/>
    <col min="250" max="250" width="14.7265625" style="10" customWidth="1"/>
    <col min="251" max="256" width="0" style="10" hidden="1" customWidth="1"/>
    <col min="257" max="487" width="8.7265625" style="10"/>
    <col min="488" max="488" width="9.26953125" style="10" bestFit="1" customWidth="1"/>
    <col min="489" max="489" width="8.7265625" style="10"/>
    <col min="490" max="490" width="47" style="10" customWidth="1"/>
    <col min="491" max="491" width="8.7265625" style="10"/>
    <col min="492" max="492" width="13.1796875" style="10" customWidth="1"/>
    <col min="493" max="493" width="9.54296875" style="10" bestFit="1" customWidth="1"/>
    <col min="494" max="494" width="10.1796875" style="10" bestFit="1" customWidth="1"/>
    <col min="495" max="504" width="0" style="10" hidden="1" customWidth="1"/>
    <col min="505" max="505" width="9.81640625" style="10" customWidth="1"/>
    <col min="506" max="506" width="14.7265625" style="10" customWidth="1"/>
    <col min="507" max="512" width="0" style="10" hidden="1" customWidth="1"/>
    <col min="513" max="743" width="8.7265625" style="10"/>
    <col min="744" max="744" width="9.26953125" style="10" bestFit="1" customWidth="1"/>
    <col min="745" max="745" width="8.7265625" style="10"/>
    <col min="746" max="746" width="47" style="10" customWidth="1"/>
    <col min="747" max="747" width="8.7265625" style="10"/>
    <col min="748" max="748" width="13.1796875" style="10" customWidth="1"/>
    <col min="749" max="749" width="9.54296875" style="10" bestFit="1" customWidth="1"/>
    <col min="750" max="750" width="10.1796875" style="10" bestFit="1" customWidth="1"/>
    <col min="751" max="760" width="0" style="10" hidden="1" customWidth="1"/>
    <col min="761" max="761" width="9.81640625" style="10" customWidth="1"/>
    <col min="762" max="762" width="14.7265625" style="10" customWidth="1"/>
    <col min="763" max="768" width="0" style="10" hidden="1" customWidth="1"/>
    <col min="769" max="999" width="8.7265625" style="10"/>
    <col min="1000" max="1000" width="9.26953125" style="10" bestFit="1" customWidth="1"/>
    <col min="1001" max="1001" width="8.7265625" style="10"/>
    <col min="1002" max="1002" width="47" style="10" customWidth="1"/>
    <col min="1003" max="1003" width="8.7265625" style="10"/>
    <col min="1004" max="1004" width="13.1796875" style="10" customWidth="1"/>
    <col min="1005" max="1005" width="9.54296875" style="10" bestFit="1" customWidth="1"/>
    <col min="1006" max="1006" width="10.1796875" style="10" bestFit="1" customWidth="1"/>
    <col min="1007" max="1016" width="0" style="10" hidden="1" customWidth="1"/>
    <col min="1017" max="1017" width="9.81640625" style="10" customWidth="1"/>
    <col min="1018" max="1018" width="14.7265625" style="10" customWidth="1"/>
    <col min="1019" max="1024" width="0" style="10" hidden="1" customWidth="1"/>
    <col min="1025" max="1255" width="8.7265625" style="10"/>
    <col min="1256" max="1256" width="9.26953125" style="10" bestFit="1" customWidth="1"/>
    <col min="1257" max="1257" width="8.7265625" style="10"/>
    <col min="1258" max="1258" width="47" style="10" customWidth="1"/>
    <col min="1259" max="1259" width="8.7265625" style="10"/>
    <col min="1260" max="1260" width="13.1796875" style="10" customWidth="1"/>
    <col min="1261" max="1261" width="9.54296875" style="10" bestFit="1" customWidth="1"/>
    <col min="1262" max="1262" width="10.1796875" style="10" bestFit="1" customWidth="1"/>
    <col min="1263" max="1272" width="0" style="10" hidden="1" customWidth="1"/>
    <col min="1273" max="1273" width="9.81640625" style="10" customWidth="1"/>
    <col min="1274" max="1274" width="14.7265625" style="10" customWidth="1"/>
    <col min="1275" max="1280" width="0" style="10" hidden="1" customWidth="1"/>
    <col min="1281" max="1511" width="8.7265625" style="10"/>
    <col min="1512" max="1512" width="9.26953125" style="10" bestFit="1" customWidth="1"/>
    <col min="1513" max="1513" width="8.7265625" style="10"/>
    <col min="1514" max="1514" width="47" style="10" customWidth="1"/>
    <col min="1515" max="1515" width="8.7265625" style="10"/>
    <col min="1516" max="1516" width="13.1796875" style="10" customWidth="1"/>
    <col min="1517" max="1517" width="9.54296875" style="10" bestFit="1" customWidth="1"/>
    <col min="1518" max="1518" width="10.1796875" style="10" bestFit="1" customWidth="1"/>
    <col min="1519" max="1528" width="0" style="10" hidden="1" customWidth="1"/>
    <col min="1529" max="1529" width="9.81640625" style="10" customWidth="1"/>
    <col min="1530" max="1530" width="14.7265625" style="10" customWidth="1"/>
    <col min="1531" max="1536" width="0" style="10" hidden="1" customWidth="1"/>
    <col min="1537" max="1767" width="8.7265625" style="10"/>
    <col min="1768" max="1768" width="9.26953125" style="10" bestFit="1" customWidth="1"/>
    <col min="1769" max="1769" width="8.7265625" style="10"/>
    <col min="1770" max="1770" width="47" style="10" customWidth="1"/>
    <col min="1771" max="1771" width="8.7265625" style="10"/>
    <col min="1772" max="1772" width="13.1796875" style="10" customWidth="1"/>
    <col min="1773" max="1773" width="9.54296875" style="10" bestFit="1" customWidth="1"/>
    <col min="1774" max="1774" width="10.1796875" style="10" bestFit="1" customWidth="1"/>
    <col min="1775" max="1784" width="0" style="10" hidden="1" customWidth="1"/>
    <col min="1785" max="1785" width="9.81640625" style="10" customWidth="1"/>
    <col min="1786" max="1786" width="14.7265625" style="10" customWidth="1"/>
    <col min="1787" max="1792" width="0" style="10" hidden="1" customWidth="1"/>
    <col min="1793" max="2023" width="8.7265625" style="10"/>
    <col min="2024" max="2024" width="9.26953125" style="10" bestFit="1" customWidth="1"/>
    <col min="2025" max="2025" width="8.7265625" style="10"/>
    <col min="2026" max="2026" width="47" style="10" customWidth="1"/>
    <col min="2027" max="2027" width="8.7265625" style="10"/>
    <col min="2028" max="2028" width="13.1796875" style="10" customWidth="1"/>
    <col min="2029" max="2029" width="9.54296875" style="10" bestFit="1" customWidth="1"/>
    <col min="2030" max="2030" width="10.1796875" style="10" bestFit="1" customWidth="1"/>
    <col min="2031" max="2040" width="0" style="10" hidden="1" customWidth="1"/>
    <col min="2041" max="2041" width="9.81640625" style="10" customWidth="1"/>
    <col min="2042" max="2042" width="14.7265625" style="10" customWidth="1"/>
    <col min="2043" max="2048" width="0" style="10" hidden="1" customWidth="1"/>
    <col min="2049" max="2279" width="8.7265625" style="10"/>
    <col min="2280" max="2280" width="9.26953125" style="10" bestFit="1" customWidth="1"/>
    <col min="2281" max="2281" width="8.7265625" style="10"/>
    <col min="2282" max="2282" width="47" style="10" customWidth="1"/>
    <col min="2283" max="2283" width="8.7265625" style="10"/>
    <col min="2284" max="2284" width="13.1796875" style="10" customWidth="1"/>
    <col min="2285" max="2285" width="9.54296875" style="10" bestFit="1" customWidth="1"/>
    <col min="2286" max="2286" width="10.1796875" style="10" bestFit="1" customWidth="1"/>
    <col min="2287" max="2296" width="0" style="10" hidden="1" customWidth="1"/>
    <col min="2297" max="2297" width="9.81640625" style="10" customWidth="1"/>
    <col min="2298" max="2298" width="14.7265625" style="10" customWidth="1"/>
    <col min="2299" max="2304" width="0" style="10" hidden="1" customWidth="1"/>
    <col min="2305" max="2535" width="8.7265625" style="10"/>
    <col min="2536" max="2536" width="9.26953125" style="10" bestFit="1" customWidth="1"/>
    <col min="2537" max="2537" width="8.7265625" style="10"/>
    <col min="2538" max="2538" width="47" style="10" customWidth="1"/>
    <col min="2539" max="2539" width="8.7265625" style="10"/>
    <col min="2540" max="2540" width="13.1796875" style="10" customWidth="1"/>
    <col min="2541" max="2541" width="9.54296875" style="10" bestFit="1" customWidth="1"/>
    <col min="2542" max="2542" width="10.1796875" style="10" bestFit="1" customWidth="1"/>
    <col min="2543" max="2552" width="0" style="10" hidden="1" customWidth="1"/>
    <col min="2553" max="2553" width="9.81640625" style="10" customWidth="1"/>
    <col min="2554" max="2554" width="14.7265625" style="10" customWidth="1"/>
    <col min="2555" max="2560" width="0" style="10" hidden="1" customWidth="1"/>
    <col min="2561" max="2791" width="8.7265625" style="10"/>
    <col min="2792" max="2792" width="9.26953125" style="10" bestFit="1" customWidth="1"/>
    <col min="2793" max="2793" width="8.7265625" style="10"/>
    <col min="2794" max="2794" width="47" style="10" customWidth="1"/>
    <col min="2795" max="2795" width="8.7265625" style="10"/>
    <col min="2796" max="2796" width="13.1796875" style="10" customWidth="1"/>
    <col min="2797" max="2797" width="9.54296875" style="10" bestFit="1" customWidth="1"/>
    <col min="2798" max="2798" width="10.1796875" style="10" bestFit="1" customWidth="1"/>
    <col min="2799" max="2808" width="0" style="10" hidden="1" customWidth="1"/>
    <col min="2809" max="2809" width="9.81640625" style="10" customWidth="1"/>
    <col min="2810" max="2810" width="14.7265625" style="10" customWidth="1"/>
    <col min="2811" max="2816" width="0" style="10" hidden="1" customWidth="1"/>
    <col min="2817" max="3047" width="8.7265625" style="10"/>
    <col min="3048" max="3048" width="9.26953125" style="10" bestFit="1" customWidth="1"/>
    <col min="3049" max="3049" width="8.7265625" style="10"/>
    <col min="3050" max="3050" width="47" style="10" customWidth="1"/>
    <col min="3051" max="3051" width="8.7265625" style="10"/>
    <col min="3052" max="3052" width="13.1796875" style="10" customWidth="1"/>
    <col min="3053" max="3053" width="9.54296875" style="10" bestFit="1" customWidth="1"/>
    <col min="3054" max="3054" width="10.1796875" style="10" bestFit="1" customWidth="1"/>
    <col min="3055" max="3064" width="0" style="10" hidden="1" customWidth="1"/>
    <col min="3065" max="3065" width="9.81640625" style="10" customWidth="1"/>
    <col min="3066" max="3066" width="14.7265625" style="10" customWidth="1"/>
    <col min="3067" max="3072" width="0" style="10" hidden="1" customWidth="1"/>
    <col min="3073" max="3303" width="8.7265625" style="10"/>
    <col min="3304" max="3304" width="9.26953125" style="10" bestFit="1" customWidth="1"/>
    <col min="3305" max="3305" width="8.7265625" style="10"/>
    <col min="3306" max="3306" width="47" style="10" customWidth="1"/>
    <col min="3307" max="3307" width="8.7265625" style="10"/>
    <col min="3308" max="3308" width="13.1796875" style="10" customWidth="1"/>
    <col min="3309" max="3309" width="9.54296875" style="10" bestFit="1" customWidth="1"/>
    <col min="3310" max="3310" width="10.1796875" style="10" bestFit="1" customWidth="1"/>
    <col min="3311" max="3320" width="0" style="10" hidden="1" customWidth="1"/>
    <col min="3321" max="3321" width="9.81640625" style="10" customWidth="1"/>
    <col min="3322" max="3322" width="14.7265625" style="10" customWidth="1"/>
    <col min="3323" max="3328" width="0" style="10" hidden="1" customWidth="1"/>
    <col min="3329" max="3559" width="8.7265625" style="10"/>
    <col min="3560" max="3560" width="9.26953125" style="10" bestFit="1" customWidth="1"/>
    <col min="3561" max="3561" width="8.7265625" style="10"/>
    <col min="3562" max="3562" width="47" style="10" customWidth="1"/>
    <col min="3563" max="3563" width="8.7265625" style="10"/>
    <col min="3564" max="3564" width="13.1796875" style="10" customWidth="1"/>
    <col min="3565" max="3565" width="9.54296875" style="10" bestFit="1" customWidth="1"/>
    <col min="3566" max="3566" width="10.1796875" style="10" bestFit="1" customWidth="1"/>
    <col min="3567" max="3576" width="0" style="10" hidden="1" customWidth="1"/>
    <col min="3577" max="3577" width="9.81640625" style="10" customWidth="1"/>
    <col min="3578" max="3578" width="14.7265625" style="10" customWidth="1"/>
    <col min="3579" max="3584" width="0" style="10" hidden="1" customWidth="1"/>
    <col min="3585" max="3815" width="8.7265625" style="10"/>
    <col min="3816" max="3816" width="9.26953125" style="10" bestFit="1" customWidth="1"/>
    <col min="3817" max="3817" width="8.7265625" style="10"/>
    <col min="3818" max="3818" width="47" style="10" customWidth="1"/>
    <col min="3819" max="3819" width="8.7265625" style="10"/>
    <col min="3820" max="3820" width="13.1796875" style="10" customWidth="1"/>
    <col min="3821" max="3821" width="9.54296875" style="10" bestFit="1" customWidth="1"/>
    <col min="3822" max="3822" width="10.1796875" style="10" bestFit="1" customWidth="1"/>
    <col min="3823" max="3832" width="0" style="10" hidden="1" customWidth="1"/>
    <col min="3833" max="3833" width="9.81640625" style="10" customWidth="1"/>
    <col min="3834" max="3834" width="14.7265625" style="10" customWidth="1"/>
    <col min="3835" max="3840" width="0" style="10" hidden="1" customWidth="1"/>
    <col min="3841" max="4071" width="8.7265625" style="10"/>
    <col min="4072" max="4072" width="9.26953125" style="10" bestFit="1" customWidth="1"/>
    <col min="4073" max="4073" width="8.7265625" style="10"/>
    <col min="4074" max="4074" width="47" style="10" customWidth="1"/>
    <col min="4075" max="4075" width="8.7265625" style="10"/>
    <col min="4076" max="4076" width="13.1796875" style="10" customWidth="1"/>
    <col min="4077" max="4077" width="9.54296875" style="10" bestFit="1" customWidth="1"/>
    <col min="4078" max="4078" width="10.1796875" style="10" bestFit="1" customWidth="1"/>
    <col min="4079" max="4088" width="0" style="10" hidden="1" customWidth="1"/>
    <col min="4089" max="4089" width="9.81640625" style="10" customWidth="1"/>
    <col min="4090" max="4090" width="14.7265625" style="10" customWidth="1"/>
    <col min="4091" max="4096" width="0" style="10" hidden="1" customWidth="1"/>
    <col min="4097" max="4327" width="8.7265625" style="10"/>
    <col min="4328" max="4328" width="9.26953125" style="10" bestFit="1" customWidth="1"/>
    <col min="4329" max="4329" width="8.7265625" style="10"/>
    <col min="4330" max="4330" width="47" style="10" customWidth="1"/>
    <col min="4331" max="4331" width="8.7265625" style="10"/>
    <col min="4332" max="4332" width="13.1796875" style="10" customWidth="1"/>
    <col min="4333" max="4333" width="9.54296875" style="10" bestFit="1" customWidth="1"/>
    <col min="4334" max="4334" width="10.1796875" style="10" bestFit="1" customWidth="1"/>
    <col min="4335" max="4344" width="0" style="10" hidden="1" customWidth="1"/>
    <col min="4345" max="4345" width="9.81640625" style="10" customWidth="1"/>
    <col min="4346" max="4346" width="14.7265625" style="10" customWidth="1"/>
    <col min="4347" max="4352" width="0" style="10" hidden="1" customWidth="1"/>
    <col min="4353" max="4583" width="8.7265625" style="10"/>
    <col min="4584" max="4584" width="9.26953125" style="10" bestFit="1" customWidth="1"/>
    <col min="4585" max="4585" width="8.7265625" style="10"/>
    <col min="4586" max="4586" width="47" style="10" customWidth="1"/>
    <col min="4587" max="4587" width="8.7265625" style="10"/>
    <col min="4588" max="4588" width="13.1796875" style="10" customWidth="1"/>
    <col min="4589" max="4589" width="9.54296875" style="10" bestFit="1" customWidth="1"/>
    <col min="4590" max="4590" width="10.1796875" style="10" bestFit="1" customWidth="1"/>
    <col min="4591" max="4600" width="0" style="10" hidden="1" customWidth="1"/>
    <col min="4601" max="4601" width="9.81640625" style="10" customWidth="1"/>
    <col min="4602" max="4602" width="14.7265625" style="10" customWidth="1"/>
    <col min="4603" max="4608" width="0" style="10" hidden="1" customWidth="1"/>
    <col min="4609" max="4839" width="8.7265625" style="10"/>
    <col min="4840" max="4840" width="9.26953125" style="10" bestFit="1" customWidth="1"/>
    <col min="4841" max="4841" width="8.7265625" style="10"/>
    <col min="4842" max="4842" width="47" style="10" customWidth="1"/>
    <col min="4843" max="4843" width="8.7265625" style="10"/>
    <col min="4844" max="4844" width="13.1796875" style="10" customWidth="1"/>
    <col min="4845" max="4845" width="9.54296875" style="10" bestFit="1" customWidth="1"/>
    <col min="4846" max="4846" width="10.1796875" style="10" bestFit="1" customWidth="1"/>
    <col min="4847" max="4856" width="0" style="10" hidden="1" customWidth="1"/>
    <col min="4857" max="4857" width="9.81640625" style="10" customWidth="1"/>
    <col min="4858" max="4858" width="14.7265625" style="10" customWidth="1"/>
    <col min="4859" max="4864" width="0" style="10" hidden="1" customWidth="1"/>
    <col min="4865" max="5095" width="8.7265625" style="10"/>
    <col min="5096" max="5096" width="9.26953125" style="10" bestFit="1" customWidth="1"/>
    <col min="5097" max="5097" width="8.7265625" style="10"/>
    <col min="5098" max="5098" width="47" style="10" customWidth="1"/>
    <col min="5099" max="5099" width="8.7265625" style="10"/>
    <col min="5100" max="5100" width="13.1796875" style="10" customWidth="1"/>
    <col min="5101" max="5101" width="9.54296875" style="10" bestFit="1" customWidth="1"/>
    <col min="5102" max="5102" width="10.1796875" style="10" bestFit="1" customWidth="1"/>
    <col min="5103" max="5112" width="0" style="10" hidden="1" customWidth="1"/>
    <col min="5113" max="5113" width="9.81640625" style="10" customWidth="1"/>
    <col min="5114" max="5114" width="14.7265625" style="10" customWidth="1"/>
    <col min="5115" max="5120" width="0" style="10" hidden="1" customWidth="1"/>
    <col min="5121" max="5351" width="8.7265625" style="10"/>
    <col min="5352" max="5352" width="9.26953125" style="10" bestFit="1" customWidth="1"/>
    <col min="5353" max="5353" width="8.7265625" style="10"/>
    <col min="5354" max="5354" width="47" style="10" customWidth="1"/>
    <col min="5355" max="5355" width="8.7265625" style="10"/>
    <col min="5356" max="5356" width="13.1796875" style="10" customWidth="1"/>
    <col min="5357" max="5357" width="9.54296875" style="10" bestFit="1" customWidth="1"/>
    <col min="5358" max="5358" width="10.1796875" style="10" bestFit="1" customWidth="1"/>
    <col min="5359" max="5368" width="0" style="10" hidden="1" customWidth="1"/>
    <col min="5369" max="5369" width="9.81640625" style="10" customWidth="1"/>
    <col min="5370" max="5370" width="14.7265625" style="10" customWidth="1"/>
    <col min="5371" max="5376" width="0" style="10" hidden="1" customWidth="1"/>
    <col min="5377" max="5607" width="8.7265625" style="10"/>
    <col min="5608" max="5608" width="9.26953125" style="10" bestFit="1" customWidth="1"/>
    <col min="5609" max="5609" width="8.7265625" style="10"/>
    <col min="5610" max="5610" width="47" style="10" customWidth="1"/>
    <col min="5611" max="5611" width="8.7265625" style="10"/>
    <col min="5612" max="5612" width="13.1796875" style="10" customWidth="1"/>
    <col min="5613" max="5613" width="9.54296875" style="10" bestFit="1" customWidth="1"/>
    <col min="5614" max="5614" width="10.1796875" style="10" bestFit="1" customWidth="1"/>
    <col min="5615" max="5624" width="0" style="10" hidden="1" customWidth="1"/>
    <col min="5625" max="5625" width="9.81640625" style="10" customWidth="1"/>
    <col min="5626" max="5626" width="14.7265625" style="10" customWidth="1"/>
    <col min="5627" max="5632" width="0" style="10" hidden="1" customWidth="1"/>
    <col min="5633" max="5863" width="8.7265625" style="10"/>
    <col min="5864" max="5864" width="9.26953125" style="10" bestFit="1" customWidth="1"/>
    <col min="5865" max="5865" width="8.7265625" style="10"/>
    <col min="5866" max="5866" width="47" style="10" customWidth="1"/>
    <col min="5867" max="5867" width="8.7265625" style="10"/>
    <col min="5868" max="5868" width="13.1796875" style="10" customWidth="1"/>
    <col min="5869" max="5869" width="9.54296875" style="10" bestFit="1" customWidth="1"/>
    <col min="5870" max="5870" width="10.1796875" style="10" bestFit="1" customWidth="1"/>
    <col min="5871" max="5880" width="0" style="10" hidden="1" customWidth="1"/>
    <col min="5881" max="5881" width="9.81640625" style="10" customWidth="1"/>
    <col min="5882" max="5882" width="14.7265625" style="10" customWidth="1"/>
    <col min="5883" max="5888" width="0" style="10" hidden="1" customWidth="1"/>
    <col min="5889" max="6119" width="8.7265625" style="10"/>
    <col min="6120" max="6120" width="9.26953125" style="10" bestFit="1" customWidth="1"/>
    <col min="6121" max="6121" width="8.7265625" style="10"/>
    <col min="6122" max="6122" width="47" style="10" customWidth="1"/>
    <col min="6123" max="6123" width="8.7265625" style="10"/>
    <col min="6124" max="6124" width="13.1796875" style="10" customWidth="1"/>
    <col min="6125" max="6125" width="9.54296875" style="10" bestFit="1" customWidth="1"/>
    <col min="6126" max="6126" width="10.1796875" style="10" bestFit="1" customWidth="1"/>
    <col min="6127" max="6136" width="0" style="10" hidden="1" customWidth="1"/>
    <col min="6137" max="6137" width="9.81640625" style="10" customWidth="1"/>
    <col min="6138" max="6138" width="14.7265625" style="10" customWidth="1"/>
    <col min="6139" max="6144" width="0" style="10" hidden="1" customWidth="1"/>
    <col min="6145" max="6375" width="8.7265625" style="10"/>
    <col min="6376" max="6376" width="9.26953125" style="10" bestFit="1" customWidth="1"/>
    <col min="6377" max="6377" width="8.7265625" style="10"/>
    <col min="6378" max="6378" width="47" style="10" customWidth="1"/>
    <col min="6379" max="6379" width="8.7265625" style="10"/>
    <col min="6380" max="6380" width="13.1796875" style="10" customWidth="1"/>
    <col min="6381" max="6381" width="9.54296875" style="10" bestFit="1" customWidth="1"/>
    <col min="6382" max="6382" width="10.1796875" style="10" bestFit="1" customWidth="1"/>
    <col min="6383" max="6392" width="0" style="10" hidden="1" customWidth="1"/>
    <col min="6393" max="6393" width="9.81640625" style="10" customWidth="1"/>
    <col min="6394" max="6394" width="14.7265625" style="10" customWidth="1"/>
    <col min="6395" max="6400" width="0" style="10" hidden="1" customWidth="1"/>
    <col min="6401" max="6631" width="8.7265625" style="10"/>
    <col min="6632" max="6632" width="9.26953125" style="10" bestFit="1" customWidth="1"/>
    <col min="6633" max="6633" width="8.7265625" style="10"/>
    <col min="6634" max="6634" width="47" style="10" customWidth="1"/>
    <col min="6635" max="6635" width="8.7265625" style="10"/>
    <col min="6636" max="6636" width="13.1796875" style="10" customWidth="1"/>
    <col min="6637" max="6637" width="9.54296875" style="10" bestFit="1" customWidth="1"/>
    <col min="6638" max="6638" width="10.1796875" style="10" bestFit="1" customWidth="1"/>
    <col min="6639" max="6648" width="0" style="10" hidden="1" customWidth="1"/>
    <col min="6649" max="6649" width="9.81640625" style="10" customWidth="1"/>
    <col min="6650" max="6650" width="14.7265625" style="10" customWidth="1"/>
    <col min="6651" max="6656" width="0" style="10" hidden="1" customWidth="1"/>
    <col min="6657" max="6887" width="8.7265625" style="10"/>
    <col min="6888" max="6888" width="9.26953125" style="10" bestFit="1" customWidth="1"/>
    <col min="6889" max="6889" width="8.7265625" style="10"/>
    <col min="6890" max="6890" width="47" style="10" customWidth="1"/>
    <col min="6891" max="6891" width="8.7265625" style="10"/>
    <col min="6892" max="6892" width="13.1796875" style="10" customWidth="1"/>
    <col min="6893" max="6893" width="9.54296875" style="10" bestFit="1" customWidth="1"/>
    <col min="6894" max="6894" width="10.1796875" style="10" bestFit="1" customWidth="1"/>
    <col min="6895" max="6904" width="0" style="10" hidden="1" customWidth="1"/>
    <col min="6905" max="6905" width="9.81640625" style="10" customWidth="1"/>
    <col min="6906" max="6906" width="14.7265625" style="10" customWidth="1"/>
    <col min="6907" max="6912" width="0" style="10" hidden="1" customWidth="1"/>
    <col min="6913" max="7143" width="8.7265625" style="10"/>
    <col min="7144" max="7144" width="9.26953125" style="10" bestFit="1" customWidth="1"/>
    <col min="7145" max="7145" width="8.7265625" style="10"/>
    <col min="7146" max="7146" width="47" style="10" customWidth="1"/>
    <col min="7147" max="7147" width="8.7265625" style="10"/>
    <col min="7148" max="7148" width="13.1796875" style="10" customWidth="1"/>
    <col min="7149" max="7149" width="9.54296875" style="10" bestFit="1" customWidth="1"/>
    <col min="7150" max="7150" width="10.1796875" style="10" bestFit="1" customWidth="1"/>
    <col min="7151" max="7160" width="0" style="10" hidden="1" customWidth="1"/>
    <col min="7161" max="7161" width="9.81640625" style="10" customWidth="1"/>
    <col min="7162" max="7162" width="14.7265625" style="10" customWidth="1"/>
    <col min="7163" max="7168" width="0" style="10" hidden="1" customWidth="1"/>
    <col min="7169" max="7399" width="8.7265625" style="10"/>
    <col min="7400" max="7400" width="9.26953125" style="10" bestFit="1" customWidth="1"/>
    <col min="7401" max="7401" width="8.7265625" style="10"/>
    <col min="7402" max="7402" width="47" style="10" customWidth="1"/>
    <col min="7403" max="7403" width="8.7265625" style="10"/>
    <col min="7404" max="7404" width="13.1796875" style="10" customWidth="1"/>
    <col min="7405" max="7405" width="9.54296875" style="10" bestFit="1" customWidth="1"/>
    <col min="7406" max="7406" width="10.1796875" style="10" bestFit="1" customWidth="1"/>
    <col min="7407" max="7416" width="0" style="10" hidden="1" customWidth="1"/>
    <col min="7417" max="7417" width="9.81640625" style="10" customWidth="1"/>
    <col min="7418" max="7418" width="14.7265625" style="10" customWidth="1"/>
    <col min="7419" max="7424" width="0" style="10" hidden="1" customWidth="1"/>
    <col min="7425" max="7655" width="8.7265625" style="10"/>
    <col min="7656" max="7656" width="9.26953125" style="10" bestFit="1" customWidth="1"/>
    <col min="7657" max="7657" width="8.7265625" style="10"/>
    <col min="7658" max="7658" width="47" style="10" customWidth="1"/>
    <col min="7659" max="7659" width="8.7265625" style="10"/>
    <col min="7660" max="7660" width="13.1796875" style="10" customWidth="1"/>
    <col min="7661" max="7661" width="9.54296875" style="10" bestFit="1" customWidth="1"/>
    <col min="7662" max="7662" width="10.1796875" style="10" bestFit="1" customWidth="1"/>
    <col min="7663" max="7672" width="0" style="10" hidden="1" customWidth="1"/>
    <col min="7673" max="7673" width="9.81640625" style="10" customWidth="1"/>
    <col min="7674" max="7674" width="14.7265625" style="10" customWidth="1"/>
    <col min="7675" max="7680" width="0" style="10" hidden="1" customWidth="1"/>
    <col min="7681" max="7911" width="8.7265625" style="10"/>
    <col min="7912" max="7912" width="9.26953125" style="10" bestFit="1" customWidth="1"/>
    <col min="7913" max="7913" width="8.7265625" style="10"/>
    <col min="7914" max="7914" width="47" style="10" customWidth="1"/>
    <col min="7915" max="7915" width="8.7265625" style="10"/>
    <col min="7916" max="7916" width="13.1796875" style="10" customWidth="1"/>
    <col min="7917" max="7917" width="9.54296875" style="10" bestFit="1" customWidth="1"/>
    <col min="7918" max="7918" width="10.1796875" style="10" bestFit="1" customWidth="1"/>
    <col min="7919" max="7928" width="0" style="10" hidden="1" customWidth="1"/>
    <col min="7929" max="7929" width="9.81640625" style="10" customWidth="1"/>
    <col min="7930" max="7930" width="14.7265625" style="10" customWidth="1"/>
    <col min="7931" max="7936" width="0" style="10" hidden="1" customWidth="1"/>
    <col min="7937" max="8167" width="8.7265625" style="10"/>
    <col min="8168" max="8168" width="9.26953125" style="10" bestFit="1" customWidth="1"/>
    <col min="8169" max="8169" width="8.7265625" style="10"/>
    <col min="8170" max="8170" width="47" style="10" customWidth="1"/>
    <col min="8171" max="8171" width="8.7265625" style="10"/>
    <col min="8172" max="8172" width="13.1796875" style="10" customWidth="1"/>
    <col min="8173" max="8173" width="9.54296875" style="10" bestFit="1" customWidth="1"/>
    <col min="8174" max="8174" width="10.1796875" style="10" bestFit="1" customWidth="1"/>
    <col min="8175" max="8184" width="0" style="10" hidden="1" customWidth="1"/>
    <col min="8185" max="8185" width="9.81640625" style="10" customWidth="1"/>
    <col min="8186" max="8186" width="14.7265625" style="10" customWidth="1"/>
    <col min="8187" max="8192" width="0" style="10" hidden="1" customWidth="1"/>
    <col min="8193" max="8423" width="8.7265625" style="10"/>
    <col min="8424" max="8424" width="9.26953125" style="10" bestFit="1" customWidth="1"/>
    <col min="8425" max="8425" width="8.7265625" style="10"/>
    <col min="8426" max="8426" width="47" style="10" customWidth="1"/>
    <col min="8427" max="8427" width="8.7265625" style="10"/>
    <col min="8428" max="8428" width="13.1796875" style="10" customWidth="1"/>
    <col min="8429" max="8429" width="9.54296875" style="10" bestFit="1" customWidth="1"/>
    <col min="8430" max="8430" width="10.1796875" style="10" bestFit="1" customWidth="1"/>
    <col min="8431" max="8440" width="0" style="10" hidden="1" customWidth="1"/>
    <col min="8441" max="8441" width="9.81640625" style="10" customWidth="1"/>
    <col min="8442" max="8442" width="14.7265625" style="10" customWidth="1"/>
    <col min="8443" max="8448" width="0" style="10" hidden="1" customWidth="1"/>
    <col min="8449" max="8679" width="8.7265625" style="10"/>
    <col min="8680" max="8680" width="9.26953125" style="10" bestFit="1" customWidth="1"/>
    <col min="8681" max="8681" width="8.7265625" style="10"/>
    <col min="8682" max="8682" width="47" style="10" customWidth="1"/>
    <col min="8683" max="8683" width="8.7265625" style="10"/>
    <col min="8684" max="8684" width="13.1796875" style="10" customWidth="1"/>
    <col min="8685" max="8685" width="9.54296875" style="10" bestFit="1" customWidth="1"/>
    <col min="8686" max="8686" width="10.1796875" style="10" bestFit="1" customWidth="1"/>
    <col min="8687" max="8696" width="0" style="10" hidden="1" customWidth="1"/>
    <col min="8697" max="8697" width="9.81640625" style="10" customWidth="1"/>
    <col min="8698" max="8698" width="14.7265625" style="10" customWidth="1"/>
    <col min="8699" max="8704" width="0" style="10" hidden="1" customWidth="1"/>
    <col min="8705" max="8935" width="8.7265625" style="10"/>
    <col min="8936" max="8936" width="9.26953125" style="10" bestFit="1" customWidth="1"/>
    <col min="8937" max="8937" width="8.7265625" style="10"/>
    <col min="8938" max="8938" width="47" style="10" customWidth="1"/>
    <col min="8939" max="8939" width="8.7265625" style="10"/>
    <col min="8940" max="8940" width="13.1796875" style="10" customWidth="1"/>
    <col min="8941" max="8941" width="9.54296875" style="10" bestFit="1" customWidth="1"/>
    <col min="8942" max="8942" width="10.1796875" style="10" bestFit="1" customWidth="1"/>
    <col min="8943" max="8952" width="0" style="10" hidden="1" customWidth="1"/>
    <col min="8953" max="8953" width="9.81640625" style="10" customWidth="1"/>
    <col min="8954" max="8954" width="14.7265625" style="10" customWidth="1"/>
    <col min="8955" max="8960" width="0" style="10" hidden="1" customWidth="1"/>
    <col min="8961" max="9191" width="8.7265625" style="10"/>
    <col min="9192" max="9192" width="9.26953125" style="10" bestFit="1" customWidth="1"/>
    <col min="9193" max="9193" width="8.7265625" style="10"/>
    <col min="9194" max="9194" width="47" style="10" customWidth="1"/>
    <col min="9195" max="9195" width="8.7265625" style="10"/>
    <col min="9196" max="9196" width="13.1796875" style="10" customWidth="1"/>
    <col min="9197" max="9197" width="9.54296875" style="10" bestFit="1" customWidth="1"/>
    <col min="9198" max="9198" width="10.1796875" style="10" bestFit="1" customWidth="1"/>
    <col min="9199" max="9208" width="0" style="10" hidden="1" customWidth="1"/>
    <col min="9209" max="9209" width="9.81640625" style="10" customWidth="1"/>
    <col min="9210" max="9210" width="14.7265625" style="10" customWidth="1"/>
    <col min="9211" max="9216" width="0" style="10" hidden="1" customWidth="1"/>
    <col min="9217" max="9447" width="8.7265625" style="10"/>
    <col min="9448" max="9448" width="9.26953125" style="10" bestFit="1" customWidth="1"/>
    <col min="9449" max="9449" width="8.7265625" style="10"/>
    <col min="9450" max="9450" width="47" style="10" customWidth="1"/>
    <col min="9451" max="9451" width="8.7265625" style="10"/>
    <col min="9452" max="9452" width="13.1796875" style="10" customWidth="1"/>
    <col min="9453" max="9453" width="9.54296875" style="10" bestFit="1" customWidth="1"/>
    <col min="9454" max="9454" width="10.1796875" style="10" bestFit="1" customWidth="1"/>
    <col min="9455" max="9464" width="0" style="10" hidden="1" customWidth="1"/>
    <col min="9465" max="9465" width="9.81640625" style="10" customWidth="1"/>
    <col min="9466" max="9466" width="14.7265625" style="10" customWidth="1"/>
    <col min="9467" max="9472" width="0" style="10" hidden="1" customWidth="1"/>
    <col min="9473" max="9703" width="8.7265625" style="10"/>
    <col min="9704" max="9704" width="9.26953125" style="10" bestFit="1" customWidth="1"/>
    <col min="9705" max="9705" width="8.7265625" style="10"/>
    <col min="9706" max="9706" width="47" style="10" customWidth="1"/>
    <col min="9707" max="9707" width="8.7265625" style="10"/>
    <col min="9708" max="9708" width="13.1796875" style="10" customWidth="1"/>
    <col min="9709" max="9709" width="9.54296875" style="10" bestFit="1" customWidth="1"/>
    <col min="9710" max="9710" width="10.1796875" style="10" bestFit="1" customWidth="1"/>
    <col min="9711" max="9720" width="0" style="10" hidden="1" customWidth="1"/>
    <col min="9721" max="9721" width="9.81640625" style="10" customWidth="1"/>
    <col min="9722" max="9722" width="14.7265625" style="10" customWidth="1"/>
    <col min="9723" max="9728" width="0" style="10" hidden="1" customWidth="1"/>
    <col min="9729" max="9959" width="8.7265625" style="10"/>
    <col min="9960" max="9960" width="9.26953125" style="10" bestFit="1" customWidth="1"/>
    <col min="9961" max="9961" width="8.7265625" style="10"/>
    <col min="9962" max="9962" width="47" style="10" customWidth="1"/>
    <col min="9963" max="9963" width="8.7265625" style="10"/>
    <col min="9964" max="9964" width="13.1796875" style="10" customWidth="1"/>
    <col min="9965" max="9965" width="9.54296875" style="10" bestFit="1" customWidth="1"/>
    <col min="9966" max="9966" width="10.1796875" style="10" bestFit="1" customWidth="1"/>
    <col min="9967" max="9976" width="0" style="10" hidden="1" customWidth="1"/>
    <col min="9977" max="9977" width="9.81640625" style="10" customWidth="1"/>
    <col min="9978" max="9978" width="14.7265625" style="10" customWidth="1"/>
    <col min="9979" max="9984" width="0" style="10" hidden="1" customWidth="1"/>
    <col min="9985" max="10215" width="8.7265625" style="10"/>
    <col min="10216" max="10216" width="9.26953125" style="10" bestFit="1" customWidth="1"/>
    <col min="10217" max="10217" width="8.7265625" style="10"/>
    <col min="10218" max="10218" width="47" style="10" customWidth="1"/>
    <col min="10219" max="10219" width="8.7265625" style="10"/>
    <col min="10220" max="10220" width="13.1796875" style="10" customWidth="1"/>
    <col min="10221" max="10221" width="9.54296875" style="10" bestFit="1" customWidth="1"/>
    <col min="10222" max="10222" width="10.1796875" style="10" bestFit="1" customWidth="1"/>
    <col min="10223" max="10232" width="0" style="10" hidden="1" customWidth="1"/>
    <col min="10233" max="10233" width="9.81640625" style="10" customWidth="1"/>
    <col min="10234" max="10234" width="14.7265625" style="10" customWidth="1"/>
    <col min="10235" max="10240" width="0" style="10" hidden="1" customWidth="1"/>
    <col min="10241" max="10471" width="8.7265625" style="10"/>
    <col min="10472" max="10472" width="9.26953125" style="10" bestFit="1" customWidth="1"/>
    <col min="10473" max="10473" width="8.7265625" style="10"/>
    <col min="10474" max="10474" width="47" style="10" customWidth="1"/>
    <col min="10475" max="10475" width="8.7265625" style="10"/>
    <col min="10476" max="10476" width="13.1796875" style="10" customWidth="1"/>
    <col min="10477" max="10477" width="9.54296875" style="10" bestFit="1" customWidth="1"/>
    <col min="10478" max="10478" width="10.1796875" style="10" bestFit="1" customWidth="1"/>
    <col min="10479" max="10488" width="0" style="10" hidden="1" customWidth="1"/>
    <col min="10489" max="10489" width="9.81640625" style="10" customWidth="1"/>
    <col min="10490" max="10490" width="14.7265625" style="10" customWidth="1"/>
    <col min="10491" max="10496" width="0" style="10" hidden="1" customWidth="1"/>
    <col min="10497" max="10727" width="8.7265625" style="10"/>
    <col min="10728" max="10728" width="9.26953125" style="10" bestFit="1" customWidth="1"/>
    <col min="10729" max="10729" width="8.7265625" style="10"/>
    <col min="10730" max="10730" width="47" style="10" customWidth="1"/>
    <col min="10731" max="10731" width="8.7265625" style="10"/>
    <col min="10732" max="10732" width="13.1796875" style="10" customWidth="1"/>
    <col min="10733" max="10733" width="9.54296875" style="10" bestFit="1" customWidth="1"/>
    <col min="10734" max="10734" width="10.1796875" style="10" bestFit="1" customWidth="1"/>
    <col min="10735" max="10744" width="0" style="10" hidden="1" customWidth="1"/>
    <col min="10745" max="10745" width="9.81640625" style="10" customWidth="1"/>
    <col min="10746" max="10746" width="14.7265625" style="10" customWidth="1"/>
    <col min="10747" max="10752" width="0" style="10" hidden="1" customWidth="1"/>
    <col min="10753" max="10983" width="8.7265625" style="10"/>
    <col min="10984" max="10984" width="9.26953125" style="10" bestFit="1" customWidth="1"/>
    <col min="10985" max="10985" width="8.7265625" style="10"/>
    <col min="10986" max="10986" width="47" style="10" customWidth="1"/>
    <col min="10987" max="10987" width="8.7265625" style="10"/>
    <col min="10988" max="10988" width="13.1796875" style="10" customWidth="1"/>
    <col min="10989" max="10989" width="9.54296875" style="10" bestFit="1" customWidth="1"/>
    <col min="10990" max="10990" width="10.1796875" style="10" bestFit="1" customWidth="1"/>
    <col min="10991" max="11000" width="0" style="10" hidden="1" customWidth="1"/>
    <col min="11001" max="11001" width="9.81640625" style="10" customWidth="1"/>
    <col min="11002" max="11002" width="14.7265625" style="10" customWidth="1"/>
    <col min="11003" max="11008" width="0" style="10" hidden="1" customWidth="1"/>
    <col min="11009" max="11239" width="8.7265625" style="10"/>
    <col min="11240" max="11240" width="9.26953125" style="10" bestFit="1" customWidth="1"/>
    <col min="11241" max="11241" width="8.7265625" style="10"/>
    <col min="11242" max="11242" width="47" style="10" customWidth="1"/>
    <col min="11243" max="11243" width="8.7265625" style="10"/>
    <col min="11244" max="11244" width="13.1796875" style="10" customWidth="1"/>
    <col min="11245" max="11245" width="9.54296875" style="10" bestFit="1" customWidth="1"/>
    <col min="11246" max="11246" width="10.1796875" style="10" bestFit="1" customWidth="1"/>
    <col min="11247" max="11256" width="0" style="10" hidden="1" customWidth="1"/>
    <col min="11257" max="11257" width="9.81640625" style="10" customWidth="1"/>
    <col min="11258" max="11258" width="14.7265625" style="10" customWidth="1"/>
    <col min="11259" max="11264" width="0" style="10" hidden="1" customWidth="1"/>
    <col min="11265" max="11495" width="8.7265625" style="10"/>
    <col min="11496" max="11496" width="9.26953125" style="10" bestFit="1" customWidth="1"/>
    <col min="11497" max="11497" width="8.7265625" style="10"/>
    <col min="11498" max="11498" width="47" style="10" customWidth="1"/>
    <col min="11499" max="11499" width="8.7265625" style="10"/>
    <col min="11500" max="11500" width="13.1796875" style="10" customWidth="1"/>
    <col min="11501" max="11501" width="9.54296875" style="10" bestFit="1" customWidth="1"/>
    <col min="11502" max="11502" width="10.1796875" style="10" bestFit="1" customWidth="1"/>
    <col min="11503" max="11512" width="0" style="10" hidden="1" customWidth="1"/>
    <col min="11513" max="11513" width="9.81640625" style="10" customWidth="1"/>
    <col min="11514" max="11514" width="14.7265625" style="10" customWidth="1"/>
    <col min="11515" max="11520" width="0" style="10" hidden="1" customWidth="1"/>
    <col min="11521" max="11751" width="8.7265625" style="10"/>
    <col min="11752" max="11752" width="9.26953125" style="10" bestFit="1" customWidth="1"/>
    <col min="11753" max="11753" width="8.7265625" style="10"/>
    <col min="11754" max="11754" width="47" style="10" customWidth="1"/>
    <col min="11755" max="11755" width="8.7265625" style="10"/>
    <col min="11756" max="11756" width="13.1796875" style="10" customWidth="1"/>
    <col min="11757" max="11757" width="9.54296875" style="10" bestFit="1" customWidth="1"/>
    <col min="11758" max="11758" width="10.1796875" style="10" bestFit="1" customWidth="1"/>
    <col min="11759" max="11768" width="0" style="10" hidden="1" customWidth="1"/>
    <col min="11769" max="11769" width="9.81640625" style="10" customWidth="1"/>
    <col min="11770" max="11770" width="14.7265625" style="10" customWidth="1"/>
    <col min="11771" max="11776" width="0" style="10" hidden="1" customWidth="1"/>
    <col min="11777" max="12007" width="8.7265625" style="10"/>
    <col min="12008" max="12008" width="9.26953125" style="10" bestFit="1" customWidth="1"/>
    <col min="12009" max="12009" width="8.7265625" style="10"/>
    <col min="12010" max="12010" width="47" style="10" customWidth="1"/>
    <col min="12011" max="12011" width="8.7265625" style="10"/>
    <col min="12012" max="12012" width="13.1796875" style="10" customWidth="1"/>
    <col min="12013" max="12013" width="9.54296875" style="10" bestFit="1" customWidth="1"/>
    <col min="12014" max="12014" width="10.1796875" style="10" bestFit="1" customWidth="1"/>
    <col min="12015" max="12024" width="0" style="10" hidden="1" customWidth="1"/>
    <col min="12025" max="12025" width="9.81640625" style="10" customWidth="1"/>
    <col min="12026" max="12026" width="14.7265625" style="10" customWidth="1"/>
    <col min="12027" max="12032" width="0" style="10" hidden="1" customWidth="1"/>
    <col min="12033" max="12263" width="8.7265625" style="10"/>
    <col min="12264" max="12264" width="9.26953125" style="10" bestFit="1" customWidth="1"/>
    <col min="12265" max="12265" width="8.7265625" style="10"/>
    <col min="12266" max="12266" width="47" style="10" customWidth="1"/>
    <col min="12267" max="12267" width="8.7265625" style="10"/>
    <col min="12268" max="12268" width="13.1796875" style="10" customWidth="1"/>
    <col min="12269" max="12269" width="9.54296875" style="10" bestFit="1" customWidth="1"/>
    <col min="12270" max="12270" width="10.1796875" style="10" bestFit="1" customWidth="1"/>
    <col min="12271" max="12280" width="0" style="10" hidden="1" customWidth="1"/>
    <col min="12281" max="12281" width="9.81640625" style="10" customWidth="1"/>
    <col min="12282" max="12282" width="14.7265625" style="10" customWidth="1"/>
    <col min="12283" max="12288" width="0" style="10" hidden="1" customWidth="1"/>
    <col min="12289" max="12519" width="8.7265625" style="10"/>
    <col min="12520" max="12520" width="9.26953125" style="10" bestFit="1" customWidth="1"/>
    <col min="12521" max="12521" width="8.7265625" style="10"/>
    <col min="12522" max="12522" width="47" style="10" customWidth="1"/>
    <col min="12523" max="12523" width="8.7265625" style="10"/>
    <col min="12524" max="12524" width="13.1796875" style="10" customWidth="1"/>
    <col min="12525" max="12525" width="9.54296875" style="10" bestFit="1" customWidth="1"/>
    <col min="12526" max="12526" width="10.1796875" style="10" bestFit="1" customWidth="1"/>
    <col min="12527" max="12536" width="0" style="10" hidden="1" customWidth="1"/>
    <col min="12537" max="12537" width="9.81640625" style="10" customWidth="1"/>
    <col min="12538" max="12538" width="14.7265625" style="10" customWidth="1"/>
    <col min="12539" max="12544" width="0" style="10" hidden="1" customWidth="1"/>
    <col min="12545" max="12775" width="8.7265625" style="10"/>
    <col min="12776" max="12776" width="9.26953125" style="10" bestFit="1" customWidth="1"/>
    <col min="12777" max="12777" width="8.7265625" style="10"/>
    <col min="12778" max="12778" width="47" style="10" customWidth="1"/>
    <col min="12779" max="12779" width="8.7265625" style="10"/>
    <col min="12780" max="12780" width="13.1796875" style="10" customWidth="1"/>
    <col min="12781" max="12781" width="9.54296875" style="10" bestFit="1" customWidth="1"/>
    <col min="12782" max="12782" width="10.1796875" style="10" bestFit="1" customWidth="1"/>
    <col min="12783" max="12792" width="0" style="10" hidden="1" customWidth="1"/>
    <col min="12793" max="12793" width="9.81640625" style="10" customWidth="1"/>
    <col min="12794" max="12794" width="14.7265625" style="10" customWidth="1"/>
    <col min="12795" max="12800" width="0" style="10" hidden="1" customWidth="1"/>
    <col min="12801" max="13031" width="8.7265625" style="10"/>
    <col min="13032" max="13032" width="9.26953125" style="10" bestFit="1" customWidth="1"/>
    <col min="13033" max="13033" width="8.7265625" style="10"/>
    <col min="13034" max="13034" width="47" style="10" customWidth="1"/>
    <col min="13035" max="13035" width="8.7265625" style="10"/>
    <col min="13036" max="13036" width="13.1796875" style="10" customWidth="1"/>
    <col min="13037" max="13037" width="9.54296875" style="10" bestFit="1" customWidth="1"/>
    <col min="13038" max="13038" width="10.1796875" style="10" bestFit="1" customWidth="1"/>
    <col min="13039" max="13048" width="0" style="10" hidden="1" customWidth="1"/>
    <col min="13049" max="13049" width="9.81640625" style="10" customWidth="1"/>
    <col min="13050" max="13050" width="14.7265625" style="10" customWidth="1"/>
    <col min="13051" max="13056" width="0" style="10" hidden="1" customWidth="1"/>
    <col min="13057" max="13287" width="8.7265625" style="10"/>
    <col min="13288" max="13288" width="9.26953125" style="10" bestFit="1" customWidth="1"/>
    <col min="13289" max="13289" width="8.7265625" style="10"/>
    <col min="13290" max="13290" width="47" style="10" customWidth="1"/>
    <col min="13291" max="13291" width="8.7265625" style="10"/>
    <col min="13292" max="13292" width="13.1796875" style="10" customWidth="1"/>
    <col min="13293" max="13293" width="9.54296875" style="10" bestFit="1" customWidth="1"/>
    <col min="13294" max="13294" width="10.1796875" style="10" bestFit="1" customWidth="1"/>
    <col min="13295" max="13304" width="0" style="10" hidden="1" customWidth="1"/>
    <col min="13305" max="13305" width="9.81640625" style="10" customWidth="1"/>
    <col min="13306" max="13306" width="14.7265625" style="10" customWidth="1"/>
    <col min="13307" max="13312" width="0" style="10" hidden="1" customWidth="1"/>
    <col min="13313" max="13543" width="8.7265625" style="10"/>
    <col min="13544" max="13544" width="9.26953125" style="10" bestFit="1" customWidth="1"/>
    <col min="13545" max="13545" width="8.7265625" style="10"/>
    <col min="13546" max="13546" width="47" style="10" customWidth="1"/>
    <col min="13547" max="13547" width="8.7265625" style="10"/>
    <col min="13548" max="13548" width="13.1796875" style="10" customWidth="1"/>
    <col min="13549" max="13549" width="9.54296875" style="10" bestFit="1" customWidth="1"/>
    <col min="13550" max="13550" width="10.1796875" style="10" bestFit="1" customWidth="1"/>
    <col min="13551" max="13560" width="0" style="10" hidden="1" customWidth="1"/>
    <col min="13561" max="13561" width="9.81640625" style="10" customWidth="1"/>
    <col min="13562" max="13562" width="14.7265625" style="10" customWidth="1"/>
    <col min="13563" max="13568" width="0" style="10" hidden="1" customWidth="1"/>
    <col min="13569" max="13799" width="8.7265625" style="10"/>
    <col min="13800" max="13800" width="9.26953125" style="10" bestFit="1" customWidth="1"/>
    <col min="13801" max="13801" width="8.7265625" style="10"/>
    <col min="13802" max="13802" width="47" style="10" customWidth="1"/>
    <col min="13803" max="13803" width="8.7265625" style="10"/>
    <col min="13804" max="13804" width="13.1796875" style="10" customWidth="1"/>
    <col min="13805" max="13805" width="9.54296875" style="10" bestFit="1" customWidth="1"/>
    <col min="13806" max="13806" width="10.1796875" style="10" bestFit="1" customWidth="1"/>
    <col min="13807" max="13816" width="0" style="10" hidden="1" customWidth="1"/>
    <col min="13817" max="13817" width="9.81640625" style="10" customWidth="1"/>
    <col min="13818" max="13818" width="14.7265625" style="10" customWidth="1"/>
    <col min="13819" max="13824" width="0" style="10" hidden="1" customWidth="1"/>
    <col min="13825" max="14055" width="8.7265625" style="10"/>
    <col min="14056" max="14056" width="9.26953125" style="10" bestFit="1" customWidth="1"/>
    <col min="14057" max="14057" width="8.7265625" style="10"/>
    <col min="14058" max="14058" width="47" style="10" customWidth="1"/>
    <col min="14059" max="14059" width="8.7265625" style="10"/>
    <col min="14060" max="14060" width="13.1796875" style="10" customWidth="1"/>
    <col min="14061" max="14061" width="9.54296875" style="10" bestFit="1" customWidth="1"/>
    <col min="14062" max="14062" width="10.1796875" style="10" bestFit="1" customWidth="1"/>
    <col min="14063" max="14072" width="0" style="10" hidden="1" customWidth="1"/>
    <col min="14073" max="14073" width="9.81640625" style="10" customWidth="1"/>
    <col min="14074" max="14074" width="14.7265625" style="10" customWidth="1"/>
    <col min="14075" max="14080" width="0" style="10" hidden="1" customWidth="1"/>
    <col min="14081" max="14311" width="8.7265625" style="10"/>
    <col min="14312" max="14312" width="9.26953125" style="10" bestFit="1" customWidth="1"/>
    <col min="14313" max="14313" width="8.7265625" style="10"/>
    <col min="14314" max="14314" width="47" style="10" customWidth="1"/>
    <col min="14315" max="14315" width="8.7265625" style="10"/>
    <col min="14316" max="14316" width="13.1796875" style="10" customWidth="1"/>
    <col min="14317" max="14317" width="9.54296875" style="10" bestFit="1" customWidth="1"/>
    <col min="14318" max="14318" width="10.1796875" style="10" bestFit="1" customWidth="1"/>
    <col min="14319" max="14328" width="0" style="10" hidden="1" customWidth="1"/>
    <col min="14329" max="14329" width="9.81640625" style="10" customWidth="1"/>
    <col min="14330" max="14330" width="14.7265625" style="10" customWidth="1"/>
    <col min="14331" max="14336" width="0" style="10" hidden="1" customWidth="1"/>
    <col min="14337" max="14567" width="8.7265625" style="10"/>
    <col min="14568" max="14568" width="9.26953125" style="10" bestFit="1" customWidth="1"/>
    <col min="14569" max="14569" width="8.7265625" style="10"/>
    <col min="14570" max="14570" width="47" style="10" customWidth="1"/>
    <col min="14571" max="14571" width="8.7265625" style="10"/>
    <col min="14572" max="14572" width="13.1796875" style="10" customWidth="1"/>
    <col min="14573" max="14573" width="9.54296875" style="10" bestFit="1" customWidth="1"/>
    <col min="14574" max="14574" width="10.1796875" style="10" bestFit="1" customWidth="1"/>
    <col min="14575" max="14584" width="0" style="10" hidden="1" customWidth="1"/>
    <col min="14585" max="14585" width="9.81640625" style="10" customWidth="1"/>
    <col min="14586" max="14586" width="14.7265625" style="10" customWidth="1"/>
    <col min="14587" max="14592" width="0" style="10" hidden="1" customWidth="1"/>
    <col min="14593" max="14823" width="8.7265625" style="10"/>
    <col min="14824" max="14824" width="9.26953125" style="10" bestFit="1" customWidth="1"/>
    <col min="14825" max="14825" width="8.7265625" style="10"/>
    <col min="14826" max="14826" width="47" style="10" customWidth="1"/>
    <col min="14827" max="14827" width="8.7265625" style="10"/>
    <col min="14828" max="14828" width="13.1796875" style="10" customWidth="1"/>
    <col min="14829" max="14829" width="9.54296875" style="10" bestFit="1" customWidth="1"/>
    <col min="14830" max="14830" width="10.1796875" style="10" bestFit="1" customWidth="1"/>
    <col min="14831" max="14840" width="0" style="10" hidden="1" customWidth="1"/>
    <col min="14841" max="14841" width="9.81640625" style="10" customWidth="1"/>
    <col min="14842" max="14842" width="14.7265625" style="10" customWidth="1"/>
    <col min="14843" max="14848" width="0" style="10" hidden="1" customWidth="1"/>
    <col min="14849" max="15079" width="8.7265625" style="10"/>
    <col min="15080" max="15080" width="9.26953125" style="10" bestFit="1" customWidth="1"/>
    <col min="15081" max="15081" width="8.7265625" style="10"/>
    <col min="15082" max="15082" width="47" style="10" customWidth="1"/>
    <col min="15083" max="15083" width="8.7265625" style="10"/>
    <col min="15084" max="15084" width="13.1796875" style="10" customWidth="1"/>
    <col min="15085" max="15085" width="9.54296875" style="10" bestFit="1" customWidth="1"/>
    <col min="15086" max="15086" width="10.1796875" style="10" bestFit="1" customWidth="1"/>
    <col min="15087" max="15096" width="0" style="10" hidden="1" customWidth="1"/>
    <col min="15097" max="15097" width="9.81640625" style="10" customWidth="1"/>
    <col min="15098" max="15098" width="14.7265625" style="10" customWidth="1"/>
    <col min="15099" max="15104" width="0" style="10" hidden="1" customWidth="1"/>
    <col min="15105" max="15335" width="8.7265625" style="10"/>
    <col min="15336" max="15336" width="9.26953125" style="10" bestFit="1" customWidth="1"/>
    <col min="15337" max="15337" width="8.7265625" style="10"/>
    <col min="15338" max="15338" width="47" style="10" customWidth="1"/>
    <col min="15339" max="15339" width="8.7265625" style="10"/>
    <col min="15340" max="15340" width="13.1796875" style="10" customWidth="1"/>
    <col min="15341" max="15341" width="9.54296875" style="10" bestFit="1" customWidth="1"/>
    <col min="15342" max="15342" width="10.1796875" style="10" bestFit="1" customWidth="1"/>
    <col min="15343" max="15352" width="0" style="10" hidden="1" customWidth="1"/>
    <col min="15353" max="15353" width="9.81640625" style="10" customWidth="1"/>
    <col min="15354" max="15354" width="14.7265625" style="10" customWidth="1"/>
    <col min="15355" max="15360" width="0" style="10" hidden="1" customWidth="1"/>
    <col min="15361" max="15591" width="8.7265625" style="10"/>
    <col min="15592" max="15592" width="9.26953125" style="10" bestFit="1" customWidth="1"/>
    <col min="15593" max="15593" width="8.7265625" style="10"/>
    <col min="15594" max="15594" width="47" style="10" customWidth="1"/>
    <col min="15595" max="15595" width="8.7265625" style="10"/>
    <col min="15596" max="15596" width="13.1796875" style="10" customWidth="1"/>
    <col min="15597" max="15597" width="9.54296875" style="10" bestFit="1" customWidth="1"/>
    <col min="15598" max="15598" width="10.1796875" style="10" bestFit="1" customWidth="1"/>
    <col min="15599" max="15608" width="0" style="10" hidden="1" customWidth="1"/>
    <col min="15609" max="15609" width="9.81640625" style="10" customWidth="1"/>
    <col min="15610" max="15610" width="14.7265625" style="10" customWidth="1"/>
    <col min="15611" max="15616" width="0" style="10" hidden="1" customWidth="1"/>
    <col min="15617" max="15847" width="8.7265625" style="10"/>
    <col min="15848" max="15848" width="9.26953125" style="10" bestFit="1" customWidth="1"/>
    <col min="15849" max="15849" width="8.7265625" style="10"/>
    <col min="15850" max="15850" width="47" style="10" customWidth="1"/>
    <col min="15851" max="15851" width="8.7265625" style="10"/>
    <col min="15852" max="15852" width="13.1796875" style="10" customWidth="1"/>
    <col min="15853" max="15853" width="9.54296875" style="10" bestFit="1" customWidth="1"/>
    <col min="15854" max="15854" width="10.1796875" style="10" bestFit="1" customWidth="1"/>
    <col min="15855" max="15864" width="0" style="10" hidden="1" customWidth="1"/>
    <col min="15865" max="15865" width="9.81640625" style="10" customWidth="1"/>
    <col min="15866" max="15866" width="14.7265625" style="10" customWidth="1"/>
    <col min="15867" max="15872" width="0" style="10" hidden="1" customWidth="1"/>
    <col min="15873" max="16103" width="8.7265625" style="10"/>
    <col min="16104" max="16104" width="9.26953125" style="10" bestFit="1" customWidth="1"/>
    <col min="16105" max="16105" width="8.7265625" style="10"/>
    <col min="16106" max="16106" width="47" style="10" customWidth="1"/>
    <col min="16107" max="16107" width="8.7265625" style="10"/>
    <col min="16108" max="16108" width="13.1796875" style="10" customWidth="1"/>
    <col min="16109" max="16109" width="9.54296875" style="10" bestFit="1" customWidth="1"/>
    <col min="16110" max="16110" width="10.1796875" style="10" bestFit="1" customWidth="1"/>
    <col min="16111" max="16120" width="0" style="10" hidden="1" customWidth="1"/>
    <col min="16121" max="16121" width="9.81640625" style="10" customWidth="1"/>
    <col min="16122" max="16122" width="14.7265625" style="10" customWidth="1"/>
    <col min="16123" max="16128" width="0" style="10" hidden="1" customWidth="1"/>
    <col min="16129" max="16384" width="8.7265625" style="10"/>
  </cols>
  <sheetData>
    <row r="1" spans="2:8" ht="10" customHeight="1">
      <c r="G1" s="8"/>
      <c r="H1" s="9"/>
    </row>
    <row r="2" spans="2:8" s="18" customFormat="1" ht="34.9" customHeight="1"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</row>
    <row r="3" spans="2:8">
      <c r="B3" s="3"/>
      <c r="G3" s="19"/>
      <c r="H3" s="20"/>
    </row>
    <row r="4" spans="2:8" ht="76.5" customHeight="1">
      <c r="B4" s="3"/>
      <c r="D4" s="28" t="s">
        <v>15</v>
      </c>
      <c r="G4" s="19"/>
      <c r="H4" s="20"/>
    </row>
    <row r="5" spans="2:8" ht="19.5" customHeight="1">
      <c r="B5" s="3"/>
      <c r="C5" s="1" t="s">
        <v>176</v>
      </c>
      <c r="D5" s="28" t="s">
        <v>74</v>
      </c>
      <c r="E5" s="6" t="s">
        <v>7</v>
      </c>
      <c r="F5" s="7">
        <v>21</v>
      </c>
      <c r="G5" s="44"/>
      <c r="H5" s="20">
        <f>F5*G5</f>
        <v>0</v>
      </c>
    </row>
    <row r="6" spans="2:8" ht="29" customHeight="1">
      <c r="B6" s="3"/>
      <c r="G6" s="32"/>
      <c r="H6" s="20"/>
    </row>
    <row r="7" spans="2:8" ht="26">
      <c r="B7" s="3"/>
      <c r="C7" s="4" t="s">
        <v>130</v>
      </c>
      <c r="D7" s="28" t="s">
        <v>34</v>
      </c>
      <c r="G7" s="32"/>
      <c r="H7" s="22"/>
    </row>
    <row r="8" spans="2:8" ht="8.5" customHeight="1">
      <c r="B8" s="3"/>
      <c r="G8" s="32"/>
      <c r="H8" s="20"/>
    </row>
    <row r="9" spans="2:8">
      <c r="B9" s="3"/>
      <c r="C9" s="1" t="s">
        <v>131</v>
      </c>
      <c r="D9" s="5" t="s">
        <v>177</v>
      </c>
      <c r="G9" s="32"/>
      <c r="H9" s="20"/>
    </row>
    <row r="10" spans="2:8" ht="12" customHeight="1">
      <c r="B10" s="3"/>
      <c r="G10" s="32"/>
      <c r="H10" s="20"/>
    </row>
    <row r="11" spans="2:8" ht="15.75" customHeight="1">
      <c r="B11" s="3"/>
      <c r="C11" s="1" t="s">
        <v>132</v>
      </c>
      <c r="D11" s="2" t="s">
        <v>18</v>
      </c>
      <c r="E11" s="6" t="s">
        <v>7</v>
      </c>
      <c r="F11" s="7">
        <v>21</v>
      </c>
      <c r="G11" s="44"/>
      <c r="H11" s="20">
        <f>F11*G11</f>
        <v>0</v>
      </c>
    </row>
    <row r="12" spans="2:8">
      <c r="B12" s="3"/>
      <c r="G12" s="44"/>
      <c r="H12" s="20"/>
    </row>
    <row r="13" spans="2:8">
      <c r="B13" s="3"/>
      <c r="C13" s="1" t="s">
        <v>133</v>
      </c>
      <c r="D13" s="2" t="s">
        <v>19</v>
      </c>
      <c r="E13" s="6" t="s">
        <v>7</v>
      </c>
      <c r="F13" s="7">
        <v>21</v>
      </c>
      <c r="G13" s="44"/>
      <c r="H13" s="20">
        <f t="shared" ref="H13:H15" si="0">F13*G13</f>
        <v>0</v>
      </c>
    </row>
    <row r="14" spans="2:8">
      <c r="B14" s="3"/>
      <c r="G14" s="44"/>
      <c r="H14" s="20"/>
    </row>
    <row r="15" spans="2:8">
      <c r="B15" s="3"/>
      <c r="C15" s="1" t="s">
        <v>134</v>
      </c>
      <c r="D15" s="2" t="s">
        <v>22</v>
      </c>
      <c r="E15" s="6" t="s">
        <v>7</v>
      </c>
      <c r="F15" s="7">
        <f>21*(2*2)</f>
        <v>84</v>
      </c>
      <c r="G15" s="44"/>
      <c r="H15" s="20">
        <f t="shared" si="0"/>
        <v>0</v>
      </c>
    </row>
    <row r="16" spans="2:8">
      <c r="B16" s="3"/>
      <c r="G16" s="44"/>
      <c r="H16" s="20"/>
    </row>
    <row r="17" spans="2:8">
      <c r="B17" s="3"/>
      <c r="G17" s="44"/>
      <c r="H17" s="20"/>
    </row>
    <row r="18" spans="2:8">
      <c r="B18" s="3"/>
      <c r="C18" s="1" t="s">
        <v>135</v>
      </c>
      <c r="D18" s="5" t="s">
        <v>35</v>
      </c>
      <c r="G18" s="32"/>
      <c r="H18" s="20"/>
    </row>
    <row r="19" spans="2:8" ht="12" customHeight="1">
      <c r="B19" s="3"/>
      <c r="G19" s="32"/>
      <c r="H19" s="20"/>
    </row>
    <row r="20" spans="2:8" ht="15.75" customHeight="1">
      <c r="B20" s="3"/>
      <c r="C20" s="1" t="s">
        <v>136</v>
      </c>
      <c r="D20" s="2" t="s">
        <v>25</v>
      </c>
      <c r="E20" s="6" t="s">
        <v>7</v>
      </c>
      <c r="F20" s="7">
        <v>21</v>
      </c>
      <c r="G20" s="44"/>
      <c r="H20" s="20">
        <f>F20*G20</f>
        <v>0</v>
      </c>
    </row>
    <row r="21" spans="2:8" ht="15.75" customHeight="1">
      <c r="B21" s="3"/>
      <c r="D21" s="2" t="s">
        <v>24</v>
      </c>
      <c r="G21" s="44"/>
      <c r="H21" s="20"/>
    </row>
    <row r="22" spans="2:8">
      <c r="B22" s="3"/>
      <c r="G22" s="44"/>
      <c r="H22" s="20"/>
    </row>
    <row r="23" spans="2:8">
      <c r="B23" s="3"/>
      <c r="C23" s="1" t="s">
        <v>137</v>
      </c>
      <c r="D23" s="2" t="s">
        <v>28</v>
      </c>
      <c r="E23" s="6" t="s">
        <v>7</v>
      </c>
      <c r="F23" s="7">
        <v>21</v>
      </c>
      <c r="G23" s="44"/>
      <c r="H23" s="20">
        <f t="shared" ref="H23" si="1">F23*G23</f>
        <v>0</v>
      </c>
    </row>
    <row r="24" spans="2:8">
      <c r="B24" s="3"/>
      <c r="G24" s="44"/>
      <c r="H24" s="20"/>
    </row>
    <row r="25" spans="2:8">
      <c r="B25" s="3"/>
      <c r="C25" s="1" t="s">
        <v>138</v>
      </c>
      <c r="D25" s="2" t="s">
        <v>30</v>
      </c>
      <c r="E25" s="6" t="s">
        <v>7</v>
      </c>
      <c r="F25" s="7">
        <v>21</v>
      </c>
      <c r="G25" s="44"/>
      <c r="H25" s="20">
        <f t="shared" ref="H25" si="2">F25*G25</f>
        <v>0</v>
      </c>
    </row>
    <row r="26" spans="2:8">
      <c r="B26" s="3"/>
      <c r="G26" s="44"/>
      <c r="H26" s="20"/>
    </row>
    <row r="27" spans="2:8">
      <c r="B27" s="3"/>
      <c r="C27" s="1" t="s">
        <v>139</v>
      </c>
      <c r="D27" s="2" t="s">
        <v>75</v>
      </c>
      <c r="E27" s="6" t="s">
        <v>7</v>
      </c>
      <c r="F27" s="7">
        <v>21</v>
      </c>
      <c r="G27" s="44"/>
      <c r="H27" s="20">
        <f t="shared" ref="H27" si="3">F27*G27</f>
        <v>0</v>
      </c>
    </row>
    <row r="28" spans="2:8">
      <c r="B28" s="3"/>
      <c r="G28" s="44"/>
      <c r="H28" s="20"/>
    </row>
    <row r="29" spans="2:8">
      <c r="B29" s="3"/>
      <c r="G29" s="44"/>
      <c r="H29" s="20"/>
    </row>
    <row r="30" spans="2:8" ht="25">
      <c r="B30" s="3"/>
      <c r="C30" s="1" t="s">
        <v>140</v>
      </c>
      <c r="D30" s="5" t="s">
        <v>32</v>
      </c>
      <c r="G30" s="32"/>
      <c r="H30" s="20"/>
    </row>
    <row r="31" spans="2:8" ht="12" customHeight="1">
      <c r="B31" s="3"/>
      <c r="G31" s="32"/>
      <c r="H31" s="20"/>
    </row>
    <row r="32" spans="2:8" ht="15.75" customHeight="1">
      <c r="B32" s="3"/>
      <c r="C32" s="1" t="s">
        <v>141</v>
      </c>
      <c r="D32" s="2" t="s">
        <v>33</v>
      </c>
      <c r="E32" s="6" t="s">
        <v>7</v>
      </c>
      <c r="F32" s="7">
        <v>21</v>
      </c>
      <c r="G32" s="44"/>
      <c r="H32" s="20">
        <f>F32*G32</f>
        <v>0</v>
      </c>
    </row>
    <row r="33" spans="2:8">
      <c r="B33" s="3"/>
      <c r="G33" s="44"/>
      <c r="H33" s="20"/>
    </row>
    <row r="34" spans="2:8">
      <c r="B34" s="3"/>
      <c r="G34" s="44"/>
      <c r="H34" s="20"/>
    </row>
    <row r="35" spans="2:8" ht="25">
      <c r="B35" s="3"/>
      <c r="C35" s="1" t="s">
        <v>142</v>
      </c>
      <c r="D35" s="5" t="s">
        <v>96</v>
      </c>
      <c r="G35" s="32"/>
      <c r="H35" s="20"/>
    </row>
    <row r="36" spans="2:8" ht="15.75" customHeight="1">
      <c r="B36" s="3"/>
      <c r="G36" s="44"/>
      <c r="H36" s="20"/>
    </row>
    <row r="37" spans="2:8">
      <c r="B37" s="3"/>
      <c r="C37" s="1" t="s">
        <v>143</v>
      </c>
      <c r="D37" s="2" t="s">
        <v>97</v>
      </c>
      <c r="E37" s="6" t="s">
        <v>7</v>
      </c>
      <c r="F37" s="7">
        <f>21*4</f>
        <v>84</v>
      </c>
      <c r="G37" s="44"/>
      <c r="H37" s="20">
        <f t="shared" ref="H37" si="4">F37*G37</f>
        <v>0</v>
      </c>
    </row>
    <row r="38" spans="2:8">
      <c r="B38" s="3"/>
      <c r="G38" s="44"/>
      <c r="H38" s="20"/>
    </row>
    <row r="39" spans="2:8">
      <c r="B39" s="3"/>
      <c r="C39" s="1" t="s">
        <v>165</v>
      </c>
      <c r="D39" s="2" t="s">
        <v>98</v>
      </c>
      <c r="E39" s="6" t="s">
        <v>7</v>
      </c>
      <c r="F39" s="7">
        <f>21*(2)</f>
        <v>42</v>
      </c>
      <c r="G39" s="44"/>
      <c r="H39" s="20">
        <f t="shared" ref="H39" si="5">F39*G39</f>
        <v>0</v>
      </c>
    </row>
    <row r="40" spans="2:8">
      <c r="B40" s="3"/>
      <c r="G40" s="44"/>
      <c r="H40" s="20"/>
    </row>
    <row r="41" spans="2:8">
      <c r="B41" s="3"/>
      <c r="C41" s="1" t="s">
        <v>166</v>
      </c>
      <c r="D41" s="2" t="s">
        <v>99</v>
      </c>
      <c r="E41" s="6" t="s">
        <v>7</v>
      </c>
      <c r="F41" s="7">
        <f>21*(2)</f>
        <v>42</v>
      </c>
      <c r="G41" s="44"/>
      <c r="H41" s="20">
        <f t="shared" ref="H41" si="6">F41*G41</f>
        <v>0</v>
      </c>
    </row>
    <row r="42" spans="2:8">
      <c r="B42" s="3"/>
      <c r="G42" s="44"/>
      <c r="H42" s="20"/>
    </row>
    <row r="43" spans="2:8">
      <c r="B43" s="3"/>
      <c r="G43" s="44"/>
      <c r="H43" s="20"/>
    </row>
    <row r="44" spans="2:8">
      <c r="B44" s="3"/>
      <c r="C44" s="1" t="s">
        <v>144</v>
      </c>
      <c r="D44" s="5" t="s">
        <v>37</v>
      </c>
      <c r="G44" s="32"/>
      <c r="H44" s="20"/>
    </row>
    <row r="45" spans="2:8" ht="12" customHeight="1">
      <c r="B45" s="3"/>
      <c r="G45" s="32"/>
      <c r="H45" s="20"/>
    </row>
    <row r="46" spans="2:8" ht="15.75" customHeight="1">
      <c r="B46" s="3"/>
      <c r="C46" s="1" t="s">
        <v>145</v>
      </c>
      <c r="D46" s="2" t="s">
        <v>38</v>
      </c>
      <c r="E46" s="6" t="s">
        <v>7</v>
      </c>
      <c r="F46" s="7">
        <f>21*4</f>
        <v>84</v>
      </c>
      <c r="G46" s="44"/>
      <c r="H46" s="20">
        <f>F46*G46</f>
        <v>0</v>
      </c>
    </row>
    <row r="47" spans="2:8">
      <c r="B47" s="3"/>
      <c r="G47" s="44"/>
      <c r="H47" s="20"/>
    </row>
    <row r="48" spans="2:8">
      <c r="B48" s="3"/>
      <c r="C48" s="1" t="s">
        <v>167</v>
      </c>
      <c r="D48" s="2" t="s">
        <v>39</v>
      </c>
      <c r="E48" s="6" t="s">
        <v>7</v>
      </c>
      <c r="F48" s="7">
        <f>21*(2*4)</f>
        <v>168</v>
      </c>
      <c r="G48" s="44"/>
      <c r="H48" s="20">
        <f t="shared" ref="H48" si="7">F48*G48</f>
        <v>0</v>
      </c>
    </row>
    <row r="49" spans="2:8">
      <c r="B49" s="3"/>
      <c r="G49" s="44"/>
      <c r="H49" s="20"/>
    </row>
    <row r="50" spans="2:8">
      <c r="B50" s="3"/>
      <c r="C50" s="1" t="s">
        <v>168</v>
      </c>
      <c r="D50" s="2" t="s">
        <v>40</v>
      </c>
      <c r="E50" s="6" t="s">
        <v>7</v>
      </c>
      <c r="F50" s="7">
        <f>21*(2*4)</f>
        <v>168</v>
      </c>
      <c r="G50" s="44"/>
      <c r="H50" s="20">
        <f t="shared" ref="H50" si="8">F50*G50</f>
        <v>0</v>
      </c>
    </row>
    <row r="51" spans="2:8">
      <c r="B51" s="3"/>
      <c r="G51" s="44"/>
      <c r="H51" s="20"/>
    </row>
    <row r="52" spans="2:8">
      <c r="B52" s="3"/>
      <c r="G52" s="44"/>
      <c r="H52" s="20"/>
    </row>
    <row r="53" spans="2:8">
      <c r="B53" s="3"/>
      <c r="G53" s="44"/>
      <c r="H53" s="20"/>
    </row>
    <row r="54" spans="2:8">
      <c r="B54" s="3"/>
      <c r="G54" s="44"/>
      <c r="H54" s="20"/>
    </row>
    <row r="55" spans="2:8">
      <c r="B55" s="3"/>
      <c r="G55" s="44"/>
      <c r="H55" s="20"/>
    </row>
    <row r="56" spans="2:8" ht="27" customHeight="1">
      <c r="B56" s="3"/>
      <c r="C56" s="23"/>
      <c r="D56" s="29" t="s">
        <v>8</v>
      </c>
      <c r="E56" s="24"/>
      <c r="F56" s="25"/>
      <c r="G56" s="33"/>
      <c r="H56" s="47">
        <f>SUM(H5:H55)</f>
        <v>0</v>
      </c>
    </row>
    <row r="57" spans="2:8" ht="18.5" customHeight="1">
      <c r="B57" s="3"/>
      <c r="C57" s="50"/>
      <c r="D57" s="51"/>
      <c r="E57" s="52"/>
      <c r="F57" s="53"/>
      <c r="G57" s="54"/>
      <c r="H57" s="22"/>
    </row>
    <row r="58" spans="2:8">
      <c r="B58" s="3"/>
      <c r="D58" s="31" t="s">
        <v>9</v>
      </c>
      <c r="G58" s="34"/>
      <c r="H58" s="21">
        <f>H56</f>
        <v>0</v>
      </c>
    </row>
    <row r="59" spans="2:8" ht="18.5" customHeight="1">
      <c r="B59" s="3"/>
      <c r="C59" s="50"/>
      <c r="D59" s="51"/>
      <c r="E59" s="52"/>
      <c r="F59" s="53"/>
      <c r="G59" s="54"/>
      <c r="H59" s="22"/>
    </row>
    <row r="60" spans="2:8" ht="18.5" customHeight="1">
      <c r="B60" s="3"/>
      <c r="C60" s="50"/>
      <c r="D60" s="51"/>
      <c r="E60" s="52"/>
      <c r="F60" s="53"/>
      <c r="G60" s="54"/>
      <c r="H60" s="22"/>
    </row>
    <row r="61" spans="2:8">
      <c r="B61" s="3"/>
      <c r="G61" s="44"/>
      <c r="H61" s="20"/>
    </row>
    <row r="62" spans="2:8">
      <c r="B62" s="3"/>
      <c r="C62" s="1" t="s">
        <v>146</v>
      </c>
      <c r="D62" s="5" t="s">
        <v>43</v>
      </c>
      <c r="G62" s="32"/>
      <c r="H62" s="20"/>
    </row>
    <row r="63" spans="2:8" ht="15.75" customHeight="1">
      <c r="B63" s="3"/>
      <c r="G63" s="44"/>
      <c r="H63" s="20"/>
    </row>
    <row r="64" spans="2:8">
      <c r="B64" s="3"/>
      <c r="C64" s="1" t="s">
        <v>147</v>
      </c>
      <c r="D64" s="2" t="s">
        <v>36</v>
      </c>
      <c r="E64" s="6" t="s">
        <v>7</v>
      </c>
      <c r="F64" s="7">
        <v>21</v>
      </c>
      <c r="G64" s="44"/>
      <c r="H64" s="20">
        <f t="shared" ref="H64" si="9">F64*G64</f>
        <v>0</v>
      </c>
    </row>
    <row r="65" spans="2:8" ht="15.75" customHeight="1">
      <c r="B65" s="3"/>
      <c r="G65" s="44"/>
      <c r="H65" s="20"/>
    </row>
    <row r="66" spans="2:8">
      <c r="B66" s="3"/>
      <c r="C66" s="1" t="s">
        <v>148</v>
      </c>
      <c r="D66" s="2" t="s">
        <v>44</v>
      </c>
      <c r="E66" s="6" t="s">
        <v>7</v>
      </c>
      <c r="F66" s="7">
        <v>21</v>
      </c>
      <c r="G66" s="44"/>
      <c r="H66" s="20">
        <f t="shared" ref="H66" si="10">F66*G66</f>
        <v>0</v>
      </c>
    </row>
    <row r="67" spans="2:8">
      <c r="B67" s="3"/>
      <c r="G67" s="44"/>
      <c r="H67" s="20"/>
    </row>
    <row r="68" spans="2:8">
      <c r="B68" s="3"/>
      <c r="C68" s="1" t="s">
        <v>169</v>
      </c>
      <c r="D68" s="45" t="s">
        <v>77</v>
      </c>
      <c r="E68" s="6" t="s">
        <v>7</v>
      </c>
      <c r="F68" s="7">
        <f>21*2</f>
        <v>42</v>
      </c>
      <c r="G68" s="44"/>
      <c r="H68" s="20">
        <f t="shared" ref="H68" si="11">F68*G68</f>
        <v>0</v>
      </c>
    </row>
    <row r="69" spans="2:8">
      <c r="B69" s="3"/>
      <c r="G69" s="44"/>
      <c r="H69" s="20"/>
    </row>
    <row r="70" spans="2:8" ht="15.75" customHeight="1">
      <c r="B70" s="3"/>
      <c r="G70" s="44"/>
      <c r="H70" s="20"/>
    </row>
    <row r="71" spans="2:8">
      <c r="B71" s="3"/>
      <c r="G71" s="44"/>
      <c r="H71" s="20"/>
    </row>
    <row r="72" spans="2:8">
      <c r="B72" s="3"/>
      <c r="C72" s="1" t="s">
        <v>149</v>
      </c>
      <c r="D72" s="5" t="s">
        <v>41</v>
      </c>
      <c r="G72" s="32"/>
      <c r="H72" s="20"/>
    </row>
    <row r="73" spans="2:8" ht="15.75" customHeight="1">
      <c r="B73" s="3"/>
      <c r="G73" s="44"/>
      <c r="H73" s="20"/>
    </row>
    <row r="74" spans="2:8">
      <c r="B74" s="3"/>
      <c r="C74" s="1" t="s">
        <v>150</v>
      </c>
      <c r="D74" s="2" t="s">
        <v>42</v>
      </c>
      <c r="E74" s="6" t="s">
        <v>7</v>
      </c>
      <c r="F74" s="7">
        <v>21</v>
      </c>
      <c r="G74" s="44"/>
      <c r="H74" s="20">
        <f t="shared" ref="H74" si="12">F74*G74</f>
        <v>0</v>
      </c>
    </row>
    <row r="75" spans="2:8" ht="15.75" customHeight="1">
      <c r="B75" s="3"/>
      <c r="G75" s="44"/>
      <c r="H75" s="20"/>
    </row>
    <row r="76" spans="2:8">
      <c r="B76" s="3"/>
      <c r="G76" s="44"/>
      <c r="H76" s="20"/>
    </row>
    <row r="77" spans="2:8">
      <c r="B77" s="3"/>
      <c r="C77" s="1" t="s">
        <v>151</v>
      </c>
      <c r="D77" s="5" t="s">
        <v>68</v>
      </c>
      <c r="G77" s="32"/>
      <c r="H77" s="20"/>
    </row>
    <row r="78" spans="2:8" ht="15.75" customHeight="1">
      <c r="B78" s="3"/>
      <c r="G78" s="44"/>
      <c r="H78" s="20"/>
    </row>
    <row r="79" spans="2:8">
      <c r="B79" s="3"/>
      <c r="C79" s="1" t="s">
        <v>152</v>
      </c>
      <c r="D79" s="2" t="s">
        <v>101</v>
      </c>
      <c r="E79" s="6" t="s">
        <v>7</v>
      </c>
      <c r="F79" s="7">
        <f>21*4</f>
        <v>84</v>
      </c>
      <c r="G79" s="44"/>
      <c r="H79" s="20">
        <f t="shared" ref="H79" si="13">F79*G79</f>
        <v>0</v>
      </c>
    </row>
    <row r="80" spans="2:8">
      <c r="B80" s="3"/>
      <c r="G80" s="32"/>
      <c r="H80" s="20"/>
    </row>
    <row r="81" spans="2:8">
      <c r="B81" s="3"/>
      <c r="C81" s="1" t="s">
        <v>170</v>
      </c>
      <c r="D81" s="2" t="s">
        <v>78</v>
      </c>
      <c r="E81" s="6" t="s">
        <v>7</v>
      </c>
      <c r="F81" s="7">
        <v>21</v>
      </c>
      <c r="G81" s="44"/>
      <c r="H81" s="20">
        <f t="shared" ref="H81" si="14">F81*G81</f>
        <v>0</v>
      </c>
    </row>
    <row r="82" spans="2:8">
      <c r="B82" s="3"/>
      <c r="G82" s="32"/>
      <c r="H82" s="20"/>
    </row>
    <row r="83" spans="2:8">
      <c r="B83" s="3"/>
      <c r="G83" s="32"/>
      <c r="H83" s="20"/>
    </row>
    <row r="84" spans="2:8">
      <c r="B84" s="3"/>
      <c r="G84" s="32"/>
      <c r="H84" s="20"/>
    </row>
    <row r="85" spans="2:8">
      <c r="B85" s="3"/>
      <c r="G85" s="32"/>
      <c r="H85" s="20"/>
    </row>
    <row r="86" spans="2:8">
      <c r="B86" s="3"/>
      <c r="G86" s="32"/>
      <c r="H86" s="20"/>
    </row>
    <row r="87" spans="2:8">
      <c r="B87" s="3"/>
      <c r="G87" s="32"/>
      <c r="H87" s="20"/>
    </row>
    <row r="88" spans="2:8">
      <c r="B88" s="3"/>
      <c r="G88" s="32"/>
      <c r="H88" s="20"/>
    </row>
    <row r="89" spans="2:8">
      <c r="B89" s="3"/>
      <c r="G89" s="32"/>
      <c r="H89" s="20"/>
    </row>
    <row r="90" spans="2:8" ht="27" customHeight="1">
      <c r="B90" s="3"/>
      <c r="C90" s="23"/>
      <c r="D90" s="29" t="s">
        <v>8</v>
      </c>
      <c r="E90" s="24"/>
      <c r="F90" s="25"/>
      <c r="G90" s="33"/>
      <c r="H90" s="47">
        <f>SUM(H58:H89)</f>
        <v>0</v>
      </c>
    </row>
    <row r="91" spans="2:8">
      <c r="B91" s="3"/>
      <c r="D91" s="28"/>
      <c r="G91" s="34"/>
      <c r="H91" s="20"/>
    </row>
    <row r="92" spans="2:8">
      <c r="B92" s="3"/>
      <c r="D92" s="31" t="s">
        <v>9</v>
      </c>
      <c r="G92" s="34"/>
      <c r="H92" s="21">
        <f>H90</f>
        <v>0</v>
      </c>
    </row>
    <row r="93" spans="2:8">
      <c r="B93" s="3"/>
      <c r="D93" s="31"/>
      <c r="G93" s="34"/>
      <c r="H93" s="22"/>
    </row>
    <row r="94" spans="2:8">
      <c r="B94" s="3"/>
      <c r="D94" s="5"/>
      <c r="G94" s="32"/>
      <c r="H94" s="20"/>
    </row>
    <row r="95" spans="2:8" ht="26">
      <c r="B95" s="3"/>
      <c r="C95" s="4" t="s">
        <v>153</v>
      </c>
      <c r="D95" s="28" t="s">
        <v>47</v>
      </c>
      <c r="G95" s="32"/>
      <c r="H95" s="22"/>
    </row>
    <row r="96" spans="2:8" ht="8.5" customHeight="1">
      <c r="B96" s="3"/>
      <c r="G96" s="32"/>
      <c r="H96" s="20"/>
    </row>
    <row r="97" spans="2:8" ht="25">
      <c r="B97" s="3"/>
      <c r="C97" s="1" t="s">
        <v>154</v>
      </c>
      <c r="D97" s="5" t="s">
        <v>55</v>
      </c>
      <c r="G97" s="32"/>
      <c r="H97" s="20"/>
    </row>
    <row r="98" spans="2:8" ht="12" customHeight="1">
      <c r="B98" s="3"/>
      <c r="G98" s="32"/>
      <c r="H98" s="20"/>
    </row>
    <row r="99" spans="2:8" ht="15.75" customHeight="1">
      <c r="B99" s="3"/>
      <c r="C99" s="1" t="s">
        <v>155</v>
      </c>
      <c r="D99" s="2" t="s">
        <v>52</v>
      </c>
      <c r="E99" s="6" t="s">
        <v>7</v>
      </c>
      <c r="F99" s="7">
        <v>21</v>
      </c>
      <c r="G99" s="44"/>
      <c r="H99" s="20">
        <f>F99*G99</f>
        <v>0</v>
      </c>
    </row>
    <row r="100" spans="2:8">
      <c r="B100" s="3"/>
      <c r="G100" s="44"/>
      <c r="H100" s="20"/>
    </row>
    <row r="101" spans="2:8">
      <c r="G101" s="19"/>
      <c r="H101" s="20"/>
    </row>
    <row r="102" spans="2:8">
      <c r="B102" s="3"/>
      <c r="C102" s="1" t="s">
        <v>156</v>
      </c>
      <c r="D102" s="5" t="s">
        <v>57</v>
      </c>
      <c r="G102" s="32"/>
      <c r="H102" s="20"/>
    </row>
    <row r="103" spans="2:8">
      <c r="B103" s="3"/>
      <c r="G103" s="44"/>
      <c r="H103" s="20"/>
    </row>
    <row r="104" spans="2:8">
      <c r="B104" s="3"/>
      <c r="C104" s="1" t="s">
        <v>157</v>
      </c>
      <c r="D104" s="2" t="s">
        <v>49</v>
      </c>
      <c r="E104" s="6" t="s">
        <v>7</v>
      </c>
      <c r="F104" s="7">
        <v>21</v>
      </c>
      <c r="G104" s="44"/>
      <c r="H104" s="20">
        <f>F104*G104</f>
        <v>0</v>
      </c>
    </row>
    <row r="105" spans="2:8">
      <c r="B105" s="3"/>
      <c r="D105" s="5"/>
      <c r="G105" s="32"/>
      <c r="H105" s="20"/>
    </row>
    <row r="106" spans="2:8" ht="12" customHeight="1">
      <c r="B106" s="3"/>
      <c r="G106" s="32"/>
      <c r="H106" s="20"/>
    </row>
    <row r="107" spans="2:8" ht="15.75" customHeight="1">
      <c r="B107" s="3"/>
      <c r="G107" s="44"/>
      <c r="H107" s="20"/>
    </row>
    <row r="108" spans="2:8" ht="15.75" customHeight="1">
      <c r="B108" s="3"/>
      <c r="G108" s="44"/>
      <c r="H108" s="20"/>
    </row>
    <row r="109" spans="2:8">
      <c r="B109" s="3"/>
      <c r="G109" s="44"/>
      <c r="H109" s="20"/>
    </row>
    <row r="110" spans="2:8">
      <c r="B110" s="3"/>
      <c r="G110" s="44"/>
      <c r="H110" s="20"/>
    </row>
    <row r="111" spans="2:8">
      <c r="B111" s="3"/>
      <c r="G111" s="44"/>
      <c r="H111" s="20"/>
    </row>
    <row r="112" spans="2:8">
      <c r="B112" s="3"/>
      <c r="G112" s="44"/>
      <c r="H112" s="20"/>
    </row>
    <row r="113" spans="2:8">
      <c r="B113" s="3"/>
      <c r="G113" s="44"/>
      <c r="H113" s="20"/>
    </row>
    <row r="114" spans="2:8">
      <c r="B114" s="3"/>
      <c r="G114" s="44"/>
      <c r="H114" s="20"/>
    </row>
    <row r="115" spans="2:8">
      <c r="B115" s="3"/>
      <c r="G115" s="44"/>
      <c r="H115" s="20"/>
    </row>
    <row r="116" spans="2:8">
      <c r="B116" s="3"/>
      <c r="G116" s="44"/>
      <c r="H116" s="20"/>
    </row>
    <row r="117" spans="2:8">
      <c r="B117" s="3"/>
      <c r="G117" s="44"/>
      <c r="H117" s="20"/>
    </row>
    <row r="118" spans="2:8">
      <c r="B118" s="3"/>
      <c r="G118" s="32"/>
      <c r="H118" s="20"/>
    </row>
    <row r="119" spans="2:8">
      <c r="B119" s="3"/>
      <c r="C119" s="4"/>
      <c r="D119" s="28"/>
      <c r="G119" s="32"/>
      <c r="H119" s="20"/>
    </row>
    <row r="120" spans="2:8">
      <c r="B120" s="3"/>
      <c r="G120" s="32"/>
      <c r="H120" s="20"/>
    </row>
    <row r="121" spans="2:8">
      <c r="B121" s="3"/>
      <c r="D121" s="5"/>
      <c r="G121" s="32"/>
      <c r="H121" s="20"/>
    </row>
    <row r="122" spans="2:8" ht="15.75" customHeight="1">
      <c r="B122" s="3"/>
      <c r="G122" s="44"/>
      <c r="H122" s="20"/>
    </row>
    <row r="123" spans="2:8">
      <c r="B123" s="3"/>
      <c r="G123" s="44"/>
      <c r="H123" s="20"/>
    </row>
    <row r="124" spans="2:8">
      <c r="B124" s="3"/>
      <c r="G124" s="44"/>
      <c r="H124" s="20"/>
    </row>
    <row r="125" spans="2:8">
      <c r="B125" s="3"/>
      <c r="G125" s="44"/>
      <c r="H125" s="20"/>
    </row>
    <row r="126" spans="2:8">
      <c r="B126" s="3"/>
      <c r="G126" s="44"/>
      <c r="H126" s="20"/>
    </row>
    <row r="127" spans="2:8">
      <c r="B127" s="3"/>
      <c r="G127" s="44"/>
      <c r="H127" s="20"/>
    </row>
    <row r="128" spans="2:8">
      <c r="B128" s="3"/>
      <c r="G128" s="44"/>
      <c r="H128" s="20"/>
    </row>
    <row r="129" spans="2:8">
      <c r="B129" s="3"/>
      <c r="G129" s="44"/>
      <c r="H129" s="20"/>
    </row>
    <row r="130" spans="2:8">
      <c r="B130" s="3"/>
      <c r="G130" s="44"/>
      <c r="H130" s="20"/>
    </row>
    <row r="131" spans="2:8">
      <c r="B131" s="3"/>
      <c r="G131" s="32"/>
      <c r="H131" s="20"/>
    </row>
    <row r="132" spans="2:8">
      <c r="B132" s="3"/>
      <c r="C132" s="4"/>
      <c r="D132" s="28"/>
      <c r="G132" s="32"/>
      <c r="H132" s="20"/>
    </row>
    <row r="133" spans="2:8">
      <c r="B133" s="3"/>
      <c r="G133" s="32"/>
      <c r="H133" s="20"/>
    </row>
    <row r="134" spans="2:8">
      <c r="B134" s="3"/>
      <c r="G134" s="32"/>
      <c r="H134" s="20"/>
    </row>
    <row r="135" spans="2:8">
      <c r="B135" s="3"/>
      <c r="G135" s="32"/>
      <c r="H135" s="20"/>
    </row>
    <row r="136" spans="2:8">
      <c r="B136" s="3"/>
      <c r="G136" s="44"/>
      <c r="H136" s="20"/>
    </row>
    <row r="137" spans="2:8">
      <c r="B137" s="3"/>
      <c r="G137" s="32"/>
      <c r="H137" s="20"/>
    </row>
    <row r="138" spans="2:8">
      <c r="B138" s="3"/>
      <c r="G138" s="32"/>
      <c r="H138" s="20"/>
    </row>
    <row r="139" spans="2:8">
      <c r="B139" s="3"/>
      <c r="G139" s="32"/>
      <c r="H139" s="20"/>
    </row>
    <row r="140" spans="2:8">
      <c r="B140" s="3"/>
      <c r="G140" s="32"/>
      <c r="H140" s="20"/>
    </row>
    <row r="141" spans="2:8" ht="27" customHeight="1">
      <c r="B141" s="3"/>
      <c r="C141" s="23"/>
      <c r="D141" s="29" t="s">
        <v>8</v>
      </c>
      <c r="E141" s="24"/>
      <c r="F141" s="25"/>
      <c r="G141" s="33"/>
      <c r="H141" s="48">
        <f>SUM(H92:H140)</f>
        <v>0</v>
      </c>
    </row>
    <row r="142" spans="2:8">
      <c r="B142" s="3"/>
      <c r="D142" s="28"/>
      <c r="G142" s="34"/>
      <c r="H142" s="20"/>
    </row>
    <row r="143" spans="2:8">
      <c r="B143" s="3"/>
      <c r="D143" s="31" t="s">
        <v>9</v>
      </c>
      <c r="G143" s="34"/>
      <c r="H143" s="21">
        <f>H141</f>
        <v>0</v>
      </c>
    </row>
    <row r="144" spans="2:8">
      <c r="B144" s="3"/>
      <c r="G144" s="32"/>
      <c r="H144" s="20"/>
    </row>
    <row r="145" spans="2:8" ht="26">
      <c r="B145" s="3"/>
      <c r="C145" s="4" t="s">
        <v>158</v>
      </c>
      <c r="D145" s="28" t="s">
        <v>62</v>
      </c>
      <c r="G145" s="32"/>
      <c r="H145" s="22"/>
    </row>
    <row r="146" spans="2:8" ht="25" customHeight="1">
      <c r="B146" s="3"/>
      <c r="G146" s="32"/>
      <c r="H146" s="20"/>
    </row>
    <row r="147" spans="2:8">
      <c r="B147" s="3"/>
      <c r="C147" s="1" t="s">
        <v>159</v>
      </c>
      <c r="D147" s="5" t="s">
        <v>64</v>
      </c>
      <c r="G147" s="32"/>
      <c r="H147" s="20"/>
    </row>
    <row r="148" spans="2:8" ht="12" customHeight="1">
      <c r="B148" s="3"/>
      <c r="G148" s="32"/>
      <c r="H148" s="20"/>
    </row>
    <row r="149" spans="2:8" ht="15.75" customHeight="1">
      <c r="B149" s="3"/>
      <c r="C149" s="1" t="s">
        <v>160</v>
      </c>
      <c r="D149" s="2" t="s">
        <v>63</v>
      </c>
      <c r="E149" s="6" t="s">
        <v>7</v>
      </c>
      <c r="F149" s="7">
        <v>21</v>
      </c>
      <c r="G149" s="44"/>
      <c r="H149" s="20">
        <f>F149*G149</f>
        <v>0</v>
      </c>
    </row>
    <row r="150" spans="2:8" ht="12" customHeight="1">
      <c r="B150" s="3"/>
      <c r="G150" s="32"/>
      <c r="H150" s="20"/>
    </row>
    <row r="151" spans="2:8" ht="15.75" customHeight="1">
      <c r="B151" s="3"/>
      <c r="C151" s="1" t="s">
        <v>161</v>
      </c>
      <c r="D151" s="2" t="s">
        <v>65</v>
      </c>
      <c r="E151" s="6" t="s">
        <v>7</v>
      </c>
      <c r="F151" s="7">
        <f>21*3</f>
        <v>63</v>
      </c>
      <c r="G151" s="44"/>
      <c r="H151" s="20">
        <f>F151*G151</f>
        <v>0</v>
      </c>
    </row>
    <row r="152" spans="2:8" ht="12" customHeight="1">
      <c r="B152" s="3"/>
      <c r="G152" s="32"/>
      <c r="H152" s="20"/>
    </row>
    <row r="153" spans="2:8" ht="15.75" customHeight="1">
      <c r="B153" s="3"/>
      <c r="C153" s="1" t="s">
        <v>162</v>
      </c>
      <c r="D153" s="2" t="s">
        <v>66</v>
      </c>
      <c r="E153" s="6" t="s">
        <v>7</v>
      </c>
      <c r="F153" s="7">
        <v>21</v>
      </c>
      <c r="G153" s="44"/>
      <c r="H153" s="20">
        <f>F153*G153</f>
        <v>0</v>
      </c>
    </row>
    <row r="154" spans="2:8" ht="12" customHeight="1">
      <c r="B154" s="3"/>
      <c r="G154" s="32"/>
      <c r="H154" s="20"/>
    </row>
    <row r="155" spans="2:8" ht="15.75" customHeight="1">
      <c r="B155" s="3"/>
      <c r="C155" s="1" t="s">
        <v>163</v>
      </c>
      <c r="D155" s="2" t="s">
        <v>67</v>
      </c>
      <c r="E155" s="6" t="s">
        <v>7</v>
      </c>
      <c r="F155" s="7">
        <v>21</v>
      </c>
      <c r="G155" s="44"/>
      <c r="H155" s="20">
        <f>F155*G155</f>
        <v>0</v>
      </c>
    </row>
    <row r="156" spans="2:8" ht="12" customHeight="1">
      <c r="B156" s="3"/>
      <c r="G156" s="32"/>
      <c r="H156" s="20"/>
    </row>
    <row r="157" spans="2:8" ht="15.75" customHeight="1">
      <c r="B157" s="3"/>
      <c r="C157" s="1" t="s">
        <v>164</v>
      </c>
      <c r="D157" s="2" t="s">
        <v>100</v>
      </c>
      <c r="E157" s="6" t="s">
        <v>7</v>
      </c>
      <c r="F157" s="7">
        <v>21</v>
      </c>
      <c r="G157" s="44"/>
      <c r="H157" s="20">
        <f>F157*G157</f>
        <v>0</v>
      </c>
    </row>
    <row r="158" spans="2:8">
      <c r="B158" s="3"/>
      <c r="G158" s="44"/>
      <c r="H158" s="20"/>
    </row>
    <row r="159" spans="2:8">
      <c r="B159" s="3"/>
      <c r="C159" s="1" t="s">
        <v>171</v>
      </c>
      <c r="D159" s="45" t="s">
        <v>70</v>
      </c>
      <c r="E159" s="6" t="s">
        <v>7</v>
      </c>
      <c r="F159" s="7">
        <v>21</v>
      </c>
      <c r="G159" s="44"/>
      <c r="H159" s="20">
        <f t="shared" ref="H159" si="15">F159*G159</f>
        <v>0</v>
      </c>
    </row>
    <row r="160" spans="2:8">
      <c r="B160" s="3"/>
      <c r="D160" s="5"/>
      <c r="G160" s="32"/>
      <c r="H160" s="20"/>
    </row>
    <row r="161" spans="2:8" ht="15.75" customHeight="1">
      <c r="B161" s="3"/>
      <c r="C161" s="1" t="s">
        <v>172</v>
      </c>
      <c r="D161" s="2" t="s">
        <v>129</v>
      </c>
      <c r="E161" s="6" t="s">
        <v>7</v>
      </c>
      <c r="F161" s="7">
        <v>21</v>
      </c>
      <c r="G161" s="44"/>
      <c r="H161" s="20">
        <f>F161*G161</f>
        <v>0</v>
      </c>
    </row>
    <row r="162" spans="2:8" ht="12" customHeight="1">
      <c r="B162" s="3"/>
      <c r="G162" s="32"/>
      <c r="H162" s="20"/>
    </row>
    <row r="163" spans="2:8">
      <c r="B163" s="3"/>
      <c r="G163" s="44"/>
      <c r="H163" s="20"/>
    </row>
    <row r="164" spans="2:8">
      <c r="G164" s="19"/>
      <c r="H164" s="20"/>
    </row>
    <row r="165" spans="2:8">
      <c r="B165" s="3"/>
      <c r="D165" s="5"/>
      <c r="G165" s="32"/>
      <c r="H165" s="20"/>
    </row>
    <row r="166" spans="2:8">
      <c r="B166" s="3"/>
      <c r="G166" s="44"/>
      <c r="H166" s="20"/>
    </row>
    <row r="167" spans="2:8">
      <c r="B167" s="3"/>
      <c r="G167" s="44"/>
      <c r="H167" s="20"/>
    </row>
    <row r="168" spans="2:8">
      <c r="B168" s="3"/>
      <c r="G168" s="44"/>
      <c r="H168" s="20"/>
    </row>
    <row r="169" spans="2:8">
      <c r="B169" s="3"/>
      <c r="G169" s="44"/>
      <c r="H169" s="20"/>
    </row>
    <row r="170" spans="2:8">
      <c r="B170" s="3"/>
      <c r="G170" s="44"/>
      <c r="H170" s="20"/>
    </row>
    <row r="171" spans="2:8">
      <c r="B171" s="3"/>
      <c r="G171" s="44"/>
      <c r="H171" s="20"/>
    </row>
    <row r="172" spans="2:8">
      <c r="B172" s="3"/>
      <c r="G172" s="44"/>
      <c r="H172" s="20"/>
    </row>
    <row r="173" spans="2:8">
      <c r="B173" s="3"/>
      <c r="C173" s="4"/>
      <c r="D173" s="28"/>
      <c r="G173" s="32"/>
      <c r="H173" s="20"/>
    </row>
    <row r="174" spans="2:8">
      <c r="B174" s="3"/>
      <c r="G174" s="32"/>
      <c r="H174" s="20"/>
    </row>
    <row r="175" spans="2:8">
      <c r="B175" s="3"/>
      <c r="C175" s="4"/>
      <c r="D175" s="28"/>
      <c r="G175" s="32"/>
      <c r="H175" s="20"/>
    </row>
    <row r="176" spans="2:8">
      <c r="B176" s="3"/>
      <c r="D176" s="5"/>
      <c r="G176" s="32"/>
      <c r="H176" s="20"/>
    </row>
    <row r="177" spans="2:8" ht="15.75" customHeight="1">
      <c r="B177" s="3"/>
      <c r="G177" s="44"/>
      <c r="H177" s="20"/>
    </row>
    <row r="178" spans="2:8">
      <c r="B178" s="3"/>
      <c r="G178" s="44"/>
      <c r="H178" s="20"/>
    </row>
    <row r="179" spans="2:8">
      <c r="B179" s="3"/>
      <c r="G179" s="44"/>
      <c r="H179" s="20"/>
    </row>
    <row r="180" spans="2:8">
      <c r="B180" s="3"/>
      <c r="G180" s="44"/>
      <c r="H180" s="20"/>
    </row>
    <row r="181" spans="2:8">
      <c r="B181" s="3"/>
      <c r="G181" s="44"/>
      <c r="H181" s="20"/>
    </row>
    <row r="182" spans="2:8">
      <c r="B182" s="3"/>
      <c r="G182" s="44"/>
      <c r="H182" s="20"/>
    </row>
    <row r="183" spans="2:8">
      <c r="B183" s="3"/>
      <c r="G183" s="44"/>
      <c r="H183" s="20"/>
    </row>
    <row r="184" spans="2:8">
      <c r="B184" s="3"/>
      <c r="G184" s="44"/>
      <c r="H184" s="20"/>
    </row>
    <row r="185" spans="2:8">
      <c r="B185" s="3"/>
      <c r="G185" s="44"/>
      <c r="H185" s="20"/>
    </row>
    <row r="186" spans="2:8">
      <c r="B186" s="3"/>
      <c r="G186" s="32"/>
      <c r="H186" s="20"/>
    </row>
    <row r="187" spans="2:8">
      <c r="B187" s="3"/>
      <c r="C187" s="4"/>
      <c r="D187" s="28"/>
      <c r="G187" s="32"/>
      <c r="H187" s="20"/>
    </row>
    <row r="188" spans="2:8">
      <c r="B188" s="3"/>
      <c r="C188" s="4"/>
      <c r="D188" s="5"/>
      <c r="G188" s="32"/>
      <c r="H188" s="20"/>
    </row>
    <row r="189" spans="2:8">
      <c r="B189" s="3"/>
      <c r="C189" s="4"/>
      <c r="D189" s="28"/>
      <c r="G189" s="32"/>
      <c r="H189" s="20"/>
    </row>
    <row r="190" spans="2:8">
      <c r="B190" s="3"/>
      <c r="G190" s="32"/>
      <c r="H190" s="20"/>
    </row>
    <row r="191" spans="2:8">
      <c r="B191" s="3"/>
      <c r="G191" s="44"/>
      <c r="H191" s="20"/>
    </row>
    <row r="192" spans="2:8">
      <c r="B192" s="3"/>
      <c r="G192" s="44"/>
      <c r="H192" s="20"/>
    </row>
    <row r="193" spans="2:8">
      <c r="B193" s="3"/>
      <c r="G193" s="44"/>
      <c r="H193" s="20"/>
    </row>
    <row r="194" spans="2:8">
      <c r="B194" s="3"/>
      <c r="G194" s="44"/>
      <c r="H194" s="20"/>
    </row>
    <row r="195" spans="2:8">
      <c r="B195" s="3"/>
      <c r="G195" s="44"/>
      <c r="H195" s="20"/>
    </row>
    <row r="196" spans="2:8">
      <c r="B196" s="3"/>
      <c r="G196" s="44"/>
      <c r="H196" s="20"/>
    </row>
    <row r="197" spans="2:8">
      <c r="B197" s="3"/>
      <c r="G197" s="44"/>
      <c r="H197" s="20"/>
    </row>
    <row r="198" spans="2:8">
      <c r="B198" s="3"/>
      <c r="G198" s="44"/>
      <c r="H198" s="20"/>
    </row>
    <row r="199" spans="2:8">
      <c r="B199" s="3"/>
      <c r="G199" s="44"/>
      <c r="H199" s="20"/>
    </row>
    <row r="200" spans="2:8">
      <c r="B200" s="3"/>
      <c r="G200" s="19"/>
      <c r="H200" s="20"/>
    </row>
    <row r="201" spans="2:8" ht="27" customHeight="1">
      <c r="B201" s="3"/>
      <c r="C201" s="23"/>
      <c r="D201" s="29" t="s">
        <v>13</v>
      </c>
      <c r="E201" s="24"/>
      <c r="F201" s="25"/>
      <c r="G201" s="30"/>
      <c r="H201" s="49">
        <f>SUM(H143:H200)</f>
        <v>0</v>
      </c>
    </row>
    <row r="213" spans="4:4">
      <c r="D213" s="5"/>
    </row>
    <row r="217" spans="4:4">
      <c r="D217" s="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5" scale="71" fitToHeight="0" orientation="portrait" r:id="rId1"/>
  <headerFooter>
    <oddHeader>&amp;L&amp;"Arial,Regular"&amp;10
&amp;C&amp;"Arial,Regular"&amp;10Electric Vehicles - Price List</oddHeader>
    <oddFooter>Page &amp;P of &amp;N</oddFooter>
  </headerFooter>
  <rowBreaks count="3" manualBreakCount="3">
    <brk id="56" min="1" max="7" man="1"/>
    <brk id="90" min="1" max="7" man="1"/>
    <brk id="141" min="1" max="7" man="1"/>
  </row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Executive Summary</vt:lpstr>
      <vt:lpstr>P &amp; Gs</vt:lpstr>
      <vt:lpstr>Single Cab</vt:lpstr>
      <vt:lpstr>Double Cab</vt:lpstr>
      <vt:lpstr>'Double Cab'!Print_Area</vt:lpstr>
      <vt:lpstr>'Executive Summary'!Print_Area</vt:lpstr>
      <vt:lpstr>'P &amp; Gs'!Print_Area</vt:lpstr>
      <vt:lpstr>'Single Cab'!Print_Area</vt:lpstr>
      <vt:lpstr>'Double Cab'!Print_Titles</vt:lpstr>
      <vt:lpstr>'Executive Summary'!Print_Titles</vt:lpstr>
      <vt:lpstr>'P &amp; Gs'!Print_Titles</vt:lpstr>
      <vt:lpstr>'Single Cab'!Print_Titles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Kagiso Sekgothudi</dc:creator>
  <cp:lastModifiedBy>Masego Makganye</cp:lastModifiedBy>
  <cp:lastPrinted>2025-02-07T07:49:21Z</cp:lastPrinted>
  <dcterms:created xsi:type="dcterms:W3CDTF">2017-02-22T06:59:19Z</dcterms:created>
  <dcterms:modified xsi:type="dcterms:W3CDTF">2025-04-30T11:22:57Z</dcterms:modified>
</cp:coreProperties>
</file>