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qobile.myeni\Desktop\Textbooks 2025\Request for the pricing for January intake textbooks\"/>
    </mc:Choice>
  </mc:AlternateContent>
  <xr:revisionPtr revIDLastSave="0" documentId="13_ncr:1_{1E0398BE-7FDA-4D64-87AA-C21C73310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" sheetId="19" r:id="rId1"/>
    <sheet name="Report 191" sheetId="17" r:id="rId2"/>
    <sheet name="NCV Engineering studies " sheetId="18" r:id="rId3"/>
  </sheets>
  <definedNames>
    <definedName name="_xlnm.Print_Area" localSheetId="1">'Report 191'!$A$1:$D$25</definedName>
    <definedName name="_xlnm.Print_Titles" localSheetId="1">'Report 191'!$1:$4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9" l="1"/>
  <c r="C4" i="19" s="1"/>
  <c r="C2" i="19"/>
  <c r="I34" i="18"/>
  <c r="K32" i="18"/>
  <c r="J32" i="18"/>
  <c r="I4" i="18"/>
  <c r="I5" i="18"/>
  <c r="I6" i="18"/>
  <c r="I7" i="18"/>
  <c r="I32" i="18" s="1"/>
  <c r="I8" i="18"/>
  <c r="I9" i="18"/>
  <c r="I10" i="18"/>
  <c r="I11" i="18"/>
  <c r="I14" i="18"/>
  <c r="I15" i="18"/>
  <c r="I16" i="18"/>
  <c r="I17" i="18"/>
  <c r="I18" i="18"/>
  <c r="I19" i="18"/>
  <c r="I20" i="18"/>
  <c r="I21" i="18"/>
  <c r="I24" i="18"/>
  <c r="G4" i="18"/>
  <c r="I30" i="17"/>
  <c r="J27" i="17"/>
  <c r="K27" i="17"/>
  <c r="I8" i="17"/>
  <c r="G5" i="18"/>
  <c r="G30" i="18"/>
  <c r="G29" i="18"/>
  <c r="G28" i="18"/>
  <c r="H28" i="18" s="1"/>
  <c r="I28" i="18" s="1"/>
  <c r="G27" i="18"/>
  <c r="G26" i="18"/>
  <c r="H26" i="18" s="1"/>
  <c r="G21" i="18"/>
  <c r="H21" i="18" s="1"/>
  <c r="G8" i="18"/>
  <c r="H8" i="18" s="1"/>
  <c r="G7" i="18"/>
  <c r="G6" i="18"/>
  <c r="H6" i="18" s="1"/>
  <c r="H5" i="18"/>
  <c r="G25" i="18"/>
  <c r="H25" i="18" s="1"/>
  <c r="I25" i="18" s="1"/>
  <c r="G24" i="18"/>
  <c r="G20" i="18"/>
  <c r="H20" i="18" s="1"/>
  <c r="G19" i="18"/>
  <c r="H19" i="18" s="1"/>
  <c r="G18" i="18"/>
  <c r="G17" i="18"/>
  <c r="G16" i="18"/>
  <c r="H16" i="18" s="1"/>
  <c r="G15" i="18"/>
  <c r="H15" i="18" s="1"/>
  <c r="G14" i="18"/>
  <c r="G11" i="18"/>
  <c r="H11" i="18" s="1"/>
  <c r="G10" i="18"/>
  <c r="H10" i="18" s="1"/>
  <c r="G9" i="18"/>
  <c r="I27" i="17"/>
  <c r="G22" i="17"/>
  <c r="H25" i="17"/>
  <c r="I25" i="17" s="1"/>
  <c r="G25" i="17"/>
  <c r="G24" i="17"/>
  <c r="H24" i="17" s="1"/>
  <c r="I24" i="17" s="1"/>
  <c r="G23" i="17"/>
  <c r="H23" i="17" s="1"/>
  <c r="I23" i="17" s="1"/>
  <c r="H22" i="17"/>
  <c r="I22" i="17" s="1"/>
  <c r="G15" i="17"/>
  <c r="H15" i="17"/>
  <c r="G16" i="17"/>
  <c r="I16" i="17" s="1"/>
  <c r="H16" i="17"/>
  <c r="G17" i="17"/>
  <c r="G18" i="17"/>
  <c r="H18" i="17" s="1"/>
  <c r="G20" i="17"/>
  <c r="H20" i="17" s="1"/>
  <c r="I20" i="17" s="1"/>
  <c r="G19" i="17"/>
  <c r="G14" i="17"/>
  <c r="H14" i="17" s="1"/>
  <c r="G12" i="17"/>
  <c r="H12" i="17"/>
  <c r="I12" i="17" s="1"/>
  <c r="G11" i="17"/>
  <c r="G10" i="17"/>
  <c r="G9" i="17"/>
  <c r="H9" i="17" s="1"/>
  <c r="I9" i="17" s="1"/>
  <c r="G8" i="17"/>
  <c r="H8" i="17" s="1"/>
  <c r="I26" i="18" l="1"/>
  <c r="H29" i="18"/>
  <c r="I29" i="18" s="1"/>
  <c r="H27" i="18"/>
  <c r="I27" i="18" s="1"/>
  <c r="H30" i="18"/>
  <c r="I30" i="18" s="1"/>
  <c r="H24" i="18"/>
  <c r="H4" i="18"/>
  <c r="H7" i="18"/>
  <c r="H14" i="18"/>
  <c r="H17" i="18"/>
  <c r="H9" i="18"/>
  <c r="H18" i="18"/>
  <c r="I15" i="17"/>
  <c r="H10" i="17"/>
  <c r="I10" i="17" s="1"/>
  <c r="H17" i="17"/>
  <c r="I17" i="17" s="1"/>
  <c r="I18" i="17"/>
  <c r="H19" i="17"/>
  <c r="I19" i="17" s="1"/>
  <c r="I14" i="17"/>
  <c r="H11" i="17"/>
  <c r="I11" i="17" s="1"/>
</calcChain>
</file>

<file path=xl/sharedStrings.xml><?xml version="1.0" encoding="utf-8"?>
<sst xmlns="http://schemas.openxmlformats.org/spreadsheetml/2006/main" count="196" uniqueCount="130">
  <si>
    <t>Name of Textbook</t>
  </si>
  <si>
    <t>ISBN Numbers</t>
  </si>
  <si>
    <t>Author(s)</t>
  </si>
  <si>
    <t>Publisher</t>
  </si>
  <si>
    <t>Engineering Science</t>
  </si>
  <si>
    <t>Industrial Electronics</t>
  </si>
  <si>
    <t>Technical Bookpost</t>
  </si>
  <si>
    <t>Logic Systems</t>
  </si>
  <si>
    <t>Technical Book post</t>
  </si>
  <si>
    <t>Mathematics</t>
  </si>
  <si>
    <t>Mechanotechnics</t>
  </si>
  <si>
    <t>Power Machines</t>
  </si>
  <si>
    <t>Strength of Materials and Structures</t>
  </si>
  <si>
    <t>Future Managers</t>
  </si>
  <si>
    <t>MMJ van Rensburg</t>
  </si>
  <si>
    <t>Macmillan/Troupant</t>
  </si>
  <si>
    <t>978-1-77581-257-9</t>
  </si>
  <si>
    <t>Future managers</t>
  </si>
  <si>
    <t>978-1-920671-29-7</t>
  </si>
  <si>
    <t>A Blignaut</t>
  </si>
  <si>
    <t>Schneider</t>
  </si>
  <si>
    <t>Comminication Electronics</t>
  </si>
  <si>
    <t>R Britz</t>
  </si>
  <si>
    <t>978-1-920671-86-0</t>
  </si>
  <si>
    <t>978-1-77581-08010</t>
  </si>
  <si>
    <t>WINGFIELD CAMPUS</t>
  </si>
  <si>
    <t>Industrial Instruments</t>
  </si>
  <si>
    <t>J.S. Smith</t>
  </si>
  <si>
    <t xml:space="preserve">
</t>
  </si>
  <si>
    <t>N4 - Trimester 1</t>
  </si>
  <si>
    <t>N5 - Trimester 1</t>
  </si>
  <si>
    <t>N6 - Trimester 1</t>
  </si>
  <si>
    <t>R Cameron</t>
  </si>
  <si>
    <t>JV John &amp; SA Chuturgoon</t>
  </si>
  <si>
    <t>Troupant TVET FIRST</t>
  </si>
  <si>
    <t>978-1-4308-1016-2</t>
  </si>
  <si>
    <t>SA Chuturgoon</t>
  </si>
  <si>
    <t>978-1-9205-4077-7</t>
  </si>
  <si>
    <t>HT Wickens</t>
  </si>
  <si>
    <t>Report 191:  Engineering Studies N4- N6</t>
  </si>
  <si>
    <t>978-0-63911-328-9</t>
  </si>
  <si>
    <t>Johann Kraft</t>
  </si>
  <si>
    <t>978-0-63911-331-9</t>
  </si>
  <si>
    <t>978-1-4308-0973-9</t>
  </si>
  <si>
    <t>978-1-4308-0989-0</t>
  </si>
  <si>
    <t>WINGFIELD CAMPUS - STUDENT TEXTBOOKS  FOR OF 2025</t>
  </si>
  <si>
    <t>NC(V) :  Engineering Studies LEVEL 2</t>
  </si>
  <si>
    <t>English 1st Additional Language</t>
  </si>
  <si>
    <t>978-1-920540-92-0</t>
  </si>
  <si>
    <t>Wade / Steenkamp / Muirhead</t>
  </si>
  <si>
    <t>978-1-920364274</t>
  </si>
  <si>
    <t>Daniels / Solomon / Taljaard</t>
  </si>
  <si>
    <t xml:space="preserve">Life Skills and Computer Literacy 3rd Edition </t>
  </si>
  <si>
    <t>978-1-4308-0678-3</t>
  </si>
  <si>
    <t>A Thorne</t>
  </si>
  <si>
    <t>Macmillan</t>
  </si>
  <si>
    <t>Life Skills and Computer Literacy 4th Edition</t>
  </si>
  <si>
    <t>978-1-4308-1230-2</t>
  </si>
  <si>
    <t>Engineering Fundamentals</t>
  </si>
  <si>
    <t>978-1-77025-893-7</t>
  </si>
  <si>
    <t>H Koornhof/ E Pilbeam/N Singh</t>
  </si>
  <si>
    <t>Pearson</t>
  </si>
  <si>
    <t>Engineering Technology</t>
  </si>
  <si>
    <t>978-0-796-22100-1</t>
  </si>
  <si>
    <t>C Brink / Lorenzo  Maraschin</t>
  </si>
  <si>
    <t>Maskew miller</t>
  </si>
  <si>
    <t>Engineering Systems</t>
  </si>
  <si>
    <t>978-0-796-22098-1</t>
  </si>
  <si>
    <t>Fitting and Turning</t>
  </si>
  <si>
    <t>978-1-4308-0034-7</t>
  </si>
  <si>
    <t>LL Maraschin</t>
  </si>
  <si>
    <t>NC(V) :  Engineering Studies LEVEL 3</t>
  </si>
  <si>
    <r>
      <t>English 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Additional Language</t>
    </r>
  </si>
  <si>
    <t>978 -1-77581-085-8</t>
  </si>
  <si>
    <t>Frieda Wade / Mercia Hallett</t>
  </si>
  <si>
    <t>978-1-920364-76-2</t>
  </si>
  <si>
    <t xml:space="preserve">J Daniels / N Solomon </t>
  </si>
  <si>
    <r>
      <t>Life Skills and Computer Literacy- 3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Edition </t>
    </r>
  </si>
  <si>
    <t>978--1-4308-0681-3</t>
  </si>
  <si>
    <r>
      <t>Life Skills and Computer Literacy- 4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Edition </t>
    </r>
  </si>
  <si>
    <t>978-1-4308-1229-6</t>
  </si>
  <si>
    <t>Engineering Practice &amp; Maintenance</t>
  </si>
  <si>
    <t>978-1-770-25091-8</t>
  </si>
  <si>
    <t>B Hutton / M.Y Masoet</t>
  </si>
  <si>
    <t>Material Technology</t>
  </si>
  <si>
    <t>978-0-796-22395-1</t>
  </si>
  <si>
    <t>Engineering Graphics &amp; Design</t>
  </si>
  <si>
    <t>978-0-796-22397-5</t>
  </si>
  <si>
    <t>978-1-4308-0192-4</t>
  </si>
  <si>
    <t>NC(V) :  Engineering Studies LEVEL 4</t>
  </si>
  <si>
    <t>978-1-77581-235-7</t>
  </si>
  <si>
    <t>Wade / Steenkamp</t>
  </si>
  <si>
    <t>978-1-920540-89-0</t>
  </si>
  <si>
    <t xml:space="preserve">Daniels / Solomon </t>
  </si>
  <si>
    <t>Life Skills and Computer Literacy</t>
  </si>
  <si>
    <t>978-1-4308-0685-1</t>
  </si>
  <si>
    <t>Engineering processes</t>
  </si>
  <si>
    <t>978-1-770-25378-0</t>
  </si>
  <si>
    <t>Y Daniels/ C Smith / S Strumpher</t>
  </si>
  <si>
    <t>Professional engineering practice</t>
  </si>
  <si>
    <t>978-1-770-25420-6</t>
  </si>
  <si>
    <t>J Els / J van den Berg</t>
  </si>
  <si>
    <t>Applied engineering technology</t>
  </si>
  <si>
    <t>978-0-796-22611-2</t>
  </si>
  <si>
    <t>C Brink /R Cameron /L Maraschin</t>
  </si>
  <si>
    <t>978-1-775-95628-0</t>
  </si>
  <si>
    <t>R.Cameron/T.Meyer/H.Solomon</t>
  </si>
  <si>
    <t xml:space="preserve">Quantity </t>
  </si>
  <si>
    <t>978-1-4308-0979-1</t>
  </si>
  <si>
    <t xml:space="preserve">ON LINE </t>
  </si>
  <si>
    <t>B Schrikker &amp; B Madaramothe</t>
  </si>
  <si>
    <t>Macmillan /Troupant</t>
  </si>
  <si>
    <t>978-19914-5032-6</t>
  </si>
  <si>
    <t>NG Lutshaba, LL Maraschin&amp;WH Spies</t>
  </si>
  <si>
    <t>97818-75016-058</t>
  </si>
  <si>
    <t>978-1-77581 258-6</t>
  </si>
  <si>
    <t xml:space="preserve">Unit Price Excluding VAT </t>
  </si>
  <si>
    <t xml:space="preserve">Amount Excl Vat </t>
  </si>
  <si>
    <t>VAT at 15%</t>
  </si>
  <si>
    <t>#</t>
  </si>
  <si>
    <t>Description:</t>
  </si>
  <si>
    <t xml:space="preserve">Amount </t>
  </si>
  <si>
    <t xml:space="preserve">Total Cost  </t>
  </si>
  <si>
    <t>Report 191 Engineering N4-N6</t>
  </si>
  <si>
    <t xml:space="preserve">NCV Engineering studies </t>
  </si>
  <si>
    <t xml:space="preserve">SUPPLY AND DELIVERY OF TEXTBOOKS FOR THE PERIOD OF THREE (3) YEARS </t>
  </si>
  <si>
    <t>Total after VAT Year 1</t>
  </si>
  <si>
    <t>Total after VAT Year 2</t>
  </si>
  <si>
    <t>Total after VAT Year 3</t>
  </si>
  <si>
    <t xml:space="preserve">Total for three (3)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</si>
</sst>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4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0" xfId="0" applyFont="1" applyFill="1"/>
    <xf numFmtId="0" fontId="7" fillId="2" borderId="1" xfId="0" applyFont="1" applyFill="1" applyBorder="1"/>
    <xf numFmtId="0" fontId="1" fillId="2" borderId="0" xfId="0" applyFont="1" applyFill="1"/>
    <xf numFmtId="0" fontId="7" fillId="2" borderId="15" xfId="0" applyFont="1" applyFill="1" applyBorder="1"/>
    <xf numFmtId="1" fontId="1" fillId="2" borderId="22" xfId="0" applyNumberFormat="1" applyFont="1" applyFill="1" applyBorder="1" applyAlignment="1">
      <alignment horizontal="left" vertical="center" wrapText="1"/>
    </xf>
    <xf numFmtId="0" fontId="7" fillId="2" borderId="22" xfId="0" applyFont="1" applyFill="1" applyBorder="1"/>
    <xf numFmtId="0" fontId="1" fillId="3" borderId="1" xfId="0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" fillId="2" borderId="30" xfId="0" applyNumberFormat="1" applyFont="1" applyFill="1" applyBorder="1" applyAlignment="1">
      <alignment vertical="center" wrapText="1"/>
    </xf>
    <xf numFmtId="0" fontId="1" fillId="3" borderId="0" xfId="0" applyFont="1" applyFill="1" applyBorder="1"/>
    <xf numFmtId="0" fontId="1" fillId="3" borderId="9" xfId="0" applyFont="1" applyFill="1" applyBorder="1"/>
    <xf numFmtId="164" fontId="1" fillId="2" borderId="30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4" fillId="2" borderId="14" xfId="0" applyNumberFormat="1" applyFont="1" applyFill="1" applyBorder="1" applyAlignment="1">
      <alignment wrapText="1"/>
    </xf>
    <xf numFmtId="0" fontId="1" fillId="3" borderId="9" xfId="0" applyFont="1" applyFill="1" applyBorder="1" applyAlignment="1"/>
    <xf numFmtId="164" fontId="13" fillId="3" borderId="9" xfId="0" applyNumberFormat="1" applyFont="1" applyFill="1" applyBorder="1" applyAlignment="1">
      <alignment wrapText="1"/>
    </xf>
    <xf numFmtId="164" fontId="1" fillId="3" borderId="9" xfId="0" applyNumberFormat="1" applyFont="1" applyFill="1" applyBorder="1" applyAlignment="1">
      <alignment wrapText="1"/>
    </xf>
    <xf numFmtId="0" fontId="1" fillId="3" borderId="8" xfId="0" applyFont="1" applyFill="1" applyBorder="1" applyAlignment="1"/>
    <xf numFmtId="0" fontId="0" fillId="2" borderId="0" xfId="0" applyFill="1"/>
    <xf numFmtId="0" fontId="14" fillId="0" borderId="0" xfId="0" applyFont="1"/>
    <xf numFmtId="0" fontId="8" fillId="2" borderId="0" xfId="0" applyFont="1" applyFill="1"/>
    <xf numFmtId="0" fontId="3" fillId="2" borderId="0" xfId="0" applyFont="1" applyFill="1"/>
    <xf numFmtId="0" fontId="1" fillId="2" borderId="2" xfId="0" applyFont="1" applyFill="1" applyBorder="1" applyAlignment="1">
      <alignment vertical="center" wrapText="1"/>
    </xf>
    <xf numFmtId="1" fontId="1" fillId="2" borderId="13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30" xfId="0" applyFont="1" applyFill="1" applyBorder="1"/>
    <xf numFmtId="0" fontId="1" fillId="2" borderId="15" xfId="0" applyFont="1" applyFill="1" applyBorder="1" applyAlignment="1">
      <alignment vertical="center" wrapText="1"/>
    </xf>
    <xf numFmtId="0" fontId="1" fillId="2" borderId="1" xfId="0" applyFont="1" applyFill="1" applyBorder="1"/>
    <xf numFmtId="1" fontId="1" fillId="2" borderId="1" xfId="0" quotePrefix="1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/>
    </xf>
    <xf numFmtId="1" fontId="1" fillId="2" borderId="6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/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/>
    <xf numFmtId="1" fontId="1" fillId="2" borderId="35" xfId="0" applyNumberFormat="1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0" xfId="0" applyFont="1" applyFill="1" applyBorder="1" applyAlignment="1"/>
    <xf numFmtId="1" fontId="1" fillId="2" borderId="25" xfId="0" quotePrefix="1" applyNumberFormat="1" applyFont="1" applyFill="1" applyBorder="1" applyAlignment="1">
      <alignment horizontal="left" vertical="center" wrapText="1"/>
    </xf>
    <xf numFmtId="1" fontId="1" fillId="2" borderId="25" xfId="0" applyNumberFormat="1" applyFont="1" applyFill="1" applyBorder="1" applyAlignment="1">
      <alignment horizontal="left" vertical="center" wrapText="1"/>
    </xf>
    <xf numFmtId="1" fontId="1" fillId="2" borderId="26" xfId="0" applyNumberFormat="1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left"/>
    </xf>
    <xf numFmtId="0" fontId="1" fillId="2" borderId="14" xfId="0" applyFont="1" applyFill="1" applyBorder="1"/>
    <xf numFmtId="1" fontId="1" fillId="2" borderId="28" xfId="0" applyNumberFormat="1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3" borderId="33" xfId="0" applyFont="1" applyFill="1" applyBorder="1"/>
    <xf numFmtId="0" fontId="1" fillId="3" borderId="7" xfId="0" applyFont="1" applyFill="1" applyBorder="1"/>
    <xf numFmtId="0" fontId="1" fillId="3" borderId="34" xfId="0" applyFont="1" applyFill="1" applyBorder="1"/>
    <xf numFmtId="0" fontId="1" fillId="3" borderId="12" xfId="0" applyFont="1" applyFill="1" applyBorder="1"/>
    <xf numFmtId="0" fontId="3" fillId="3" borderId="0" xfId="0" applyFont="1" applyFill="1" applyBorder="1"/>
    <xf numFmtId="0" fontId="1" fillId="2" borderId="0" xfId="0" applyFont="1" applyFill="1" applyBorder="1" applyAlignment="1">
      <alignment vertical="center" wrapText="1"/>
    </xf>
    <xf numFmtId="164" fontId="12" fillId="3" borderId="29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wrapText="1"/>
    </xf>
    <xf numFmtId="164" fontId="1" fillId="2" borderId="14" xfId="0" applyNumberFormat="1" applyFont="1" applyFill="1" applyBorder="1" applyAlignment="1">
      <alignment wrapText="1"/>
    </xf>
    <xf numFmtId="0" fontId="1" fillId="3" borderId="0" xfId="0" applyFont="1" applyFill="1" applyBorder="1" applyAlignment="1"/>
    <xf numFmtId="164" fontId="1" fillId="2" borderId="32" xfId="0" applyNumberFormat="1" applyFont="1" applyFill="1" applyBorder="1" applyAlignment="1">
      <alignment wrapText="1"/>
    </xf>
    <xf numFmtId="0" fontId="15" fillId="3" borderId="39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164" fontId="12" fillId="3" borderId="0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164" fontId="12" fillId="3" borderId="11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vertical="center" wrapText="1"/>
    </xf>
    <xf numFmtId="1" fontId="3" fillId="2" borderId="14" xfId="0" applyNumberFormat="1" applyFont="1" applyFill="1" applyBorder="1" applyAlignment="1">
      <alignment horizontal="left" vertical="center"/>
    </xf>
    <xf numFmtId="1" fontId="6" fillId="2" borderId="14" xfId="0" applyNumberFormat="1" applyFont="1" applyFill="1" applyBorder="1" applyAlignment="1">
      <alignment vertical="center"/>
    </xf>
    <xf numFmtId="164" fontId="13" fillId="2" borderId="14" xfId="0" applyNumberFormat="1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1" fontId="1" fillId="2" borderId="30" xfId="0" applyNumberFormat="1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3" fillId="3" borderId="7" xfId="0" applyFont="1" applyFill="1" applyBorder="1"/>
    <xf numFmtId="0" fontId="3" fillId="3" borderId="21" xfId="0" applyFont="1" applyFill="1" applyBorder="1"/>
    <xf numFmtId="0" fontId="12" fillId="3" borderId="38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12" fillId="3" borderId="29" xfId="0" applyFont="1" applyFill="1" applyBorder="1" applyAlignment="1">
      <alignment vertical="center"/>
    </xf>
    <xf numFmtId="164" fontId="12" fillId="2" borderId="1" xfId="0" applyNumberFormat="1" applyFont="1" applyFill="1" applyBorder="1"/>
    <xf numFmtId="164" fontId="1" fillId="2" borderId="1" xfId="0" applyNumberFormat="1" applyFont="1" applyFill="1" applyBorder="1"/>
    <xf numFmtId="0" fontId="12" fillId="2" borderId="44" xfId="0" applyFont="1" applyFill="1" applyBorder="1"/>
    <xf numFmtId="164" fontId="12" fillId="2" borderId="44" xfId="0" applyNumberFormat="1" applyFont="1" applyFill="1" applyBorder="1"/>
    <xf numFmtId="0" fontId="12" fillId="2" borderId="1" xfId="0" applyFont="1" applyFill="1" applyBorder="1"/>
    <xf numFmtId="0" fontId="0" fillId="2" borderId="0" xfId="0" applyFont="1" applyFill="1"/>
    <xf numFmtId="0" fontId="12" fillId="3" borderId="3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12" fillId="3" borderId="4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2" fillId="3" borderId="31" xfId="0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1" fillId="2" borderId="3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164" fontId="12" fillId="3" borderId="46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4" xfId="0" applyFill="1" applyBorder="1"/>
    <xf numFmtId="0" fontId="0" fillId="2" borderId="30" xfId="0" applyFill="1" applyBorder="1"/>
    <xf numFmtId="164" fontId="1" fillId="3" borderId="23" xfId="0" applyNumberFormat="1" applyFont="1" applyFill="1" applyBorder="1" applyAlignment="1">
      <alignment horizontal="center"/>
    </xf>
    <xf numFmtId="0" fontId="0" fillId="3" borderId="23" xfId="0" applyFill="1" applyBorder="1"/>
    <xf numFmtId="0" fontId="1" fillId="3" borderId="28" xfId="0" applyFont="1" applyFill="1" applyBorder="1" applyAlignment="1"/>
    <xf numFmtId="0" fontId="0" fillId="3" borderId="28" xfId="0" applyFill="1" applyBorder="1"/>
    <xf numFmtId="0" fontId="0" fillId="2" borderId="0" xfId="0" applyFill="1" applyBorder="1"/>
    <xf numFmtId="164" fontId="1" fillId="2" borderId="2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164" fontId="1" fillId="2" borderId="37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64" fontId="12" fillId="2" borderId="4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BA34-989E-4796-9D7B-8EAD099B7FB0}">
  <dimension ref="A1:C5"/>
  <sheetViews>
    <sheetView tabSelected="1" workbookViewId="0">
      <selection activeCell="B15" sqref="B15"/>
    </sheetView>
  </sheetViews>
  <sheetFormatPr defaultRowHeight="14.4" x14ac:dyDescent="0.3"/>
  <cols>
    <col min="1" max="1" width="7.77734375" style="24" customWidth="1"/>
    <col min="2" max="2" width="31" style="24" customWidth="1"/>
    <col min="3" max="3" width="29.21875" style="24" customWidth="1"/>
    <col min="4" max="16384" width="8.88671875" style="24"/>
  </cols>
  <sheetData>
    <row r="1" spans="1:3" s="26" customFormat="1" ht="21" customHeight="1" x14ac:dyDescent="0.3">
      <c r="A1" s="97" t="s">
        <v>119</v>
      </c>
      <c r="B1" s="25" t="s">
        <v>120</v>
      </c>
      <c r="C1" s="93" t="s">
        <v>121</v>
      </c>
    </row>
    <row r="2" spans="1:3" s="98" customFormat="1" ht="21" customHeight="1" x14ac:dyDescent="0.3">
      <c r="A2" s="34">
        <v>1</v>
      </c>
      <c r="B2" s="34" t="s">
        <v>123</v>
      </c>
      <c r="C2" s="94">
        <f>'Report 191'!I30</f>
        <v>0</v>
      </c>
    </row>
    <row r="3" spans="1:3" s="98" customFormat="1" ht="21" customHeight="1" x14ac:dyDescent="0.3">
      <c r="A3" s="34">
        <v>2</v>
      </c>
      <c r="B3" s="34" t="s">
        <v>124</v>
      </c>
      <c r="C3" s="94">
        <f>'NCV Engineering studies '!I34</f>
        <v>0</v>
      </c>
    </row>
    <row r="4" spans="1:3" s="98" customFormat="1" ht="21" customHeight="1" thickBot="1" x14ac:dyDescent="0.35">
      <c r="A4" s="34"/>
      <c r="B4" s="95" t="s">
        <v>122</v>
      </c>
      <c r="C4" s="96">
        <f>SUM(C2:C3)</f>
        <v>0</v>
      </c>
    </row>
    <row r="5" spans="1:3" ht="15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opLeftCell="B25" zoomScaleNormal="100" workbookViewId="0">
      <selection activeCell="C22" sqref="C22"/>
    </sheetView>
  </sheetViews>
  <sheetFormatPr defaultColWidth="9.109375" defaultRowHeight="13.8" x14ac:dyDescent="0.25"/>
  <cols>
    <col min="1" max="1" width="35.44140625" style="6" customWidth="1"/>
    <col min="2" max="2" width="25.6640625" style="39" customWidth="1"/>
    <col min="3" max="3" width="29.6640625" style="6" customWidth="1"/>
    <col min="4" max="4" width="22.6640625" style="6" customWidth="1"/>
    <col min="5" max="5" width="9.109375" style="6"/>
    <col min="6" max="6" width="15.5546875" style="6" customWidth="1"/>
    <col min="7" max="7" width="9.109375" style="6"/>
    <col min="8" max="8" width="14.21875" style="6" customWidth="1"/>
    <col min="9" max="9" width="15.77734375" style="6" customWidth="1"/>
    <col min="10" max="10" width="18.21875" style="6" customWidth="1"/>
    <col min="11" max="11" width="19.44140625" style="6" customWidth="1"/>
    <col min="12" max="16384" width="9.109375" style="6"/>
  </cols>
  <sheetData>
    <row r="1" spans="1:11" s="27" customFormat="1" ht="29.4" customHeight="1" x14ac:dyDescent="0.3">
      <c r="A1" s="130" t="s">
        <v>125</v>
      </c>
      <c r="B1" s="130"/>
      <c r="C1" s="130"/>
      <c r="D1" s="130"/>
    </row>
    <row r="2" spans="1:11" s="27" customFormat="1" ht="15.6" x14ac:dyDescent="0.3">
      <c r="A2" s="131" t="s">
        <v>28</v>
      </c>
      <c r="B2" s="131"/>
      <c r="C2" s="131"/>
      <c r="D2" s="131"/>
    </row>
    <row r="3" spans="1:11" s="27" customFormat="1" ht="16.2" thickBot="1" x14ac:dyDescent="0.35">
      <c r="A3" s="131" t="s">
        <v>25</v>
      </c>
      <c r="B3" s="131"/>
      <c r="C3" s="131"/>
      <c r="D3" s="131"/>
    </row>
    <row r="4" spans="1:11" s="27" customFormat="1" ht="30" customHeight="1" thickBot="1" x14ac:dyDescent="0.35">
      <c r="A4" s="128" t="s">
        <v>39</v>
      </c>
      <c r="B4" s="129"/>
      <c r="C4" s="129"/>
      <c r="D4" s="129"/>
      <c r="E4" s="88"/>
      <c r="F4" s="88"/>
      <c r="G4" s="88"/>
      <c r="H4" s="88"/>
      <c r="I4" s="89"/>
      <c r="J4" s="89"/>
      <c r="K4" s="89"/>
    </row>
    <row r="5" spans="1:11" ht="32.4" customHeight="1" thickBot="1" x14ac:dyDescent="0.3">
      <c r="A5" s="90" t="s">
        <v>0</v>
      </c>
      <c r="B5" s="71" t="s">
        <v>1</v>
      </c>
      <c r="C5" s="72" t="s">
        <v>2</v>
      </c>
      <c r="D5" s="91" t="s">
        <v>3</v>
      </c>
      <c r="E5" s="92" t="s">
        <v>107</v>
      </c>
      <c r="F5" s="66" t="s">
        <v>116</v>
      </c>
      <c r="G5" s="66" t="s">
        <v>117</v>
      </c>
      <c r="H5" s="66" t="s">
        <v>118</v>
      </c>
      <c r="I5" s="104" t="s">
        <v>126</v>
      </c>
      <c r="J5" s="104" t="s">
        <v>127</v>
      </c>
      <c r="K5" s="104" t="s">
        <v>128</v>
      </c>
    </row>
    <row r="6" spans="1:11" ht="21.6" thickBot="1" x14ac:dyDescent="0.3">
      <c r="A6" s="135"/>
      <c r="B6" s="136"/>
      <c r="C6" s="136"/>
      <c r="D6" s="136"/>
      <c r="E6" s="62"/>
      <c r="F6" s="15"/>
      <c r="G6" s="15"/>
      <c r="H6" s="15"/>
      <c r="I6" s="60"/>
      <c r="J6" s="60"/>
      <c r="K6" s="60"/>
    </row>
    <row r="7" spans="1:11" ht="18" customHeight="1" thickBot="1" x14ac:dyDescent="0.3">
      <c r="A7" s="133" t="s">
        <v>29</v>
      </c>
      <c r="B7" s="134"/>
      <c r="C7" s="134"/>
      <c r="D7" s="134"/>
      <c r="E7" s="63"/>
      <c r="F7" s="61"/>
      <c r="G7" s="15"/>
      <c r="H7" s="15"/>
      <c r="I7" s="60"/>
      <c r="J7" s="60"/>
      <c r="K7" s="60"/>
    </row>
    <row r="8" spans="1:11" ht="29.4" customHeight="1" x14ac:dyDescent="0.25">
      <c r="A8" s="28" t="s">
        <v>21</v>
      </c>
      <c r="B8" s="29" t="s">
        <v>24</v>
      </c>
      <c r="C8" s="30" t="s">
        <v>22</v>
      </c>
      <c r="D8" s="31" t="s">
        <v>13</v>
      </c>
      <c r="E8" s="32">
        <v>40</v>
      </c>
      <c r="F8" s="13"/>
      <c r="G8" s="11">
        <f>E8*F8</f>
        <v>0</v>
      </c>
      <c r="H8" s="11">
        <f>G8*15%</f>
        <v>0</v>
      </c>
      <c r="I8" s="105">
        <f>G8+H8</f>
        <v>0</v>
      </c>
      <c r="J8" s="105"/>
      <c r="K8" s="105"/>
    </row>
    <row r="9" spans="1:11" ht="29.4" customHeight="1" x14ac:dyDescent="0.25">
      <c r="A9" s="1" t="s">
        <v>4</v>
      </c>
      <c r="B9" s="2" t="s">
        <v>108</v>
      </c>
      <c r="C9" s="3" t="s">
        <v>14</v>
      </c>
      <c r="D9" s="33" t="s">
        <v>15</v>
      </c>
      <c r="E9" s="34">
        <v>30</v>
      </c>
      <c r="F9" s="11"/>
      <c r="G9" s="11">
        <f t="shared" ref="G9:G11" si="0">E9*F9</f>
        <v>0</v>
      </c>
      <c r="H9" s="11">
        <f t="shared" ref="H9:H12" si="1">G9*15%</f>
        <v>0</v>
      </c>
      <c r="I9" s="105">
        <f t="shared" ref="I9:I12" si="2">G9+H9</f>
        <v>0</v>
      </c>
      <c r="J9" s="105"/>
      <c r="K9" s="105"/>
    </row>
    <row r="10" spans="1:11" ht="29.4" customHeight="1" x14ac:dyDescent="0.25">
      <c r="A10" s="1" t="s">
        <v>5</v>
      </c>
      <c r="B10" s="35" t="s">
        <v>40</v>
      </c>
      <c r="C10" s="3" t="s">
        <v>41</v>
      </c>
      <c r="D10" s="33" t="s">
        <v>13</v>
      </c>
      <c r="E10" s="34">
        <v>70</v>
      </c>
      <c r="F10" s="11"/>
      <c r="G10" s="11">
        <f t="shared" si="0"/>
        <v>0</v>
      </c>
      <c r="H10" s="11">
        <f t="shared" si="1"/>
        <v>0</v>
      </c>
      <c r="I10" s="105">
        <f t="shared" si="2"/>
        <v>0</v>
      </c>
      <c r="J10" s="105"/>
      <c r="K10" s="105"/>
    </row>
    <row r="11" spans="1:11" ht="29.4" customHeight="1" x14ac:dyDescent="0.25">
      <c r="A11" s="1" t="s">
        <v>9</v>
      </c>
      <c r="B11" s="2" t="s">
        <v>43</v>
      </c>
      <c r="C11" s="3" t="s">
        <v>36</v>
      </c>
      <c r="D11" s="4" t="s">
        <v>34</v>
      </c>
      <c r="E11" s="34">
        <v>100</v>
      </c>
      <c r="F11" s="12"/>
      <c r="G11" s="11">
        <f t="shared" si="0"/>
        <v>0</v>
      </c>
      <c r="H11" s="11">
        <f t="shared" si="1"/>
        <v>0</v>
      </c>
      <c r="I11" s="105">
        <f t="shared" si="2"/>
        <v>0</v>
      </c>
      <c r="J11" s="105"/>
      <c r="K11" s="105"/>
    </row>
    <row r="12" spans="1:11" ht="29.4" customHeight="1" x14ac:dyDescent="0.25">
      <c r="A12" s="80" t="s">
        <v>10</v>
      </c>
      <c r="B12" s="81">
        <v>9781430808619</v>
      </c>
      <c r="C12" s="82" t="s">
        <v>32</v>
      </c>
      <c r="D12" s="52" t="s">
        <v>15</v>
      </c>
      <c r="E12" s="55">
        <v>40</v>
      </c>
      <c r="F12" s="83"/>
      <c r="G12" s="84">
        <f>E12*F12</f>
        <v>0</v>
      </c>
      <c r="H12" s="84">
        <f t="shared" si="1"/>
        <v>0</v>
      </c>
      <c r="I12" s="106">
        <f t="shared" si="2"/>
        <v>0</v>
      </c>
      <c r="J12" s="105"/>
      <c r="K12" s="105"/>
    </row>
    <row r="13" spans="1:11" ht="29.4" customHeight="1" x14ac:dyDescent="0.25">
      <c r="A13" s="132" t="s">
        <v>30</v>
      </c>
      <c r="B13" s="132"/>
      <c r="C13" s="132"/>
      <c r="D13" s="132"/>
      <c r="E13" s="10"/>
      <c r="F13" s="10"/>
      <c r="G13" s="10"/>
      <c r="H13" s="10"/>
      <c r="I13" s="107"/>
      <c r="J13" s="109"/>
      <c r="K13" s="109"/>
    </row>
    <row r="14" spans="1:11" ht="29.4" customHeight="1" x14ac:dyDescent="0.25">
      <c r="A14" s="85" t="s">
        <v>21</v>
      </c>
      <c r="B14" s="86" t="s">
        <v>23</v>
      </c>
      <c r="C14" s="46" t="s">
        <v>22</v>
      </c>
      <c r="D14" s="47" t="s">
        <v>13</v>
      </c>
      <c r="E14" s="32">
        <v>40</v>
      </c>
      <c r="F14" s="13"/>
      <c r="G14" s="13">
        <f>E14*F14</f>
        <v>0</v>
      </c>
      <c r="H14" s="13">
        <f>G14*15%</f>
        <v>0</v>
      </c>
      <c r="I14" s="108">
        <f>G14+H14</f>
        <v>0</v>
      </c>
      <c r="J14" s="105"/>
      <c r="K14" s="105"/>
    </row>
    <row r="15" spans="1:11" ht="29.4" customHeight="1" x14ac:dyDescent="0.25">
      <c r="A15" s="1" t="s">
        <v>5</v>
      </c>
      <c r="B15" s="35" t="s">
        <v>42</v>
      </c>
      <c r="C15" s="3" t="s">
        <v>41</v>
      </c>
      <c r="D15" s="33" t="s">
        <v>13</v>
      </c>
      <c r="E15" s="34">
        <v>60</v>
      </c>
      <c r="F15" s="11"/>
      <c r="G15" s="11">
        <f t="shared" ref="G15:G17" si="3">E15*F15</f>
        <v>0</v>
      </c>
      <c r="H15" s="11">
        <f t="shared" ref="H15:H18" si="4">G15*15%</f>
        <v>0</v>
      </c>
      <c r="I15" s="105">
        <f t="shared" ref="I15:I18" si="5">G15+H15</f>
        <v>0</v>
      </c>
      <c r="J15" s="105"/>
      <c r="K15" s="105"/>
    </row>
    <row r="16" spans="1:11" ht="29.4" customHeight="1" x14ac:dyDescent="0.25">
      <c r="A16" s="1" t="s">
        <v>26</v>
      </c>
      <c r="B16" s="2" t="s">
        <v>109</v>
      </c>
      <c r="C16" s="3" t="s">
        <v>27</v>
      </c>
      <c r="D16" s="33" t="s">
        <v>8</v>
      </c>
      <c r="E16" s="34">
        <v>10</v>
      </c>
      <c r="F16" s="11"/>
      <c r="G16" s="11">
        <f t="shared" si="3"/>
        <v>0</v>
      </c>
      <c r="H16" s="11">
        <f t="shared" si="4"/>
        <v>0</v>
      </c>
      <c r="I16" s="105">
        <f t="shared" si="5"/>
        <v>0</v>
      </c>
      <c r="J16" s="105"/>
      <c r="K16" s="105"/>
    </row>
    <row r="17" spans="1:11" ht="29.4" customHeight="1" x14ac:dyDescent="0.25">
      <c r="A17" s="1" t="s">
        <v>7</v>
      </c>
      <c r="B17" s="2" t="s">
        <v>16</v>
      </c>
      <c r="C17" s="3" t="s">
        <v>110</v>
      </c>
      <c r="D17" s="33" t="s">
        <v>13</v>
      </c>
      <c r="E17" s="34">
        <v>20</v>
      </c>
      <c r="F17" s="12"/>
      <c r="G17" s="11">
        <f t="shared" si="3"/>
        <v>0</v>
      </c>
      <c r="H17" s="11">
        <f t="shared" si="4"/>
        <v>0</v>
      </c>
      <c r="I17" s="105">
        <f t="shared" si="5"/>
        <v>0</v>
      </c>
      <c r="J17" s="105"/>
      <c r="K17" s="105"/>
    </row>
    <row r="18" spans="1:11" ht="29.4" customHeight="1" x14ac:dyDescent="0.25">
      <c r="A18" s="1" t="s">
        <v>9</v>
      </c>
      <c r="B18" s="2" t="s">
        <v>44</v>
      </c>
      <c r="C18" s="3" t="s">
        <v>33</v>
      </c>
      <c r="D18" s="33" t="s">
        <v>111</v>
      </c>
      <c r="E18" s="34">
        <v>60</v>
      </c>
      <c r="F18" s="87"/>
      <c r="G18" s="11">
        <f>E18*F18</f>
        <v>0</v>
      </c>
      <c r="H18" s="11">
        <f t="shared" si="4"/>
        <v>0</v>
      </c>
      <c r="I18" s="105">
        <f t="shared" si="5"/>
        <v>0</v>
      </c>
      <c r="J18" s="105"/>
      <c r="K18" s="105"/>
    </row>
    <row r="19" spans="1:11" ht="29.4" customHeight="1" thickBot="1" x14ac:dyDescent="0.3">
      <c r="A19" s="1" t="s">
        <v>11</v>
      </c>
      <c r="B19" s="37" t="s">
        <v>112</v>
      </c>
      <c r="C19" s="38" t="s">
        <v>113</v>
      </c>
      <c r="D19" s="33" t="s">
        <v>15</v>
      </c>
      <c r="E19" s="34">
        <v>40</v>
      </c>
      <c r="F19" s="12"/>
      <c r="G19" s="11">
        <f t="shared" ref="G19" si="6">E19*F19</f>
        <v>0</v>
      </c>
      <c r="H19" s="11">
        <f t="shared" ref="H19:H20" si="7">G19*15%</f>
        <v>0</v>
      </c>
      <c r="I19" s="105">
        <f t="shared" ref="I19:I20" si="8">G19+H19</f>
        <v>0</v>
      </c>
      <c r="J19" s="105"/>
      <c r="K19" s="105"/>
    </row>
    <row r="20" spans="1:11" ht="29.4" customHeight="1" x14ac:dyDescent="0.25">
      <c r="A20" s="80" t="s">
        <v>12</v>
      </c>
      <c r="B20" s="39" t="s">
        <v>37</v>
      </c>
      <c r="C20" s="6" t="s">
        <v>38</v>
      </c>
      <c r="D20" s="52" t="s">
        <v>17</v>
      </c>
      <c r="E20" s="55">
        <v>20</v>
      </c>
      <c r="F20" s="83"/>
      <c r="G20" s="84">
        <f>E20*F20</f>
        <v>0</v>
      </c>
      <c r="H20" s="84">
        <f t="shared" si="7"/>
        <v>0</v>
      </c>
      <c r="I20" s="106">
        <f t="shared" si="8"/>
        <v>0</v>
      </c>
      <c r="J20" s="105"/>
      <c r="K20" s="105"/>
    </row>
    <row r="21" spans="1:11" ht="29.4" customHeight="1" x14ac:dyDescent="0.25">
      <c r="A21" s="132" t="s">
        <v>31</v>
      </c>
      <c r="B21" s="132"/>
      <c r="C21" s="132"/>
      <c r="D21" s="132"/>
      <c r="E21" s="10"/>
      <c r="F21" s="10"/>
      <c r="G21" s="10"/>
      <c r="H21" s="10"/>
      <c r="I21" s="107"/>
      <c r="J21" s="109"/>
      <c r="K21" s="109"/>
    </row>
    <row r="22" spans="1:11" ht="29.4" customHeight="1" x14ac:dyDescent="0.25">
      <c r="A22" s="85" t="s">
        <v>5</v>
      </c>
      <c r="B22" s="86" t="s">
        <v>18</v>
      </c>
      <c r="C22" s="46" t="s">
        <v>19</v>
      </c>
      <c r="D22" s="47" t="s">
        <v>13</v>
      </c>
      <c r="E22" s="32">
        <v>20</v>
      </c>
      <c r="F22" s="13"/>
      <c r="G22" s="11">
        <f>E22*F22</f>
        <v>0</v>
      </c>
      <c r="H22" s="11">
        <f>G22*15%</f>
        <v>0</v>
      </c>
      <c r="I22" s="105">
        <f>G22+H22</f>
        <v>0</v>
      </c>
      <c r="J22" s="105"/>
      <c r="K22" s="105"/>
    </row>
    <row r="23" spans="1:11" ht="29.4" customHeight="1" x14ac:dyDescent="0.25">
      <c r="A23" s="1" t="s">
        <v>26</v>
      </c>
      <c r="B23" s="2" t="s">
        <v>114</v>
      </c>
      <c r="C23" s="3" t="s">
        <v>27</v>
      </c>
      <c r="D23" s="33" t="s">
        <v>6</v>
      </c>
      <c r="E23" s="34">
        <v>10</v>
      </c>
      <c r="F23" s="11"/>
      <c r="G23" s="11">
        <f t="shared" ref="G23:G25" si="9">E23*F23</f>
        <v>0</v>
      </c>
      <c r="H23" s="11">
        <f t="shared" ref="H23:H25" si="10">G23*15%</f>
        <v>0</v>
      </c>
      <c r="I23" s="105">
        <f t="shared" ref="I23:I25" si="11">G23+H23</f>
        <v>0</v>
      </c>
      <c r="J23" s="105"/>
      <c r="K23" s="105"/>
    </row>
    <row r="24" spans="1:11" ht="29.4" customHeight="1" x14ac:dyDescent="0.25">
      <c r="A24" s="1" t="s">
        <v>7</v>
      </c>
      <c r="B24" s="2" t="s">
        <v>115</v>
      </c>
      <c r="C24" s="3" t="s">
        <v>20</v>
      </c>
      <c r="D24" s="33" t="s">
        <v>13</v>
      </c>
      <c r="E24" s="34">
        <v>20</v>
      </c>
      <c r="F24" s="11"/>
      <c r="G24" s="11">
        <f t="shared" si="9"/>
        <v>0</v>
      </c>
      <c r="H24" s="11">
        <f t="shared" si="10"/>
        <v>0</v>
      </c>
      <c r="I24" s="105">
        <f t="shared" si="11"/>
        <v>0</v>
      </c>
      <c r="J24" s="105"/>
      <c r="K24" s="105"/>
    </row>
    <row r="25" spans="1:11" ht="29.4" customHeight="1" x14ac:dyDescent="0.25">
      <c r="A25" s="1" t="s">
        <v>9</v>
      </c>
      <c r="B25" s="5" t="s">
        <v>35</v>
      </c>
      <c r="C25" s="5" t="s">
        <v>33</v>
      </c>
      <c r="D25" s="7" t="s">
        <v>34</v>
      </c>
      <c r="E25" s="34">
        <v>20</v>
      </c>
      <c r="F25" s="12"/>
      <c r="G25" s="11">
        <f t="shared" si="9"/>
        <v>0</v>
      </c>
      <c r="H25" s="11">
        <f t="shared" si="10"/>
        <v>0</v>
      </c>
      <c r="I25" s="105">
        <f t="shared" si="11"/>
        <v>0</v>
      </c>
      <c r="J25" s="105"/>
      <c r="K25" s="105"/>
    </row>
    <row r="27" spans="1:11" ht="14.4" thickBot="1" x14ac:dyDescent="0.3">
      <c r="I27" s="127">
        <f>SUM(I8:I25)</f>
        <v>0</v>
      </c>
      <c r="J27" s="127">
        <f t="shared" ref="J27:K27" si="12">SUM(J8:J25)</f>
        <v>0</v>
      </c>
      <c r="K27" s="127">
        <f t="shared" si="12"/>
        <v>0</v>
      </c>
    </row>
    <row r="28" spans="1:11" ht="14.4" thickTop="1" x14ac:dyDescent="0.25"/>
    <row r="30" spans="1:11" ht="42" thickBot="1" x14ac:dyDescent="0.3">
      <c r="H30" s="126" t="s">
        <v>129</v>
      </c>
      <c r="I30" s="152">
        <f>I27+J27+K27</f>
        <v>0</v>
      </c>
    </row>
    <row r="31" spans="1:11" ht="14.4" thickTop="1" x14ac:dyDescent="0.25"/>
  </sheetData>
  <mergeCells count="8">
    <mergeCell ref="A4:D4"/>
    <mergeCell ref="A1:D1"/>
    <mergeCell ref="A2:D2"/>
    <mergeCell ref="A3:D3"/>
    <mergeCell ref="A21:D21"/>
    <mergeCell ref="A13:D13"/>
    <mergeCell ref="A7:D7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97" orientation="landscape" r:id="rId1"/>
  <rowBreaks count="1" manualBreakCount="1">
    <brk id="1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621-D92D-4252-A4F4-40FE2AD63CF4}">
  <dimension ref="A1:K35"/>
  <sheetViews>
    <sheetView topLeftCell="B28" workbookViewId="0">
      <selection activeCell="H35" sqref="H35"/>
    </sheetView>
  </sheetViews>
  <sheetFormatPr defaultRowHeight="14.4" x14ac:dyDescent="0.3"/>
  <cols>
    <col min="1" max="1" width="32.6640625" style="24" customWidth="1"/>
    <col min="2" max="2" width="33.5546875" style="24" customWidth="1"/>
    <col min="3" max="3" width="23.109375" style="24" customWidth="1"/>
    <col min="4" max="4" width="26.5546875" style="24" customWidth="1"/>
    <col min="5" max="5" width="8.88671875" style="24"/>
    <col min="6" max="6" width="15.5546875" style="6" customWidth="1"/>
    <col min="7" max="7" width="15.21875" style="6" customWidth="1"/>
    <col min="8" max="8" width="14.21875" style="6" customWidth="1"/>
    <col min="9" max="9" width="17.6640625" style="6" customWidth="1"/>
    <col min="10" max="10" width="18.21875" style="24" customWidth="1"/>
    <col min="11" max="11" width="17.88671875" style="24" customWidth="1"/>
    <col min="12" max="16384" width="8.88671875" style="24"/>
  </cols>
  <sheetData>
    <row r="1" spans="1:11" ht="24.6" x14ac:dyDescent="0.4">
      <c r="A1" s="139" t="s">
        <v>45</v>
      </c>
      <c r="B1" s="139"/>
      <c r="C1" s="139"/>
      <c r="D1" s="139"/>
      <c r="E1" s="64"/>
      <c r="F1" s="73"/>
      <c r="G1" s="73"/>
      <c r="H1" s="73"/>
      <c r="I1" s="74"/>
      <c r="J1" s="111"/>
      <c r="K1" s="111"/>
    </row>
    <row r="2" spans="1:11" ht="21.6" thickBot="1" x14ac:dyDescent="0.45">
      <c r="A2" s="140" t="s">
        <v>46</v>
      </c>
      <c r="B2" s="140"/>
      <c r="C2" s="140"/>
      <c r="D2" s="140"/>
      <c r="E2" s="64"/>
      <c r="F2" s="14"/>
      <c r="G2" s="14"/>
      <c r="H2" s="14"/>
      <c r="I2" s="14"/>
      <c r="J2" s="111"/>
      <c r="K2" s="111"/>
    </row>
    <row r="3" spans="1:11" s="103" customFormat="1" ht="28.2" thickBot="1" x14ac:dyDescent="0.35">
      <c r="A3" s="99" t="s">
        <v>0</v>
      </c>
      <c r="B3" s="100" t="s">
        <v>1</v>
      </c>
      <c r="C3" s="75" t="s">
        <v>2</v>
      </c>
      <c r="D3" s="101" t="s">
        <v>3</v>
      </c>
      <c r="E3" s="102" t="s">
        <v>107</v>
      </c>
      <c r="F3" s="76" t="s">
        <v>116</v>
      </c>
      <c r="G3" s="76" t="s">
        <v>117</v>
      </c>
      <c r="H3" s="76" t="s">
        <v>118</v>
      </c>
      <c r="I3" s="110" t="s">
        <v>126</v>
      </c>
      <c r="J3" s="116" t="s">
        <v>127</v>
      </c>
      <c r="K3" s="116" t="s">
        <v>128</v>
      </c>
    </row>
    <row r="4" spans="1:11" ht="38.4" customHeight="1" x14ac:dyDescent="0.3">
      <c r="A4" s="3" t="s">
        <v>47</v>
      </c>
      <c r="B4" s="2" t="s">
        <v>48</v>
      </c>
      <c r="C4" s="46" t="s">
        <v>49</v>
      </c>
      <c r="D4" s="65" t="s">
        <v>13</v>
      </c>
      <c r="E4" s="48">
        <v>50</v>
      </c>
      <c r="F4" s="16"/>
      <c r="G4" s="16">
        <f>E4*F4</f>
        <v>0</v>
      </c>
      <c r="H4" s="16">
        <f>G4*15%</f>
        <v>0</v>
      </c>
      <c r="I4" s="112">
        <f>G4+H4</f>
        <v>0</v>
      </c>
      <c r="J4" s="117"/>
      <c r="K4" s="117"/>
    </row>
    <row r="5" spans="1:11" ht="38.4" customHeight="1" x14ac:dyDescent="0.3">
      <c r="A5" s="3" t="s">
        <v>9</v>
      </c>
      <c r="B5" s="2" t="s">
        <v>50</v>
      </c>
      <c r="C5" s="3" t="s">
        <v>51</v>
      </c>
      <c r="D5" s="41" t="s">
        <v>13</v>
      </c>
      <c r="E5" s="40">
        <v>60</v>
      </c>
      <c r="F5" s="17"/>
      <c r="G5" s="17">
        <f>E5*F5</f>
        <v>0</v>
      </c>
      <c r="H5" s="17">
        <f t="shared" ref="H5:H8" si="0">G5*15%</f>
        <v>0</v>
      </c>
      <c r="I5" s="113">
        <f t="shared" ref="I5:I8" si="1">G5+H5</f>
        <v>0</v>
      </c>
      <c r="J5" s="117"/>
      <c r="K5" s="117"/>
    </row>
    <row r="6" spans="1:11" ht="38.4" customHeight="1" x14ac:dyDescent="0.3">
      <c r="A6" s="3" t="s">
        <v>52</v>
      </c>
      <c r="B6" s="35" t="s">
        <v>53</v>
      </c>
      <c r="C6" s="3" t="s">
        <v>54</v>
      </c>
      <c r="D6" s="42" t="s">
        <v>55</v>
      </c>
      <c r="E6" s="40">
        <v>50</v>
      </c>
      <c r="F6" s="17"/>
      <c r="G6" s="17">
        <f t="shared" ref="G6:G7" si="2">E6*F6</f>
        <v>0</v>
      </c>
      <c r="H6" s="17">
        <f t="shared" si="0"/>
        <v>0</v>
      </c>
      <c r="I6" s="113">
        <f t="shared" si="1"/>
        <v>0</v>
      </c>
      <c r="J6" s="117"/>
      <c r="K6" s="117"/>
    </row>
    <row r="7" spans="1:11" ht="38.4" customHeight="1" x14ac:dyDescent="0.3">
      <c r="A7" s="78" t="s">
        <v>56</v>
      </c>
      <c r="B7" s="79" t="s">
        <v>57</v>
      </c>
      <c r="C7" s="3" t="s">
        <v>54</v>
      </c>
      <c r="D7" s="41" t="s">
        <v>55</v>
      </c>
      <c r="E7" s="40">
        <v>40</v>
      </c>
      <c r="F7" s="18"/>
      <c r="G7" s="17">
        <f t="shared" si="2"/>
        <v>0</v>
      </c>
      <c r="H7" s="17">
        <f t="shared" si="0"/>
        <v>0</v>
      </c>
      <c r="I7" s="113">
        <f t="shared" si="1"/>
        <v>0</v>
      </c>
      <c r="J7" s="117"/>
      <c r="K7" s="117"/>
    </row>
    <row r="8" spans="1:11" ht="38.4" customHeight="1" x14ac:dyDescent="0.3">
      <c r="A8" s="3" t="s">
        <v>58</v>
      </c>
      <c r="B8" s="2" t="s">
        <v>59</v>
      </c>
      <c r="C8" s="3" t="s">
        <v>60</v>
      </c>
      <c r="D8" s="9" t="s">
        <v>61</v>
      </c>
      <c r="E8" s="40">
        <v>50</v>
      </c>
      <c r="F8" s="67"/>
      <c r="G8" s="17">
        <f>E8*F8</f>
        <v>0</v>
      </c>
      <c r="H8" s="17">
        <f t="shared" si="0"/>
        <v>0</v>
      </c>
      <c r="I8" s="113">
        <f t="shared" si="1"/>
        <v>0</v>
      </c>
      <c r="J8" s="117"/>
      <c r="K8" s="117"/>
    </row>
    <row r="9" spans="1:11" ht="38.4" customHeight="1" x14ac:dyDescent="0.3">
      <c r="A9" s="3" t="s">
        <v>62</v>
      </c>
      <c r="B9" s="2" t="s">
        <v>63</v>
      </c>
      <c r="C9" s="3" t="s">
        <v>64</v>
      </c>
      <c r="D9" s="42" t="s">
        <v>65</v>
      </c>
      <c r="E9" s="40">
        <v>60</v>
      </c>
      <c r="F9" s="17"/>
      <c r="G9" s="17">
        <f t="shared" ref="G9:G11" si="3">E9*F9</f>
        <v>0</v>
      </c>
      <c r="H9" s="17">
        <f t="shared" ref="H9:H11" si="4">G9*15%</f>
        <v>0</v>
      </c>
      <c r="I9" s="113">
        <f t="shared" ref="I9:I11" si="5">G9+H9</f>
        <v>0</v>
      </c>
      <c r="J9" s="117"/>
      <c r="K9" s="117"/>
    </row>
    <row r="10" spans="1:11" ht="38.4" customHeight="1" x14ac:dyDescent="0.3">
      <c r="A10" s="3" t="s">
        <v>66</v>
      </c>
      <c r="B10" s="2" t="s">
        <v>67</v>
      </c>
      <c r="C10" s="3" t="s">
        <v>64</v>
      </c>
      <c r="D10" s="42" t="s">
        <v>65</v>
      </c>
      <c r="E10" s="40">
        <v>60</v>
      </c>
      <c r="F10" s="17"/>
      <c r="G10" s="17">
        <f t="shared" si="3"/>
        <v>0</v>
      </c>
      <c r="H10" s="17">
        <f t="shared" si="4"/>
        <v>0</v>
      </c>
      <c r="I10" s="113">
        <f t="shared" si="5"/>
        <v>0</v>
      </c>
      <c r="J10" s="117"/>
      <c r="K10" s="117"/>
    </row>
    <row r="11" spans="1:11" ht="38.4" customHeight="1" thickBot="1" x14ac:dyDescent="0.35">
      <c r="A11" s="34" t="s">
        <v>68</v>
      </c>
      <c r="B11" s="36" t="s">
        <v>69</v>
      </c>
      <c r="C11" s="43" t="s">
        <v>70</v>
      </c>
      <c r="D11" s="42" t="s">
        <v>55</v>
      </c>
      <c r="E11" s="44">
        <v>60</v>
      </c>
      <c r="F11" s="19"/>
      <c r="G11" s="68">
        <f t="shared" si="3"/>
        <v>0</v>
      </c>
      <c r="H11" s="68">
        <f t="shared" si="4"/>
        <v>0</v>
      </c>
      <c r="I11" s="114">
        <f t="shared" si="5"/>
        <v>0</v>
      </c>
      <c r="J11" s="118"/>
      <c r="K11" s="118"/>
    </row>
    <row r="12" spans="1:11" ht="38.4" customHeight="1" x14ac:dyDescent="0.3">
      <c r="A12" s="141" t="s">
        <v>71</v>
      </c>
      <c r="B12" s="142"/>
      <c r="C12" s="143"/>
      <c r="D12" s="144"/>
      <c r="E12" s="20"/>
      <c r="F12" s="21"/>
      <c r="G12" s="22"/>
      <c r="H12" s="22"/>
      <c r="I12" s="120"/>
      <c r="J12" s="121"/>
      <c r="K12" s="121"/>
    </row>
    <row r="13" spans="1:11" ht="38.4" customHeight="1" thickBot="1" x14ac:dyDescent="0.35">
      <c r="A13" s="145"/>
      <c r="B13" s="146"/>
      <c r="C13" s="146"/>
      <c r="D13" s="147"/>
      <c r="E13" s="23"/>
      <c r="F13" s="69"/>
      <c r="G13" s="69"/>
      <c r="H13" s="69"/>
      <c r="I13" s="122"/>
      <c r="J13" s="123"/>
      <c r="K13" s="123"/>
    </row>
    <row r="14" spans="1:11" ht="38.4" customHeight="1" x14ac:dyDescent="0.3">
      <c r="A14" s="53" t="s">
        <v>72</v>
      </c>
      <c r="B14" s="45" t="s">
        <v>73</v>
      </c>
      <c r="C14" s="46" t="s">
        <v>74</v>
      </c>
      <c r="D14" s="47" t="s">
        <v>13</v>
      </c>
      <c r="E14" s="48">
        <v>30</v>
      </c>
      <c r="F14" s="17"/>
      <c r="G14" s="17">
        <f>E14*F14</f>
        <v>0</v>
      </c>
      <c r="H14" s="17">
        <f>G14*15%</f>
        <v>0</v>
      </c>
      <c r="I14" s="112">
        <f>G14+H14</f>
        <v>0</v>
      </c>
      <c r="J14" s="119"/>
      <c r="K14" s="119"/>
    </row>
    <row r="15" spans="1:11" ht="38.4" customHeight="1" x14ac:dyDescent="0.3">
      <c r="A15" s="3" t="s">
        <v>9</v>
      </c>
      <c r="B15" s="49" t="s">
        <v>75</v>
      </c>
      <c r="C15" s="3" t="s">
        <v>76</v>
      </c>
      <c r="D15" s="33" t="s">
        <v>13</v>
      </c>
      <c r="E15" s="40">
        <v>45</v>
      </c>
      <c r="F15" s="17"/>
      <c r="G15" s="17">
        <f t="shared" ref="G15:G17" si="6">E15*F15</f>
        <v>0</v>
      </c>
      <c r="H15" s="17">
        <f t="shared" ref="H15:H20" si="7">G15*15%</f>
        <v>0</v>
      </c>
      <c r="I15" s="113">
        <f t="shared" ref="I15:I20" si="8">G15+H15</f>
        <v>0</v>
      </c>
      <c r="J15" s="117"/>
      <c r="K15" s="117"/>
    </row>
    <row r="16" spans="1:11" ht="38.4" customHeight="1" x14ac:dyDescent="0.3">
      <c r="A16" s="3" t="s">
        <v>77</v>
      </c>
      <c r="B16" s="50" t="s">
        <v>78</v>
      </c>
      <c r="C16" s="3" t="s">
        <v>54</v>
      </c>
      <c r="D16" s="42" t="s">
        <v>55</v>
      </c>
      <c r="E16" s="40">
        <v>35</v>
      </c>
      <c r="F16" s="17"/>
      <c r="G16" s="17">
        <f t="shared" si="6"/>
        <v>0</v>
      </c>
      <c r="H16" s="17">
        <f t="shared" si="7"/>
        <v>0</v>
      </c>
      <c r="I16" s="113">
        <f t="shared" si="8"/>
        <v>0</v>
      </c>
      <c r="J16" s="117"/>
      <c r="K16" s="117"/>
    </row>
    <row r="17" spans="1:11" ht="38.4" customHeight="1" x14ac:dyDescent="0.3">
      <c r="A17" s="3" t="s">
        <v>79</v>
      </c>
      <c r="B17" s="50" t="s">
        <v>80</v>
      </c>
      <c r="C17" s="3" t="s">
        <v>54</v>
      </c>
      <c r="D17" s="42" t="s">
        <v>55</v>
      </c>
      <c r="E17" s="40">
        <v>35</v>
      </c>
      <c r="F17" s="18"/>
      <c r="G17" s="17">
        <f t="shared" si="6"/>
        <v>0</v>
      </c>
      <c r="H17" s="17">
        <f t="shared" si="7"/>
        <v>0</v>
      </c>
      <c r="I17" s="113">
        <f t="shared" si="8"/>
        <v>0</v>
      </c>
      <c r="J17" s="117"/>
      <c r="K17" s="117"/>
    </row>
    <row r="18" spans="1:11" ht="38.4" customHeight="1" x14ac:dyDescent="0.3">
      <c r="A18" s="3" t="s">
        <v>81</v>
      </c>
      <c r="B18" s="50" t="s">
        <v>82</v>
      </c>
      <c r="C18" s="3" t="s">
        <v>83</v>
      </c>
      <c r="D18" s="33" t="s">
        <v>65</v>
      </c>
      <c r="E18" s="40">
        <v>30</v>
      </c>
      <c r="F18" s="67"/>
      <c r="G18" s="17">
        <f>E18*F18</f>
        <v>0</v>
      </c>
      <c r="H18" s="17">
        <f t="shared" si="7"/>
        <v>0</v>
      </c>
      <c r="I18" s="113">
        <f t="shared" si="8"/>
        <v>0</v>
      </c>
      <c r="J18" s="117"/>
      <c r="K18" s="117"/>
    </row>
    <row r="19" spans="1:11" ht="38.4" customHeight="1" x14ac:dyDescent="0.3">
      <c r="A19" s="3" t="s">
        <v>84</v>
      </c>
      <c r="B19" s="50" t="s">
        <v>85</v>
      </c>
      <c r="C19" s="3" t="s">
        <v>64</v>
      </c>
      <c r="D19" s="33" t="s">
        <v>65</v>
      </c>
      <c r="E19" s="40">
        <v>35</v>
      </c>
      <c r="F19" s="18"/>
      <c r="G19" s="17">
        <f t="shared" ref="G19" si="9">E19*F19</f>
        <v>0</v>
      </c>
      <c r="H19" s="17">
        <f t="shared" si="7"/>
        <v>0</v>
      </c>
      <c r="I19" s="113">
        <f t="shared" si="8"/>
        <v>0</v>
      </c>
      <c r="J19" s="117"/>
      <c r="K19" s="117"/>
    </row>
    <row r="20" spans="1:11" ht="38.4" customHeight="1" x14ac:dyDescent="0.3">
      <c r="A20" s="3" t="s">
        <v>86</v>
      </c>
      <c r="B20" s="51" t="s">
        <v>87</v>
      </c>
      <c r="C20" s="3" t="s">
        <v>64</v>
      </c>
      <c r="D20" s="52" t="s">
        <v>65</v>
      </c>
      <c r="E20" s="40">
        <v>35</v>
      </c>
      <c r="F20" s="67"/>
      <c r="G20" s="17">
        <f>E20*F20</f>
        <v>0</v>
      </c>
      <c r="H20" s="17">
        <f t="shared" si="7"/>
        <v>0</v>
      </c>
      <c r="I20" s="113">
        <f t="shared" si="8"/>
        <v>0</v>
      </c>
      <c r="J20" s="117"/>
      <c r="K20" s="117"/>
    </row>
    <row r="21" spans="1:11" ht="38.4" customHeight="1" thickBot="1" x14ac:dyDescent="0.35">
      <c r="A21" s="53" t="s">
        <v>68</v>
      </c>
      <c r="B21" s="54" t="s">
        <v>88</v>
      </c>
      <c r="C21" s="55" t="s">
        <v>70</v>
      </c>
      <c r="D21" s="52" t="s">
        <v>55</v>
      </c>
      <c r="E21" s="44">
        <v>30</v>
      </c>
      <c r="F21" s="70"/>
      <c r="G21" s="70">
        <f>E21*F21</f>
        <v>0</v>
      </c>
      <c r="H21" s="70">
        <f>G21*15%</f>
        <v>0</v>
      </c>
      <c r="I21" s="115">
        <f>G21+H21</f>
        <v>0</v>
      </c>
      <c r="J21" s="118"/>
      <c r="K21" s="118"/>
    </row>
    <row r="22" spans="1:11" ht="38.4" customHeight="1" x14ac:dyDescent="0.3">
      <c r="A22" s="148" t="s">
        <v>89</v>
      </c>
      <c r="B22" s="149"/>
      <c r="C22" s="149"/>
      <c r="D22" s="149"/>
      <c r="E22" s="149"/>
      <c r="F22" s="149"/>
      <c r="G22" s="149"/>
      <c r="H22" s="149"/>
      <c r="I22" s="137"/>
      <c r="J22" s="121"/>
      <c r="K22" s="121"/>
    </row>
    <row r="23" spans="1:11" ht="38.4" customHeight="1" thickBot="1" x14ac:dyDescent="0.35">
      <c r="A23" s="150"/>
      <c r="B23" s="151"/>
      <c r="C23" s="151"/>
      <c r="D23" s="151"/>
      <c r="E23" s="151"/>
      <c r="F23" s="140"/>
      <c r="G23" s="140"/>
      <c r="H23" s="140"/>
      <c r="I23" s="138"/>
      <c r="J23" s="123"/>
      <c r="K23" s="123"/>
    </row>
    <row r="24" spans="1:11" ht="38.4" customHeight="1" x14ac:dyDescent="0.3">
      <c r="A24" s="77" t="s">
        <v>72</v>
      </c>
      <c r="B24" s="56" t="s">
        <v>90</v>
      </c>
      <c r="C24" s="57" t="s">
        <v>91</v>
      </c>
      <c r="D24" s="58" t="s">
        <v>13</v>
      </c>
      <c r="E24" s="48">
        <v>15</v>
      </c>
      <c r="F24" s="17"/>
      <c r="G24" s="17">
        <f t="shared" ref="G24:G25" si="10">E24*F24</f>
        <v>0</v>
      </c>
      <c r="H24" s="17">
        <f t="shared" ref="H24:H25" si="11">G24*15%</f>
        <v>0</v>
      </c>
      <c r="I24" s="112">
        <f t="shared" ref="I24:I25" si="12">G24+H24</f>
        <v>0</v>
      </c>
      <c r="J24" s="119"/>
      <c r="K24" s="119"/>
    </row>
    <row r="25" spans="1:11" ht="38.4" customHeight="1" x14ac:dyDescent="0.3">
      <c r="A25" s="3" t="s">
        <v>9</v>
      </c>
      <c r="B25" s="8" t="s">
        <v>92</v>
      </c>
      <c r="C25" s="59" t="s">
        <v>93</v>
      </c>
      <c r="D25" s="41" t="s">
        <v>13</v>
      </c>
      <c r="E25" s="40">
        <v>30</v>
      </c>
      <c r="F25" s="18"/>
      <c r="G25" s="17">
        <f t="shared" si="10"/>
        <v>0</v>
      </c>
      <c r="H25" s="17">
        <f t="shared" si="11"/>
        <v>0</v>
      </c>
      <c r="I25" s="113">
        <f t="shared" si="12"/>
        <v>0</v>
      </c>
      <c r="J25" s="117"/>
      <c r="K25" s="117"/>
    </row>
    <row r="26" spans="1:11" ht="38.4" customHeight="1" x14ac:dyDescent="0.3">
      <c r="A26" s="3" t="s">
        <v>94</v>
      </c>
      <c r="B26" s="8" t="s">
        <v>95</v>
      </c>
      <c r="C26" s="59" t="s">
        <v>54</v>
      </c>
      <c r="D26" s="41" t="s">
        <v>13</v>
      </c>
      <c r="E26" s="40">
        <v>15</v>
      </c>
      <c r="F26" s="18"/>
      <c r="G26" s="17">
        <f t="shared" ref="G26:G30" si="13">E26*F26</f>
        <v>0</v>
      </c>
      <c r="H26" s="17">
        <f t="shared" ref="H26:H30" si="14">G26*15%</f>
        <v>0</v>
      </c>
      <c r="I26" s="113">
        <f t="shared" ref="I26:I30" si="15">G26+H26</f>
        <v>0</v>
      </c>
      <c r="J26" s="117"/>
      <c r="K26" s="117"/>
    </row>
    <row r="27" spans="1:11" ht="38.4" customHeight="1" x14ac:dyDescent="0.3">
      <c r="A27" s="3" t="s">
        <v>96</v>
      </c>
      <c r="B27" s="8" t="s">
        <v>97</v>
      </c>
      <c r="C27" s="59" t="s">
        <v>98</v>
      </c>
      <c r="D27" s="41" t="s">
        <v>65</v>
      </c>
      <c r="E27" s="40">
        <v>30</v>
      </c>
      <c r="F27" s="18"/>
      <c r="G27" s="17">
        <f t="shared" si="13"/>
        <v>0</v>
      </c>
      <c r="H27" s="17">
        <f t="shared" si="14"/>
        <v>0</v>
      </c>
      <c r="I27" s="113">
        <f t="shared" si="15"/>
        <v>0</v>
      </c>
      <c r="J27" s="117"/>
      <c r="K27" s="117"/>
    </row>
    <row r="28" spans="1:11" ht="38.4" customHeight="1" x14ac:dyDescent="0.3">
      <c r="A28" s="3" t="s">
        <v>99</v>
      </c>
      <c r="B28" s="9" t="s">
        <v>100</v>
      </c>
      <c r="C28" s="59" t="s">
        <v>101</v>
      </c>
      <c r="D28" s="41" t="s">
        <v>65</v>
      </c>
      <c r="E28" s="40">
        <v>15</v>
      </c>
      <c r="F28" s="18"/>
      <c r="G28" s="17">
        <f t="shared" si="13"/>
        <v>0</v>
      </c>
      <c r="H28" s="17">
        <f t="shared" si="14"/>
        <v>0</v>
      </c>
      <c r="I28" s="113">
        <f t="shared" si="15"/>
        <v>0</v>
      </c>
      <c r="J28" s="117"/>
      <c r="K28" s="117"/>
    </row>
    <row r="29" spans="1:11" ht="38.4" customHeight="1" x14ac:dyDescent="0.3">
      <c r="A29" s="3" t="s">
        <v>102</v>
      </c>
      <c r="B29" s="8" t="s">
        <v>103</v>
      </c>
      <c r="C29" s="59" t="s">
        <v>104</v>
      </c>
      <c r="D29" s="41" t="s">
        <v>65</v>
      </c>
      <c r="E29" s="40">
        <v>15</v>
      </c>
      <c r="F29" s="18"/>
      <c r="G29" s="17">
        <f t="shared" si="13"/>
        <v>0</v>
      </c>
      <c r="H29" s="17">
        <f t="shared" si="14"/>
        <v>0</v>
      </c>
      <c r="I29" s="113">
        <f t="shared" si="15"/>
        <v>0</v>
      </c>
      <c r="J29" s="117"/>
      <c r="K29" s="117"/>
    </row>
    <row r="30" spans="1:11" ht="38.4" customHeight="1" x14ac:dyDescent="0.3">
      <c r="A30" s="3" t="s">
        <v>68</v>
      </c>
      <c r="B30" s="8" t="s">
        <v>105</v>
      </c>
      <c r="C30" s="59" t="s">
        <v>106</v>
      </c>
      <c r="D30" s="41" t="s">
        <v>65</v>
      </c>
      <c r="E30" s="40">
        <v>15</v>
      </c>
      <c r="F30" s="18"/>
      <c r="G30" s="17">
        <f t="shared" si="13"/>
        <v>0</v>
      </c>
      <c r="H30" s="17">
        <f t="shared" si="14"/>
        <v>0</v>
      </c>
      <c r="I30" s="113">
        <f t="shared" si="15"/>
        <v>0</v>
      </c>
      <c r="J30" s="117"/>
      <c r="K30" s="117"/>
    </row>
    <row r="31" spans="1:11" x14ac:dyDescent="0.3">
      <c r="J31" s="124"/>
      <c r="K31" s="124"/>
    </row>
    <row r="32" spans="1:11" x14ac:dyDescent="0.3">
      <c r="I32" s="125">
        <f>SUM(I4:I30)</f>
        <v>0</v>
      </c>
      <c r="J32" s="125">
        <f t="shared" ref="J32" si="16">SUM(J4:J30)</f>
        <v>0</v>
      </c>
      <c r="K32" s="125">
        <f>SUM(K4:K30)</f>
        <v>0</v>
      </c>
    </row>
    <row r="34" spans="8:9" ht="42.6" thickBot="1" x14ac:dyDescent="0.35">
      <c r="H34" s="126" t="s">
        <v>129</v>
      </c>
      <c r="I34" s="152">
        <f>I32+J32+K32</f>
        <v>0</v>
      </c>
    </row>
    <row r="35" spans="8:9" ht="15" thickTop="1" x14ac:dyDescent="0.3"/>
  </sheetData>
  <mergeCells count="6">
    <mergeCell ref="I22:I23"/>
    <mergeCell ref="A1:D1"/>
    <mergeCell ref="A2:D2"/>
    <mergeCell ref="A12:D13"/>
    <mergeCell ref="A22:D23"/>
    <mergeCell ref="E22:H2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</vt:lpstr>
      <vt:lpstr>Report 191</vt:lpstr>
      <vt:lpstr>NCV Engineering studies </vt:lpstr>
      <vt:lpstr>'Report 191'!Print_Area</vt:lpstr>
      <vt:lpstr>'Report 191'!Print_Titles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Porchia Christians</dc:creator>
  <cp:lastModifiedBy>Nqobile Myeni</cp:lastModifiedBy>
  <cp:lastPrinted>2024-09-17T23:00:39Z</cp:lastPrinted>
  <dcterms:created xsi:type="dcterms:W3CDTF">2015-08-05T09:07:07Z</dcterms:created>
  <dcterms:modified xsi:type="dcterms:W3CDTF">2025-05-16T07:38:31Z</dcterms:modified>
</cp:coreProperties>
</file>