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defaultThemeVersion="166925"/>
  <mc:AlternateContent xmlns:mc="http://schemas.openxmlformats.org/markup-compatibility/2006">
    <mc:Choice Requires="x15">
      <x15ac:absPath xmlns:x15ac="http://schemas.microsoft.com/office/spreadsheetml/2010/11/ac" url="C:\Users\seshokad\Desktop\NR\Projects\New Projects_2023\X.002_203_2023_1\Consultant tender\Returnables\Financial\"/>
    </mc:Choice>
  </mc:AlternateContent>
  <xr:revisionPtr revIDLastSave="0" documentId="13_ncr:1_{64997F66-1034-4231-80F1-09849FA874B7}" xr6:coauthVersionLast="47" xr6:coauthVersionMax="47" xr10:uidLastSave="{00000000-0000-0000-0000-000000000000}"/>
  <bookViews>
    <workbookView xWindow="-108" yWindow="-108" windowWidth="23256" windowHeight="12576" xr2:uid="{00000000-000D-0000-FFFF-FFFF00000000}"/>
  </bookViews>
  <sheets>
    <sheet name="RRM Pricing Schedule" sheetId="1" r:id="rId1"/>
  </sheets>
  <definedNames>
    <definedName name="_Toc129491471" localSheetId="0">'RRM Pricing Schedule'!$A$7</definedName>
    <definedName name="_Toc129491882" localSheetId="0">'RRM Pricing Schedule'!$A$7</definedName>
    <definedName name="_Toc396298216" localSheetId="0">'RRM Pricing Schedule'!$A$126</definedName>
    <definedName name="_xlnm.Print_Titles" localSheetId="0">'RRM Pricing Schedule'!$1:$4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82" i="1" l="1"/>
  <c r="F81" i="1"/>
  <c r="F80" i="1"/>
  <c r="F79" i="1"/>
  <c r="F78" i="1"/>
  <c r="F77" i="1"/>
  <c r="F76" i="1"/>
  <c r="F75" i="1"/>
  <c r="F14" i="1" l="1"/>
  <c r="F108" i="1" l="1"/>
  <c r="F72" i="1"/>
  <c r="F48" i="1" l="1"/>
  <c r="F47" i="1"/>
  <c r="F49" i="1"/>
  <c r="F105" i="1" l="1"/>
  <c r="D106" i="1" s="1"/>
  <c r="F106" i="1" s="1"/>
  <c r="F116" i="1" l="1"/>
  <c r="D117" i="1" s="1"/>
  <c r="F117" i="1" s="1"/>
  <c r="F118" i="1" s="1"/>
  <c r="F133" i="1" s="1"/>
  <c r="B133" i="1"/>
  <c r="A133" i="1"/>
  <c r="F110" i="1"/>
  <c r="F109" i="1"/>
  <c r="F103" i="1"/>
  <c r="D104" i="1" s="1"/>
  <c r="F104" i="1" s="1"/>
  <c r="F102" i="1"/>
  <c r="F101" i="1"/>
  <c r="F99" i="1"/>
  <c r="F97" i="1"/>
  <c r="D98" i="1" s="1"/>
  <c r="F98" i="1" s="1"/>
  <c r="F94" i="1"/>
  <c r="D95" i="1" s="1"/>
  <c r="F95" i="1" s="1"/>
  <c r="F91" i="1"/>
  <c r="F90" i="1"/>
  <c r="F89" i="1"/>
  <c r="F88" i="1"/>
  <c r="B132" i="1"/>
  <c r="A132" i="1"/>
  <c r="F71" i="1"/>
  <c r="F70" i="1"/>
  <c r="F69" i="1"/>
  <c r="F67" i="1"/>
  <c r="F65" i="1"/>
  <c r="D66" i="1" s="1"/>
  <c r="F66" i="1" s="1"/>
  <c r="F62" i="1"/>
  <c r="D63" i="1" s="1"/>
  <c r="F63" i="1" s="1"/>
  <c r="F61" i="1"/>
  <c r="F59" i="1"/>
  <c r="D60" i="1" s="1"/>
  <c r="F60" i="1" s="1"/>
  <c r="F57" i="1"/>
  <c r="D58" i="1" s="1"/>
  <c r="F58" i="1" s="1"/>
  <c r="F55" i="1"/>
  <c r="D56" i="1" s="1"/>
  <c r="F56" i="1" s="1"/>
  <c r="F53" i="1"/>
  <c r="F51" i="1"/>
  <c r="D52" i="1" s="1"/>
  <c r="F52" i="1" s="1"/>
  <c r="F41" i="1"/>
  <c r="F44" i="1"/>
  <c r="D45" i="1" s="1"/>
  <c r="F45" i="1" s="1"/>
  <c r="F43" i="1"/>
  <c r="F40" i="1"/>
  <c r="B131" i="1"/>
  <c r="A131" i="1"/>
  <c r="F33" i="1"/>
  <c r="F34" i="1"/>
  <c r="F32" i="1"/>
  <c r="B130" i="1"/>
  <c r="A130" i="1"/>
  <c r="F28" i="1"/>
  <c r="F29" i="1"/>
  <c r="F22" i="1"/>
  <c r="F21" i="1"/>
  <c r="B129" i="1"/>
  <c r="A129" i="1"/>
  <c r="F13" i="1"/>
  <c r="F15" i="1"/>
  <c r="F12" i="1"/>
  <c r="B128" i="1"/>
  <c r="A128" i="1"/>
  <c r="F121" i="1" l="1"/>
  <c r="D30" i="1"/>
  <c r="F30" i="1" s="1"/>
  <c r="F120" i="1"/>
  <c r="F83" i="1"/>
  <c r="F131" i="1" s="1"/>
  <c r="F111" i="1"/>
  <c r="F132" i="1" s="1"/>
  <c r="F23" i="1"/>
  <c r="F129" i="1" s="1"/>
  <c r="F35" i="1"/>
  <c r="F130" i="1" s="1"/>
  <c r="F16" i="1"/>
  <c r="F128" i="1" s="1"/>
  <c r="F135" i="1" l="1"/>
  <c r="F137" i="1" l="1"/>
  <c r="F139" i="1" s="1"/>
  <c r="F122" i="1" l="1"/>
  <c r="F124" i="1" s="1"/>
</calcChain>
</file>

<file path=xl/sharedStrings.xml><?xml version="1.0" encoding="utf-8"?>
<sst xmlns="http://schemas.openxmlformats.org/spreadsheetml/2006/main" count="222" uniqueCount="128">
  <si>
    <t>Item</t>
  </si>
  <si>
    <t>Description</t>
  </si>
  <si>
    <t>Unit</t>
  </si>
  <si>
    <t>Quantity</t>
  </si>
  <si>
    <t>Rate</t>
  </si>
  <si>
    <t>Total  (R)</t>
  </si>
  <si>
    <t>DETAILED ASSESSMENT PHASE</t>
  </si>
  <si>
    <t>Detailed assessment phase:</t>
  </si>
  <si>
    <t>(a) Road Condition Report</t>
  </si>
  <si>
    <t>(b) Travel and subsistence cost</t>
  </si>
  <si>
    <t>(c) Toll fees</t>
  </si>
  <si>
    <t>Lump Sum</t>
  </si>
  <si>
    <t>Prime Cost</t>
  </si>
  <si>
    <t>Occupational Health and Safety requirements</t>
  </si>
  <si>
    <t>TOTAL  CARRIED  FORWARD  TO  SUMMARY</t>
  </si>
  <si>
    <t>TENDER DOCUMENTATION</t>
  </si>
  <si>
    <t>Tender Documentation:</t>
  </si>
  <si>
    <t>Number</t>
  </si>
  <si>
    <t>SITE INSPECTION AND TENDER PERIOD</t>
  </si>
  <si>
    <t>Site inspection and Tender period</t>
  </si>
  <si>
    <t>%</t>
  </si>
  <si>
    <t>Tender Evaluation Report</t>
  </si>
  <si>
    <t>Preparation of Works contract documents</t>
  </si>
  <si>
    <t>Engineer and Head Office</t>
  </si>
  <si>
    <t>Month</t>
  </si>
  <si>
    <t xml:space="preserve">      (ii) External audits</t>
  </si>
  <si>
    <t>Prime cost</t>
  </si>
  <si>
    <t xml:space="preserve">      (iii) Handling costs i.r.o. sub-item 35.01(c)(ii)</t>
  </si>
  <si>
    <t>Establishment of Supervisory team on site</t>
  </si>
  <si>
    <t>Provision of Supervisory Staff and Equipment</t>
  </si>
  <si>
    <t>Prov. Sum</t>
  </si>
  <si>
    <t>Transport for site personnel and additional duties</t>
  </si>
  <si>
    <t>Assistance at Clarification Meeting, Tender Period and Tender Evaluation of sub-contract packages</t>
  </si>
  <si>
    <t>ADDITIONAL DUTIES</t>
  </si>
  <si>
    <t>Additional duties by Service Provider</t>
  </si>
  <si>
    <t>Hour</t>
  </si>
  <si>
    <t>Additional duties by Employer</t>
  </si>
  <si>
    <t>-</t>
  </si>
  <si>
    <t>Rate only</t>
  </si>
  <si>
    <t>Disbursements</t>
  </si>
  <si>
    <t>Additional duties by sub-service provider</t>
  </si>
  <si>
    <t>Project Liaison Committee (PLC)</t>
  </si>
  <si>
    <t>Lump sum</t>
  </si>
  <si>
    <t>OFF-SITE MATERIALS TESTING</t>
  </si>
  <si>
    <t>Off-site materials testing</t>
  </si>
  <si>
    <t>(a)   Service Providers’ Cost</t>
  </si>
  <si>
    <t>(c)   Handling cost i.r.o. item 34.01(b)</t>
  </si>
  <si>
    <t>(a)   Compilation of Tender Evaluation and Report</t>
  </si>
  <si>
    <t>(b)   Disbursements</t>
  </si>
  <si>
    <t>(b)   Head Office overhead costs</t>
  </si>
  <si>
    <t>(c)   Occupational Health and Safety obligations:</t>
  </si>
  <si>
    <t>(a)   Relocation cost of individual site personnel</t>
  </si>
  <si>
    <t>(b)   Handling cost i.r.o. sub-item 35.02(a)</t>
  </si>
  <si>
    <t>(a)   Site Supervision Staff</t>
  </si>
  <si>
    <t>(b)   Mark-up i.r.o. sub-item 35.03(a)</t>
  </si>
  <si>
    <t>(d)   Handling cost i.r.o. sub-item 35.03(c)</t>
  </si>
  <si>
    <t>(e)   Accommodation</t>
  </si>
  <si>
    <t>(f)    Mark-up i.r.o. sub-item 35.03(e)</t>
  </si>
  <si>
    <t>(g)   Provision and monthly cost of office equipment</t>
  </si>
  <si>
    <t>(h)   Trainee</t>
  </si>
  <si>
    <t>(i)    Handling cost i.r.o. sub-item 35.03(h)</t>
  </si>
  <si>
    <t>(a)   Travelling to perform duties</t>
  </si>
  <si>
    <t>(b)   Handling cost i.r.o. item 35.04(a)</t>
  </si>
  <si>
    <t>(c)   Toll fees</t>
  </si>
  <si>
    <t>(a)   Service Provider’s cost</t>
  </si>
  <si>
    <t>(b)   Tender Evaluation</t>
  </si>
  <si>
    <t>(c)   Evaluation Report</t>
  </si>
  <si>
    <t>(a)   Personnel – Category A</t>
  </si>
  <si>
    <t>(b)   Personnel – Category B</t>
  </si>
  <si>
    <t>(c)   Personnel – Category C</t>
  </si>
  <si>
    <t>(d)   Personnel – Category D</t>
  </si>
  <si>
    <t>(a)   Disbursements</t>
  </si>
  <si>
    <t>(b)   Handling cost i.r.o. item 36.03(a)</t>
  </si>
  <si>
    <t>(a)   Additional duties</t>
  </si>
  <si>
    <t>(b)   Handling cost i.r.o. item 36.04(a)</t>
  </si>
  <si>
    <t>(a)   Establishment of PLC</t>
  </si>
  <si>
    <t>(b)   Liaison/meetings with the PLC during Design and Construction Phase</t>
  </si>
  <si>
    <t>(c)   PLC stipend</t>
  </si>
  <si>
    <t>(d)   Handling cost i.r.o. item 36.06(c)</t>
  </si>
  <si>
    <t>(a)   Off-site testing by an external SANAS accredited laboratory</t>
  </si>
  <si>
    <t>(b)   Handling cost i.r.o. item 37.01(a)</t>
  </si>
  <si>
    <t>ADMINISTRATION &amp; MONITORING OF WORKS CONTRACT</t>
  </si>
  <si>
    <t>(a)   Cost to fulfil the duties of Engineer</t>
  </si>
  <si>
    <t>(c)   Establishment of office equipment</t>
  </si>
  <si>
    <t>C2.3</t>
  </si>
  <si>
    <t>SUMMARY OF PRICING SCHEDULE</t>
  </si>
  <si>
    <t>C2.2</t>
  </si>
  <si>
    <t>PRICING SCHEDULE  (Incorporating SBD3)</t>
  </si>
  <si>
    <t>SUB-TOTAL</t>
  </si>
  <si>
    <t>VAT (15%)</t>
  </si>
  <si>
    <t>TENDER SUM CARRIED FORWARD TO FORM OF OFFER (C1.1.1)</t>
  </si>
  <si>
    <t>CONTRACT:</t>
  </si>
  <si>
    <t>(e)  Training of PLC members</t>
  </si>
  <si>
    <t>(f)   Handling cost i.r.o. item 36.06(e)</t>
  </si>
  <si>
    <t>(a)   Preparation of Tender Documents</t>
  </si>
  <si>
    <r>
      <t>(d)</t>
    </r>
    <r>
      <rPr>
        <sz val="7"/>
        <color rgb="FF000000"/>
        <rFont val="Times New Roman"/>
        <family val="1"/>
      </rPr>
      <t xml:space="preserve">   </t>
    </r>
    <r>
      <rPr>
        <sz val="10"/>
        <color rgb="FF000000"/>
        <rFont val="Arial"/>
        <family val="2"/>
      </rPr>
      <t>Training of Assistant Contract Engineer:</t>
    </r>
  </si>
  <si>
    <t xml:space="preserve">    (iii) Disbursements</t>
  </si>
  <si>
    <t xml:space="preserve">     (i)  Continuous compliance and monthly internal audits</t>
  </si>
  <si>
    <t xml:space="preserve"> Reporting of structures safety inspections</t>
  </si>
  <si>
    <t>(a)   Market Analysis</t>
  </si>
  <si>
    <t>(b)   Establishment and maintenance of Targeted Enterprise database</t>
  </si>
  <si>
    <t>(c)   Establishment and maintenance of a Targeted Labour database</t>
  </si>
  <si>
    <t>(c)   Project Liaison Officer</t>
  </si>
  <si>
    <t>Payment and Monthly reporting costs</t>
  </si>
  <si>
    <t>Market Analysis and Databases</t>
  </si>
  <si>
    <t xml:space="preserve">     (i)  Training by Contract Engineer</t>
  </si>
  <si>
    <t xml:space="preserve">    (ii) Remuneration of Assistant Contract Engineer</t>
  </si>
  <si>
    <t>SOUTH AFRICAN NATIONAL ROADS AGENCY SOC LTD</t>
  </si>
  <si>
    <t>Routine Maintenance and Slope Management System</t>
  </si>
  <si>
    <t>(a) Incident response</t>
  </si>
  <si>
    <t xml:space="preserve">     (i) Level 1 incident</t>
  </si>
  <si>
    <t xml:space="preserve">     (ii) Level 2 incident</t>
  </si>
  <si>
    <t xml:space="preserve">     (iii) Level 3 incident</t>
  </si>
  <si>
    <t xml:space="preserve">     (iv) Level 4 incident</t>
  </si>
  <si>
    <t>(b) Post-rain or seismic event inspection</t>
  </si>
  <si>
    <t>(c) Routine Maintenance Inspections</t>
  </si>
  <si>
    <t>(d) Continuous monitoring</t>
  </si>
  <si>
    <t>(e) Reporting and record keeping costs</t>
  </si>
  <si>
    <r>
      <rPr>
        <b/>
        <sz val="10"/>
        <rFont val="Arial"/>
        <family val="2"/>
      </rPr>
      <t>Note to tenderer:</t>
    </r>
    <r>
      <rPr>
        <sz val="10"/>
        <rFont val="Arial"/>
        <family val="2"/>
      </rPr>
      <t xml:space="preserve">
The tenderer will be declared non-responsive if:
   *   A signed Form of Offer is submitted with an incomplete Pricing Schedule.
   *   A signed Form of Offer is submitted without a Pricing Schedule, but only the Summary of Pricing Schedule submitted.</t>
    </r>
  </si>
  <si>
    <t>(b)   Provision of pre-recorded video of the scope of the works</t>
  </si>
  <si>
    <t>(b)   Tender Documents on flash drive</t>
  </si>
  <si>
    <t>Prime Cost (PC) and Provisional Sum (PS) sub-total</t>
  </si>
  <si>
    <t>Handling Costs &amp; Mark-Up Costs on Prime Cost (PC) and Provisional Sum (PS) sub-total</t>
  </si>
  <si>
    <t>Prime Cost (PC) and Provisional Sum (PS) sub-total including Handling &amp; Mark-Up Costs</t>
  </si>
  <si>
    <t>CONTRACT PRICE</t>
  </si>
  <si>
    <r>
      <rPr>
        <b/>
        <sz val="11"/>
        <color theme="1"/>
        <rFont val="Calibri"/>
        <family val="2"/>
        <scheme val="minor"/>
      </rPr>
      <t>Contract Price</t>
    </r>
    <r>
      <rPr>
        <sz val="11"/>
        <color theme="1"/>
        <rFont val="Calibri"/>
        <family val="2"/>
        <scheme val="minor"/>
      </rPr>
      <t xml:space="preserve"> (excl provisional &amp; prime cost sums and the respective tendered mark-up (if any)) but including provision for site supervision staff (payment item 35.03 (a) and (b)) to be performed by this Targeted Enterprise
* Value used to calculate the subcontacting % on the </t>
    </r>
    <r>
      <rPr>
        <b/>
        <sz val="11"/>
        <color theme="1"/>
        <rFont val="Calibri"/>
        <family val="2"/>
        <scheme val="minor"/>
      </rPr>
      <t>B7 Returnable Form</t>
    </r>
  </si>
  <si>
    <t>X.002-203-2023/1F</t>
  </si>
  <si>
    <t>CONSULTING ENGINEERING SERVICES FOR THE ROUTINE ROAD MAINTENANCE OF NATIONAL ROAD R555 FROM EMALAHLENI MUNICIPAL BORDER TO MIDDELBURG, R35 FROM GOVAN MBEKI MUNICIPAL BORDER TO MIDDELBURG, R38 FROM MSUKALIGWA MUNICIPAL BORDER TO CHIEF ALBERT LUTHULI MUNICIPAL BORDER, N11 FROM MSUKALIGWA MUNICIPAL BORDER OVER MIDDELBURG TO THE LIMPOPO BORDER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</si>
</sst>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quot;R&quot;#,##0.00"/>
    <numFmt numFmtId="165" formatCode="0.0%"/>
  </numFmts>
  <fonts count="12" x14ac:knownFonts="1">
    <font>
      <sz val="11"/>
      <color theme="1"/>
      <name val="Calibri"/>
      <family val="2"/>
      <scheme val="minor"/>
    </font>
    <font>
      <sz val="11"/>
      <color theme="1"/>
      <name val="Calibri"/>
      <family val="2"/>
      <scheme val="minor"/>
    </font>
    <font>
      <sz val="10"/>
      <color theme="1"/>
      <name val="Arial"/>
      <family val="2"/>
    </font>
    <font>
      <b/>
      <sz val="10"/>
      <color theme="1"/>
      <name val="Arial"/>
      <family val="2"/>
    </font>
    <font>
      <b/>
      <sz val="10"/>
      <color rgb="FF000000"/>
      <name val="Arial"/>
      <family val="2"/>
    </font>
    <font>
      <sz val="10"/>
      <color rgb="FF000000"/>
      <name val="Arial"/>
      <family val="2"/>
    </font>
    <font>
      <sz val="10"/>
      <name val="Arial"/>
      <family val="2"/>
    </font>
    <font>
      <b/>
      <sz val="11"/>
      <name val="Arial"/>
      <family val="2"/>
    </font>
    <font>
      <b/>
      <sz val="10"/>
      <name val="Arial"/>
      <family val="2"/>
    </font>
    <font>
      <sz val="7"/>
      <color rgb="FF000000"/>
      <name val="Times New Roman"/>
      <family val="1"/>
    </font>
    <font>
      <b/>
      <sz val="11"/>
      <color theme="1"/>
      <name val="Calibri"/>
      <family val="2"/>
      <scheme val="minor"/>
    </font>
    <font>
      <b/>
      <i/>
      <sz val="11"/>
      <color theme="1"/>
      <name val="Calibri"/>
      <family val="2"/>
      <scheme val="minor"/>
    </font>
  </fonts>
  <fills count="5">
    <fill>
      <patternFill patternType="none"/>
    </fill>
    <fill>
      <patternFill patternType="gray125"/>
    </fill>
    <fill>
      <patternFill patternType="solid">
        <fgColor rgb="FFF2F2F2"/>
        <bgColor indexed="64"/>
      </patternFill>
    </fill>
    <fill>
      <patternFill patternType="solid">
        <fgColor rgb="FFFFFF99"/>
        <bgColor indexed="64"/>
      </patternFill>
    </fill>
    <fill>
      <patternFill patternType="solid">
        <fgColor theme="8" tint="0.59999389629810485"/>
        <bgColor indexed="64"/>
      </patternFill>
    </fill>
  </fills>
  <borders count="3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dotted">
        <color indexed="64"/>
      </bottom>
      <diagonal/>
    </border>
    <border>
      <left/>
      <right style="medium">
        <color indexed="64"/>
      </right>
      <top/>
      <bottom style="dotted">
        <color indexed="64"/>
      </bottom>
      <diagonal/>
    </border>
    <border>
      <left style="medium">
        <color indexed="64"/>
      </left>
      <right style="medium">
        <color indexed="64"/>
      </right>
      <top/>
      <bottom/>
      <diagonal/>
    </border>
    <border>
      <left/>
      <right style="medium">
        <color indexed="64"/>
      </right>
      <top/>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dotted">
        <color indexed="64"/>
      </top>
      <bottom/>
      <diagonal/>
    </border>
    <border>
      <left style="medium">
        <color indexed="64"/>
      </left>
      <right style="medium">
        <color indexed="64"/>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medium">
        <color indexed="64"/>
      </right>
      <top style="thin">
        <color indexed="64"/>
      </top>
      <bottom style="medium">
        <color indexed="64"/>
      </bottom>
      <diagonal/>
    </border>
    <border>
      <left/>
      <right style="medium">
        <color indexed="64"/>
      </right>
      <top style="dotted">
        <color indexed="64"/>
      </top>
      <bottom/>
      <diagonal/>
    </border>
    <border>
      <left/>
      <right style="medium">
        <color indexed="64"/>
      </right>
      <top style="thin">
        <color indexed="64"/>
      </top>
      <bottom style="medium">
        <color indexed="64"/>
      </bottom>
      <diagonal/>
    </border>
    <border>
      <left style="medium">
        <color indexed="64"/>
      </left>
      <right style="medium">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style="medium">
        <color indexed="64"/>
      </right>
      <top style="dotted">
        <color indexed="64"/>
      </top>
      <bottom style="thin">
        <color indexed="64"/>
      </bottom>
      <diagonal/>
    </border>
    <border>
      <left style="medium">
        <color indexed="64"/>
      </left>
      <right style="medium">
        <color indexed="64"/>
      </right>
      <top/>
      <bottom style="thin">
        <color indexed="64"/>
      </bottom>
      <diagonal/>
    </border>
    <border>
      <left/>
      <right style="medium">
        <color indexed="64"/>
      </right>
      <top style="dotted">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dotted">
        <color indexed="64"/>
      </top>
      <bottom style="dotted">
        <color indexed="64"/>
      </bottom>
      <diagonal/>
    </border>
    <border>
      <left style="medium">
        <color indexed="64"/>
      </left>
      <right/>
      <top style="dotted">
        <color indexed="64"/>
      </top>
      <bottom style="medium">
        <color indexed="64"/>
      </bottom>
      <diagonal/>
    </border>
    <border>
      <left style="medium">
        <color indexed="64"/>
      </left>
      <right/>
      <top/>
      <bottom style="dotted">
        <color indexed="64"/>
      </bottom>
      <diagonal/>
    </border>
    <border>
      <left style="medium">
        <color indexed="64"/>
      </left>
      <right style="medium">
        <color indexed="64"/>
      </right>
      <top style="thin">
        <color indexed="64"/>
      </top>
      <bottom style="dotted">
        <color indexed="64"/>
      </bottom>
      <diagonal/>
    </border>
    <border>
      <left/>
      <right style="medium">
        <color indexed="64"/>
      </right>
      <top style="thin">
        <color indexed="64"/>
      </top>
      <bottom style="dotted">
        <color indexed="64"/>
      </bottom>
      <diagonal/>
    </border>
    <border>
      <left/>
      <right/>
      <top style="thin">
        <color indexed="64"/>
      </top>
      <bottom style="double">
        <color indexed="64"/>
      </bottom>
      <diagonal/>
    </border>
  </borders>
  <cellStyleXfs count="3">
    <xf numFmtId="0" fontId="0" fillId="0" borderId="0"/>
    <xf numFmtId="9" fontId="1" fillId="0" borderId="0" applyFont="0" applyFill="0" applyBorder="0" applyAlignment="0" applyProtection="0"/>
    <xf numFmtId="0" fontId="1" fillId="0" borderId="0"/>
  </cellStyleXfs>
  <cellXfs count="157">
    <xf numFmtId="0" fontId="0" fillId="0" borderId="0" xfId="0"/>
    <xf numFmtId="0" fontId="4" fillId="2" borderId="1" xfId="0" applyFont="1" applyFill="1" applyBorder="1" applyAlignment="1">
      <alignment horizontal="justify" vertical="center" wrapText="1"/>
    </xf>
    <xf numFmtId="0" fontId="4" fillId="2" borderId="2" xfId="0" applyFont="1" applyFill="1" applyBorder="1" applyAlignment="1">
      <alignment horizontal="justify" vertical="center" wrapText="1"/>
    </xf>
    <xf numFmtId="0" fontId="4" fillId="2" borderId="2" xfId="0" applyFont="1" applyFill="1" applyBorder="1" applyAlignment="1">
      <alignment horizontal="center" vertical="center" wrapText="1"/>
    </xf>
    <xf numFmtId="0" fontId="4" fillId="0" borderId="4" xfId="0" applyFont="1" applyBorder="1" applyAlignment="1">
      <alignment horizontal="justify" vertical="center" wrapText="1"/>
    </xf>
    <xf numFmtId="0" fontId="4" fillId="0" borderId="5" xfId="0" applyFont="1" applyBorder="1" applyAlignment="1">
      <alignment horizontal="justify" vertical="center" wrapText="1"/>
    </xf>
    <xf numFmtId="0" fontId="5" fillId="0" borderId="5" xfId="0" applyFont="1" applyBorder="1" applyAlignment="1">
      <alignment horizontal="center" vertical="center" wrapText="1"/>
    </xf>
    <xf numFmtId="0" fontId="4" fillId="0" borderId="6" xfId="0" applyFont="1" applyBorder="1" applyAlignment="1">
      <alignment horizontal="justify" vertical="center" wrapText="1"/>
    </xf>
    <xf numFmtId="0" fontId="4" fillId="0" borderId="7" xfId="0" applyFont="1" applyBorder="1" applyAlignment="1">
      <alignment horizontal="justify" vertical="center" wrapText="1"/>
    </xf>
    <xf numFmtId="0" fontId="5" fillId="0" borderId="7" xfId="0" applyFont="1" applyBorder="1" applyAlignment="1">
      <alignment horizontal="center" vertical="center" wrapText="1"/>
    </xf>
    <xf numFmtId="0" fontId="5" fillId="0" borderId="8" xfId="0" applyFont="1" applyBorder="1" applyAlignment="1">
      <alignment horizontal="justify" vertical="center" wrapText="1"/>
    </xf>
    <xf numFmtId="0" fontId="5" fillId="0" borderId="9" xfId="0" applyFont="1" applyBorder="1" applyAlignment="1">
      <alignment horizontal="center" vertical="center" wrapText="1"/>
    </xf>
    <xf numFmtId="0" fontId="4" fillId="2" borderId="11" xfId="0" applyFont="1" applyFill="1" applyBorder="1" applyAlignment="1">
      <alignment horizontal="center" vertical="center" wrapText="1"/>
    </xf>
    <xf numFmtId="0" fontId="5" fillId="0" borderId="12" xfId="0" applyFont="1" applyBorder="1" applyAlignment="1">
      <alignment horizontal="center" vertical="center" wrapText="1"/>
    </xf>
    <xf numFmtId="0" fontId="5" fillId="0" borderId="6" xfId="0" applyFont="1" applyBorder="1" applyAlignment="1">
      <alignment horizontal="justify" vertical="center" wrapText="1"/>
    </xf>
    <xf numFmtId="0" fontId="4" fillId="0" borderId="8" xfId="0" applyFont="1" applyBorder="1" applyAlignment="1">
      <alignment horizontal="justify" vertical="center" wrapText="1"/>
    </xf>
    <xf numFmtId="0" fontId="4" fillId="0" borderId="9" xfId="0" applyFont="1" applyBorder="1" applyAlignment="1">
      <alignment horizontal="justify" vertical="center" wrapText="1"/>
    </xf>
    <xf numFmtId="0" fontId="4" fillId="0" borderId="9" xfId="0" applyFont="1" applyBorder="1" applyAlignment="1">
      <alignment horizontal="center" vertical="center" wrapText="1"/>
    </xf>
    <xf numFmtId="0" fontId="5" fillId="0" borderId="13" xfId="0" applyFont="1" applyBorder="1" applyAlignment="1">
      <alignment horizontal="justify" vertical="center" wrapText="1"/>
    </xf>
    <xf numFmtId="0" fontId="5" fillId="0" borderId="14" xfId="0" applyFont="1" applyBorder="1" applyAlignment="1">
      <alignment horizontal="center" vertical="center" wrapText="1"/>
    </xf>
    <xf numFmtId="0" fontId="5" fillId="0" borderId="13" xfId="0" applyFont="1" applyBorder="1" applyAlignment="1">
      <alignment horizontal="center" vertical="center" wrapText="1"/>
    </xf>
    <xf numFmtId="0" fontId="4" fillId="2" borderId="1" xfId="0" applyFont="1" applyFill="1" applyBorder="1" applyAlignment="1">
      <alignment horizontal="center" vertical="center" wrapText="1"/>
    </xf>
    <xf numFmtId="0" fontId="5" fillId="0" borderId="12" xfId="0" applyFont="1" applyBorder="1" applyAlignment="1">
      <alignment horizontal="justify" vertical="center" wrapText="1"/>
    </xf>
    <xf numFmtId="0" fontId="5" fillId="0" borderId="16" xfId="0" applyFont="1" applyBorder="1" applyAlignment="1">
      <alignment horizontal="center" vertical="center" wrapText="1"/>
    </xf>
    <xf numFmtId="164" fontId="5" fillId="0" borderId="12" xfId="0" applyNumberFormat="1" applyFont="1" applyBorder="1" applyAlignment="1">
      <alignment horizontal="center" vertical="center" wrapText="1"/>
    </xf>
    <xf numFmtId="0" fontId="4" fillId="0" borderId="15" xfId="0" applyFont="1" applyBorder="1" applyAlignment="1">
      <alignment horizontal="justify" vertical="center" wrapText="1"/>
    </xf>
    <xf numFmtId="0" fontId="4" fillId="0" borderId="17" xfId="0" applyFont="1" applyBorder="1" applyAlignment="1">
      <alignment horizontal="justify" vertical="center" wrapText="1"/>
    </xf>
    <xf numFmtId="0" fontId="5" fillId="0" borderId="17" xfId="0" applyFont="1" applyBorder="1" applyAlignment="1">
      <alignment horizontal="center" vertical="center" wrapText="1"/>
    </xf>
    <xf numFmtId="0" fontId="5" fillId="0" borderId="18" xfId="0" applyFont="1" applyBorder="1" applyAlignment="1">
      <alignment horizontal="justify" vertical="center" wrapText="1"/>
    </xf>
    <xf numFmtId="0" fontId="5" fillId="0" borderId="19" xfId="0" applyFont="1" applyBorder="1" applyAlignment="1">
      <alignment horizontal="center" vertical="center" wrapText="1"/>
    </xf>
    <xf numFmtId="0" fontId="5" fillId="0" borderId="18" xfId="0" applyFont="1" applyBorder="1" applyAlignment="1">
      <alignment horizontal="center" vertical="center" wrapText="1"/>
    </xf>
    <xf numFmtId="0" fontId="2" fillId="0" borderId="0" xfId="0" applyFont="1" applyAlignment="1">
      <alignment vertical="center"/>
    </xf>
    <xf numFmtId="0" fontId="2" fillId="0" borderId="0" xfId="0" applyFont="1" applyAlignment="1">
      <alignment horizontal="center" vertical="center"/>
    </xf>
    <xf numFmtId="0" fontId="5" fillId="0" borderId="20" xfId="0" applyFont="1" applyBorder="1" applyAlignment="1">
      <alignment horizontal="justify" vertical="center" wrapText="1"/>
    </xf>
    <xf numFmtId="0" fontId="5" fillId="0" borderId="22" xfId="0" applyFont="1" applyBorder="1" applyAlignment="1">
      <alignment horizontal="center" vertical="center" wrapText="1"/>
    </xf>
    <xf numFmtId="164" fontId="5" fillId="0" borderId="22" xfId="0" applyNumberFormat="1" applyFont="1" applyBorder="1" applyAlignment="1">
      <alignment horizontal="center" vertical="center" wrapText="1"/>
    </xf>
    <xf numFmtId="164" fontId="5" fillId="0" borderId="13" xfId="0" applyNumberFormat="1" applyFont="1" applyBorder="1" applyAlignment="1">
      <alignment vertical="center" wrapText="1"/>
    </xf>
    <xf numFmtId="164" fontId="5" fillId="0" borderId="20" xfId="0" applyNumberFormat="1" applyFont="1" applyBorder="1" applyAlignment="1">
      <alignment vertical="center" wrapText="1"/>
    </xf>
    <xf numFmtId="164" fontId="5" fillId="0" borderId="20" xfId="0" applyNumberFormat="1" applyFont="1" applyBorder="1" applyAlignment="1">
      <alignment horizontal="center" vertical="center" wrapText="1"/>
    </xf>
    <xf numFmtId="164" fontId="5" fillId="0" borderId="1" xfId="0" applyNumberFormat="1" applyFont="1" applyBorder="1" applyAlignment="1">
      <alignment horizontal="right" vertical="center" wrapText="1"/>
    </xf>
    <xf numFmtId="164" fontId="5" fillId="0" borderId="14" xfId="0" applyNumberFormat="1" applyFont="1" applyBorder="1" applyAlignment="1">
      <alignment horizontal="right" vertical="center" wrapText="1"/>
    </xf>
    <xf numFmtId="164" fontId="2" fillId="0" borderId="22" xfId="0" applyNumberFormat="1" applyFont="1" applyBorder="1" applyAlignment="1">
      <alignment horizontal="right" vertical="center" wrapText="1"/>
    </xf>
    <xf numFmtId="0" fontId="5" fillId="0" borderId="7" xfId="0" applyFont="1" applyBorder="1" applyAlignment="1">
      <alignment horizontal="right" vertical="center" wrapText="1"/>
    </xf>
    <xf numFmtId="164" fontId="5" fillId="0" borderId="13" xfId="0" applyNumberFormat="1" applyFont="1" applyBorder="1" applyAlignment="1">
      <alignment horizontal="right" vertical="center" wrapText="1"/>
    </xf>
    <xf numFmtId="164" fontId="5" fillId="0" borderId="18" xfId="0" applyNumberFormat="1" applyFont="1" applyBorder="1" applyAlignment="1">
      <alignment horizontal="right" vertical="center" wrapText="1"/>
    </xf>
    <xf numFmtId="164" fontId="5" fillId="0" borderId="12" xfId="0" applyNumberFormat="1" applyFont="1" applyBorder="1" applyAlignment="1">
      <alignment horizontal="right" vertical="center" wrapText="1"/>
    </xf>
    <xf numFmtId="164" fontId="5" fillId="0" borderId="15" xfId="0" applyNumberFormat="1" applyFont="1" applyBorder="1" applyAlignment="1">
      <alignment horizontal="right" vertical="center" wrapText="1"/>
    </xf>
    <xf numFmtId="164" fontId="2" fillId="0" borderId="0" xfId="0" applyNumberFormat="1" applyFont="1" applyAlignment="1">
      <alignment horizontal="right" vertical="center"/>
    </xf>
    <xf numFmtId="164" fontId="5" fillId="0" borderId="13" xfId="0" applyNumberFormat="1" applyFont="1" applyBorder="1" applyAlignment="1" applyProtection="1">
      <alignment horizontal="center" vertical="center" wrapText="1"/>
    </xf>
    <xf numFmtId="164" fontId="5" fillId="0" borderId="12" xfId="0" applyNumberFormat="1" applyFont="1" applyBorder="1" applyAlignment="1">
      <alignment vertical="center" wrapText="1"/>
    </xf>
    <xf numFmtId="164" fontId="5" fillId="0" borderId="15" xfId="0" applyNumberFormat="1" applyFont="1" applyBorder="1" applyAlignment="1">
      <alignment vertical="center" wrapText="1"/>
    </xf>
    <xf numFmtId="0" fontId="5" fillId="0" borderId="14" xfId="0" applyFont="1" applyBorder="1" applyAlignment="1" applyProtection="1">
      <alignment horizontal="center" vertical="center" wrapText="1"/>
    </xf>
    <xf numFmtId="164" fontId="5" fillId="0" borderId="13" xfId="0" applyNumberFormat="1" applyFont="1" applyBorder="1" applyAlignment="1" applyProtection="1">
      <alignment vertical="center" wrapText="1"/>
    </xf>
    <xf numFmtId="164" fontId="5" fillId="0" borderId="16" xfId="0" applyNumberFormat="1" applyFont="1" applyBorder="1" applyAlignment="1">
      <alignment horizontal="center" vertical="center" wrapText="1"/>
    </xf>
    <xf numFmtId="164" fontId="5" fillId="0" borderId="16" xfId="0" applyNumberFormat="1" applyFont="1" applyBorder="1" applyAlignment="1">
      <alignment horizontal="right" vertical="center" wrapText="1"/>
    </xf>
    <xf numFmtId="0" fontId="5" fillId="0" borderId="24" xfId="0" applyFont="1" applyBorder="1" applyAlignment="1">
      <alignment horizontal="center" vertical="center" wrapText="1"/>
    </xf>
    <xf numFmtId="0" fontId="4" fillId="0" borderId="25" xfId="0" applyFont="1" applyBorder="1" applyAlignment="1">
      <alignment horizontal="justify" vertical="center" wrapText="1"/>
    </xf>
    <xf numFmtId="0" fontId="4" fillId="0" borderId="26" xfId="0" applyFont="1" applyBorder="1" applyAlignment="1">
      <alignment horizontal="justify" vertical="center" wrapText="1"/>
    </xf>
    <xf numFmtId="0" fontId="5" fillId="0" borderId="26" xfId="0" applyFont="1" applyBorder="1" applyAlignment="1">
      <alignment horizontal="center" vertical="center" wrapText="1"/>
    </xf>
    <xf numFmtId="164" fontId="5" fillId="0" borderId="22" xfId="0" applyNumberFormat="1" applyFont="1" applyBorder="1" applyAlignment="1">
      <alignment horizontal="right" vertical="center" wrapText="1"/>
    </xf>
    <xf numFmtId="0" fontId="5" fillId="0" borderId="20" xfId="0" applyFont="1" applyBorder="1" applyAlignment="1">
      <alignment horizontal="center" vertical="center" wrapText="1"/>
    </xf>
    <xf numFmtId="0" fontId="4" fillId="0" borderId="23" xfId="0" applyFont="1" applyBorder="1" applyAlignment="1">
      <alignment horizontal="justify" vertical="center" wrapText="1"/>
    </xf>
    <xf numFmtId="0" fontId="4" fillId="0" borderId="24" xfId="0" applyFont="1" applyBorder="1" applyAlignment="1">
      <alignment horizontal="justify" vertical="center" wrapText="1"/>
    </xf>
    <xf numFmtId="0" fontId="4" fillId="0" borderId="26" xfId="0" applyFont="1" applyBorder="1" applyAlignment="1">
      <alignment horizontal="center" vertical="center" wrapText="1"/>
    </xf>
    <xf numFmtId="0" fontId="5" fillId="0" borderId="25" xfId="0" applyFont="1" applyBorder="1" applyAlignment="1">
      <alignment horizontal="center" vertical="center" wrapText="1"/>
    </xf>
    <xf numFmtId="164" fontId="5" fillId="0" borderId="25" xfId="0" applyNumberFormat="1" applyFont="1" applyBorder="1" applyAlignment="1">
      <alignment vertical="center" wrapText="1"/>
    </xf>
    <xf numFmtId="0" fontId="4" fillId="0" borderId="0" xfId="0" applyFont="1"/>
    <xf numFmtId="0" fontId="2" fillId="0" borderId="28" xfId="0" applyFont="1" applyBorder="1" applyAlignment="1">
      <alignment horizontal="center" vertical="center"/>
    </xf>
    <xf numFmtId="164" fontId="2" fillId="0" borderId="28" xfId="0" applyNumberFormat="1" applyFont="1" applyBorder="1" applyAlignment="1">
      <alignment horizontal="right" vertical="center"/>
    </xf>
    <xf numFmtId="0" fontId="2" fillId="0" borderId="29" xfId="0" applyFont="1" applyBorder="1" applyAlignment="1">
      <alignment vertical="center"/>
    </xf>
    <xf numFmtId="0" fontId="2" fillId="0" borderId="30" xfId="0" applyFont="1" applyBorder="1" applyAlignment="1">
      <alignment vertical="center"/>
    </xf>
    <xf numFmtId="0" fontId="2" fillId="0" borderId="30" xfId="0" applyFont="1" applyBorder="1" applyAlignment="1">
      <alignment horizontal="center" vertical="center"/>
    </xf>
    <xf numFmtId="0" fontId="2" fillId="0" borderId="31" xfId="0" applyFont="1" applyBorder="1" applyAlignment="1">
      <alignment horizontal="center" vertical="center"/>
    </xf>
    <xf numFmtId="0" fontId="2" fillId="0" borderId="0" xfId="0" applyFont="1" applyAlignment="1">
      <alignment horizontal="right" vertical="center"/>
    </xf>
    <xf numFmtId="164" fontId="3" fillId="0" borderId="0" xfId="0" applyNumberFormat="1" applyFont="1" applyAlignment="1">
      <alignment horizontal="right" vertical="center"/>
    </xf>
    <xf numFmtId="164" fontId="5" fillId="3" borderId="13" xfId="0" applyNumberFormat="1" applyFont="1" applyFill="1" applyBorder="1" applyAlignment="1" applyProtection="1">
      <alignment horizontal="center" vertical="center" wrapText="1"/>
      <protection locked="0"/>
    </xf>
    <xf numFmtId="164" fontId="5" fillId="3" borderId="17" xfId="0" applyNumberFormat="1" applyFont="1" applyFill="1" applyBorder="1" applyAlignment="1" applyProtection="1">
      <alignment horizontal="center" vertical="center" wrapText="1"/>
      <protection locked="0"/>
    </xf>
    <xf numFmtId="164" fontId="5" fillId="3" borderId="18" xfId="0" applyNumberFormat="1" applyFont="1" applyFill="1" applyBorder="1" applyAlignment="1" applyProtection="1">
      <alignment horizontal="center" vertical="center" wrapText="1"/>
      <protection locked="0"/>
    </xf>
    <xf numFmtId="165" fontId="5" fillId="3" borderId="20" xfId="1" applyNumberFormat="1" applyFont="1" applyFill="1" applyBorder="1" applyAlignment="1" applyProtection="1">
      <alignment horizontal="center" vertical="center" wrapText="1"/>
      <protection locked="0"/>
    </xf>
    <xf numFmtId="164" fontId="5" fillId="3" borderId="20" xfId="0" applyNumberFormat="1" applyFont="1" applyFill="1" applyBorder="1" applyAlignment="1" applyProtection="1">
      <alignment horizontal="center" vertical="center" wrapText="1"/>
      <protection locked="0"/>
    </xf>
    <xf numFmtId="165" fontId="5" fillId="3" borderId="16" xfId="1" applyNumberFormat="1" applyFont="1" applyFill="1" applyBorder="1" applyAlignment="1" applyProtection="1">
      <alignment horizontal="center" vertical="center" wrapText="1"/>
      <protection locked="0"/>
    </xf>
    <xf numFmtId="165" fontId="5" fillId="3" borderId="22" xfId="1" applyNumberFormat="1" applyFont="1" applyFill="1" applyBorder="1" applyAlignment="1" applyProtection="1">
      <alignment horizontal="center" vertical="center" wrapText="1"/>
      <protection locked="0"/>
    </xf>
    <xf numFmtId="164" fontId="6" fillId="3" borderId="13" xfId="0" applyNumberFormat="1" applyFont="1" applyFill="1" applyBorder="1" applyAlignment="1" applyProtection="1">
      <alignment horizontal="center" vertical="center" wrapText="1"/>
      <protection locked="0"/>
    </xf>
    <xf numFmtId="164" fontId="5" fillId="3" borderId="12" xfId="0" applyNumberFormat="1" applyFont="1" applyFill="1" applyBorder="1" applyAlignment="1" applyProtection="1">
      <alignment horizontal="center" vertical="center" wrapText="1"/>
      <protection locked="0"/>
    </xf>
    <xf numFmtId="164" fontId="5" fillId="3" borderId="25" xfId="0" applyNumberFormat="1" applyFont="1" applyFill="1" applyBorder="1" applyAlignment="1" applyProtection="1">
      <alignment horizontal="center" vertical="center" wrapText="1"/>
      <protection locked="0"/>
    </xf>
    <xf numFmtId="164" fontId="5" fillId="4" borderId="12" xfId="0" applyNumberFormat="1" applyFont="1" applyFill="1" applyBorder="1" applyAlignment="1" applyProtection="1">
      <alignment horizontal="center" vertical="center" wrapText="1"/>
    </xf>
    <xf numFmtId="164" fontId="5" fillId="4" borderId="13" xfId="0" applyNumberFormat="1" applyFont="1" applyFill="1" applyBorder="1" applyAlignment="1" applyProtection="1">
      <alignment horizontal="center" vertical="center" wrapText="1"/>
    </xf>
    <xf numFmtId="164" fontId="5" fillId="4" borderId="20" xfId="0" applyNumberFormat="1" applyFont="1" applyFill="1" applyBorder="1" applyAlignment="1" applyProtection="1">
      <alignment horizontal="center" vertical="center" wrapText="1"/>
    </xf>
    <xf numFmtId="164" fontId="5" fillId="4" borderId="23" xfId="0" applyNumberFormat="1" applyFont="1" applyFill="1" applyBorder="1" applyAlignment="1" applyProtection="1">
      <alignment horizontal="center" vertical="center" wrapText="1"/>
    </xf>
    <xf numFmtId="0" fontId="7" fillId="0" borderId="0" xfId="0" applyFont="1" applyAlignment="1">
      <alignment horizontal="left" vertical="center"/>
    </xf>
    <xf numFmtId="164" fontId="5" fillId="4" borderId="6" xfId="0" applyNumberFormat="1" applyFont="1" applyFill="1" applyBorder="1" applyAlignment="1" applyProtection="1">
      <alignment horizontal="center" vertical="center" wrapText="1"/>
    </xf>
    <xf numFmtId="164" fontId="5" fillId="0" borderId="6" xfId="0" applyNumberFormat="1" applyFont="1" applyBorder="1" applyAlignment="1">
      <alignment vertical="center" wrapText="1"/>
    </xf>
    <xf numFmtId="164" fontId="5" fillId="0" borderId="13" xfId="0" applyNumberFormat="1" applyFont="1" applyBorder="1" applyAlignment="1">
      <alignment horizontal="center" vertical="center" wrapText="1"/>
    </xf>
    <xf numFmtId="165" fontId="5" fillId="3" borderId="14" xfId="1" applyNumberFormat="1" applyFont="1" applyFill="1" applyBorder="1" applyAlignment="1" applyProtection="1">
      <alignment horizontal="center" vertical="center" wrapText="1"/>
      <protection locked="0"/>
    </xf>
    <xf numFmtId="0" fontId="5" fillId="0" borderId="8" xfId="0" applyFont="1" applyBorder="1" applyAlignment="1">
      <alignment horizontal="justify" vertical="center" wrapText="1"/>
    </xf>
    <xf numFmtId="164" fontId="5" fillId="0" borderId="9" xfId="0" applyNumberFormat="1" applyFont="1" applyBorder="1" applyAlignment="1">
      <alignment horizontal="center" vertical="center" wrapText="1"/>
    </xf>
    <xf numFmtId="164" fontId="5" fillId="0" borderId="9" xfId="0" applyNumberFormat="1" applyFont="1" applyBorder="1" applyAlignment="1">
      <alignment horizontal="right" vertical="center" wrapText="1"/>
    </xf>
    <xf numFmtId="0" fontId="4" fillId="0" borderId="25" xfId="0" applyFont="1" applyBorder="1" applyAlignment="1">
      <alignment horizontal="justify" vertical="top" wrapText="1"/>
    </xf>
    <xf numFmtId="0" fontId="4" fillId="0" borderId="4" xfId="0" applyFont="1" applyBorder="1" applyAlignment="1">
      <alignment horizontal="justify" vertical="top" wrapText="1"/>
    </xf>
    <xf numFmtId="0" fontId="5" fillId="0" borderId="13" xfId="2" applyFont="1" applyBorder="1" applyAlignment="1">
      <alignment horizontal="justify" vertical="center" wrapText="1"/>
    </xf>
    <xf numFmtId="0" fontId="5" fillId="0" borderId="14" xfId="2" applyFont="1" applyBorder="1" applyAlignment="1">
      <alignment horizontal="center" vertical="center" wrapText="1"/>
    </xf>
    <xf numFmtId="164" fontId="5" fillId="3" borderId="13" xfId="2" applyNumberFormat="1" applyFont="1" applyFill="1" applyBorder="1" applyAlignment="1" applyProtection="1">
      <alignment horizontal="center" vertical="center" wrapText="1"/>
      <protection locked="0"/>
    </xf>
    <xf numFmtId="164" fontId="5" fillId="0" borderId="13" xfId="2" applyNumberFormat="1" applyFont="1" applyBorder="1" applyAlignment="1">
      <alignment vertical="center" wrapText="1"/>
    </xf>
    <xf numFmtId="0" fontId="4" fillId="0" borderId="11" xfId="0" applyFont="1" applyBorder="1" applyAlignment="1">
      <alignment vertical="center" wrapText="1"/>
    </xf>
    <xf numFmtId="0" fontId="4" fillId="0" borderId="3" xfId="0" applyFont="1" applyBorder="1" applyAlignment="1">
      <alignment vertical="center" wrapText="1"/>
    </xf>
    <xf numFmtId="0" fontId="4" fillId="0" borderId="27" xfId="0" applyFont="1" applyBorder="1" applyAlignment="1">
      <alignment vertical="center" wrapText="1"/>
    </xf>
    <xf numFmtId="0" fontId="4" fillId="0" borderId="10" xfId="0" applyFont="1" applyBorder="1" applyAlignment="1">
      <alignment vertical="center" wrapText="1"/>
    </xf>
    <xf numFmtId="0" fontId="5" fillId="0" borderId="12" xfId="0" applyFont="1" applyBorder="1" applyAlignment="1">
      <alignment horizontal="justify" vertical="center" wrapText="1"/>
    </xf>
    <xf numFmtId="0" fontId="4" fillId="0" borderId="9" xfId="2" applyFont="1" applyBorder="1" applyAlignment="1">
      <alignment horizontal="justify" vertical="center" wrapText="1"/>
    </xf>
    <xf numFmtId="0" fontId="4" fillId="0" borderId="26" xfId="2" applyFont="1" applyBorder="1" applyAlignment="1">
      <alignment horizontal="justify" vertical="center" wrapText="1"/>
    </xf>
    <xf numFmtId="0" fontId="5" fillId="0" borderId="12" xfId="0" applyFont="1" applyBorder="1" applyAlignment="1">
      <alignment horizontal="justify" vertical="center" wrapText="1"/>
    </xf>
    <xf numFmtId="164" fontId="6" fillId="3" borderId="12" xfId="0" applyNumberFormat="1" applyFont="1" applyFill="1" applyBorder="1" applyAlignment="1" applyProtection="1">
      <alignment horizontal="center" vertical="center" wrapText="1"/>
      <protection locked="0"/>
    </xf>
    <xf numFmtId="0" fontId="5" fillId="0" borderId="9" xfId="0" applyFont="1" applyBorder="1" applyAlignment="1">
      <alignment horizontal="justify" vertical="center" wrapText="1"/>
    </xf>
    <xf numFmtId="0" fontId="5" fillId="0" borderId="7" xfId="0" applyFont="1" applyBorder="1" applyAlignment="1" applyProtection="1">
      <alignment horizontal="center" vertical="center" wrapText="1"/>
    </xf>
    <xf numFmtId="0" fontId="5" fillId="0" borderId="32" xfId="2" applyFont="1" applyBorder="1" applyAlignment="1">
      <alignment horizontal="justify" vertical="center" wrapText="1"/>
    </xf>
    <xf numFmtId="0" fontId="5" fillId="0" borderId="33" xfId="2" applyFont="1" applyBorder="1" applyAlignment="1">
      <alignment horizontal="justify" vertical="center" wrapText="1"/>
    </xf>
    <xf numFmtId="164" fontId="5" fillId="0" borderId="18" xfId="0" applyNumberFormat="1" applyFont="1" applyBorder="1" applyAlignment="1">
      <alignment vertical="center" wrapText="1"/>
    </xf>
    <xf numFmtId="0" fontId="5" fillId="0" borderId="32" xfId="0" applyFont="1" applyBorder="1" applyAlignment="1">
      <alignment horizontal="justify" vertical="center" wrapText="1"/>
    </xf>
    <xf numFmtId="0" fontId="4" fillId="0" borderId="34" xfId="2" applyFont="1" applyBorder="1" applyAlignment="1">
      <alignment horizontal="justify" vertical="center" wrapText="1"/>
    </xf>
    <xf numFmtId="0" fontId="5" fillId="0" borderId="6" xfId="0" applyFont="1" applyBorder="1" applyAlignment="1">
      <alignment horizontal="center" vertical="center" wrapText="1"/>
    </xf>
    <xf numFmtId="0" fontId="4" fillId="0" borderId="23" xfId="2" applyFont="1" applyBorder="1" applyAlignment="1">
      <alignment horizontal="justify" vertical="center" wrapText="1"/>
    </xf>
    <xf numFmtId="0" fontId="4" fillId="0" borderId="24" xfId="2" applyFont="1" applyBorder="1" applyAlignment="1">
      <alignment horizontal="justify" vertical="center" wrapText="1"/>
    </xf>
    <xf numFmtId="0" fontId="5" fillId="0" borderId="24" xfId="2" applyFont="1" applyBorder="1" applyAlignment="1">
      <alignment horizontal="center" vertical="center" wrapText="1"/>
    </xf>
    <xf numFmtId="164" fontId="5" fillId="3" borderId="24" xfId="2" applyNumberFormat="1" applyFont="1" applyFill="1" applyBorder="1" applyAlignment="1" applyProtection="1">
      <alignment horizontal="center" vertical="center" wrapText="1"/>
      <protection locked="0"/>
    </xf>
    <xf numFmtId="164" fontId="5" fillId="0" borderId="23" xfId="2" applyNumberFormat="1" applyFont="1" applyBorder="1" applyAlignment="1">
      <alignment vertical="center" wrapText="1"/>
    </xf>
    <xf numFmtId="0" fontId="4" fillId="0" borderId="35" xfId="0" applyFont="1" applyBorder="1" applyAlignment="1">
      <alignment horizontal="justify" vertical="center" wrapText="1"/>
    </xf>
    <xf numFmtId="0" fontId="4" fillId="0" borderId="36" xfId="0" applyFont="1" applyBorder="1" applyAlignment="1">
      <alignment horizontal="justify" vertical="center" wrapText="1"/>
    </xf>
    <xf numFmtId="0" fontId="5" fillId="0" borderId="36" xfId="0" applyFont="1" applyBorder="1" applyAlignment="1">
      <alignment horizontal="center" vertical="center" wrapText="1"/>
    </xf>
    <xf numFmtId="164" fontId="5" fillId="0" borderId="14" xfId="0" applyNumberFormat="1" applyFont="1" applyBorder="1" applyAlignment="1">
      <alignment horizontal="center" vertical="center" wrapText="1"/>
    </xf>
    <xf numFmtId="0" fontId="0" fillId="0" borderId="37" xfId="0" applyBorder="1"/>
    <xf numFmtId="43" fontId="0" fillId="0" borderId="0" xfId="0" applyNumberFormat="1"/>
    <xf numFmtId="0" fontId="11" fillId="0" borderId="0" xfId="0" applyFont="1" applyAlignment="1">
      <alignment horizontal="center" vertical="center" wrapText="1"/>
    </xf>
    <xf numFmtId="164" fontId="5" fillId="0" borderId="0" xfId="0" applyNumberFormat="1" applyFont="1" applyBorder="1" applyAlignment="1">
      <alignment vertical="center" wrapText="1"/>
    </xf>
    <xf numFmtId="164" fontId="5" fillId="0" borderId="37" xfId="0" applyNumberFormat="1" applyFont="1" applyBorder="1" applyAlignment="1">
      <alignment vertical="center" wrapText="1"/>
    </xf>
    <xf numFmtId="0" fontId="0" fillId="0" borderId="0" xfId="0" applyAlignment="1">
      <alignment horizontal="left" vertical="top" wrapText="1"/>
    </xf>
    <xf numFmtId="0" fontId="5" fillId="0" borderId="12" xfId="0" applyFont="1" applyBorder="1" applyAlignment="1">
      <alignment horizontal="justify" vertical="center" wrapText="1"/>
    </xf>
    <xf numFmtId="0" fontId="5" fillId="0" borderId="4" xfId="0" applyFont="1" applyBorder="1" applyAlignment="1">
      <alignment horizontal="justify" vertical="center" wrapText="1"/>
    </xf>
    <xf numFmtId="0" fontId="5" fillId="0" borderId="8" xfId="0" applyFont="1" applyBorder="1" applyAlignment="1">
      <alignment horizontal="justify" vertical="center" wrapText="1"/>
    </xf>
    <xf numFmtId="0" fontId="7" fillId="0" borderId="0" xfId="0" applyFont="1" applyAlignment="1">
      <alignment horizontal="left" vertical="center"/>
    </xf>
    <xf numFmtId="0" fontId="8" fillId="0" borderId="0" xfId="0" applyFont="1" applyAlignment="1">
      <alignment horizontal="right" vertical="center" shrinkToFit="1"/>
    </xf>
    <xf numFmtId="0" fontId="8" fillId="4" borderId="0" xfId="0" applyFont="1" applyFill="1" applyAlignment="1">
      <alignment horizontal="left" vertical="center"/>
    </xf>
    <xf numFmtId="0" fontId="6" fillId="4" borderId="0" xfId="0" applyFont="1" applyFill="1" applyAlignment="1">
      <alignment horizontal="left" vertical="top" wrapText="1"/>
    </xf>
    <xf numFmtId="0" fontId="6" fillId="0" borderId="0" xfId="0" applyFont="1" applyAlignment="1">
      <alignment horizontal="left" vertical="top" wrapText="1"/>
    </xf>
    <xf numFmtId="0" fontId="5" fillId="0" borderId="21" xfId="0" applyFont="1" applyBorder="1" applyAlignment="1">
      <alignment horizontal="justify" vertical="center" wrapText="1"/>
    </xf>
    <xf numFmtId="0" fontId="4" fillId="0" borderId="8" xfId="0" applyFont="1" applyBorder="1" applyAlignment="1">
      <alignment horizontal="justify" vertical="top" wrapText="1"/>
    </xf>
    <xf numFmtId="0" fontId="4" fillId="0" borderId="8" xfId="0" applyFont="1" applyBorder="1" applyAlignment="1">
      <alignment horizontal="justify" vertical="center" wrapText="1"/>
    </xf>
    <xf numFmtId="0" fontId="4" fillId="0" borderId="21" xfId="0" applyFont="1" applyBorder="1" applyAlignment="1">
      <alignment horizontal="justify" vertical="center" wrapText="1"/>
    </xf>
    <xf numFmtId="0" fontId="4" fillId="0" borderId="25" xfId="0" applyFont="1" applyBorder="1" applyAlignment="1">
      <alignment horizontal="justify" vertical="top" wrapText="1"/>
    </xf>
    <xf numFmtId="0" fontId="4" fillId="0" borderId="4" xfId="0" applyFont="1" applyBorder="1" applyAlignment="1">
      <alignment horizontal="justify" vertical="top" wrapText="1"/>
    </xf>
    <xf numFmtId="0" fontId="4" fillId="0" borderId="25" xfId="0" applyFont="1" applyBorder="1" applyAlignment="1">
      <alignment horizontal="left" vertical="top" wrapText="1"/>
    </xf>
    <xf numFmtId="0" fontId="4" fillId="0" borderId="8" xfId="0" applyFont="1" applyBorder="1" applyAlignment="1">
      <alignment horizontal="left" vertical="top" wrapText="1"/>
    </xf>
    <xf numFmtId="0" fontId="4" fillId="0" borderId="21" xfId="0" applyFont="1" applyBorder="1" applyAlignment="1">
      <alignment horizontal="left" vertical="top" wrapText="1"/>
    </xf>
    <xf numFmtId="0" fontId="4" fillId="0" borderId="8" xfId="2" applyFont="1" applyBorder="1" applyAlignment="1">
      <alignment horizontal="left" vertical="top" wrapText="1"/>
    </xf>
    <xf numFmtId="0" fontId="4" fillId="0" borderId="4" xfId="2" applyFont="1" applyBorder="1" applyAlignment="1">
      <alignment horizontal="left" vertical="top" wrapText="1"/>
    </xf>
    <xf numFmtId="0" fontId="6" fillId="0" borderId="19" xfId="0" applyFont="1" applyBorder="1" applyAlignment="1">
      <alignment horizontal="center" vertical="center" wrapText="1"/>
    </xf>
    <xf numFmtId="164" fontId="6" fillId="4" borderId="13" xfId="0" applyNumberFormat="1" applyFont="1" applyFill="1" applyBorder="1" applyAlignment="1" applyProtection="1">
      <alignment horizontal="center" vertical="center" wrapText="1"/>
    </xf>
    <xf numFmtId="0" fontId="6" fillId="0" borderId="24" xfId="2" applyFont="1" applyBorder="1" applyAlignment="1">
      <alignment horizontal="center" vertical="center" wrapText="1"/>
    </xf>
  </cellXfs>
  <cellStyles count="3">
    <cellStyle name="Normal" xfId="0" builtinId="0"/>
    <cellStyle name="Normal 68" xfId="2" xr:uid="{00000000-0005-0000-0000-000001000000}"/>
    <cellStyle name="Percent" xfId="1" builtinId="5"/>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139"/>
  <sheetViews>
    <sheetView tabSelected="1" zoomScaleNormal="100" workbookViewId="0">
      <selection activeCell="K5" sqref="K5"/>
    </sheetView>
  </sheetViews>
  <sheetFormatPr defaultColWidth="9.109375" defaultRowHeight="13.2" x14ac:dyDescent="0.3"/>
  <cols>
    <col min="1" max="1" width="10.5546875" style="31" customWidth="1"/>
    <col min="2" max="2" width="45.5546875" style="31" customWidth="1"/>
    <col min="3" max="3" width="11.6640625" style="31" customWidth="1"/>
    <col min="4" max="4" width="13.6640625" style="32" customWidth="1"/>
    <col min="5" max="5" width="13.109375" style="32" customWidth="1"/>
    <col min="6" max="6" width="15.33203125" style="32" customWidth="1"/>
    <col min="7" max="16384" width="9.109375" style="31"/>
  </cols>
  <sheetData>
    <row r="1" spans="1:6" ht="13.8" x14ac:dyDescent="0.3">
      <c r="A1" s="138" t="s">
        <v>107</v>
      </c>
      <c r="B1" s="138"/>
      <c r="C1" s="138"/>
    </row>
    <row r="2" spans="1:6" ht="13.8" x14ac:dyDescent="0.3">
      <c r="A2" s="89"/>
      <c r="B2" s="89"/>
      <c r="C2" s="89"/>
    </row>
    <row r="3" spans="1:6" ht="34.5" customHeight="1" x14ac:dyDescent="0.3">
      <c r="A3" s="139" t="s">
        <v>91</v>
      </c>
      <c r="B3" s="139"/>
      <c r="C3" s="140" t="s">
        <v>126</v>
      </c>
      <c r="D3" s="140"/>
      <c r="E3" s="140"/>
    </row>
    <row r="4" spans="1:6" ht="61.5" customHeight="1" x14ac:dyDescent="0.3">
      <c r="A4" s="141" t="s">
        <v>127</v>
      </c>
      <c r="B4" s="141"/>
      <c r="C4" s="141"/>
      <c r="D4" s="141"/>
      <c r="E4" s="141"/>
      <c r="F4" s="141"/>
    </row>
    <row r="5" spans="1:6" ht="54.75" customHeight="1" x14ac:dyDescent="0.3">
      <c r="A5" s="142" t="s">
        <v>118</v>
      </c>
      <c r="B5" s="142"/>
      <c r="C5" s="142"/>
      <c r="D5" s="142"/>
      <c r="E5" s="142"/>
      <c r="F5" s="142"/>
    </row>
    <row r="7" spans="1:6" x14ac:dyDescent="0.25">
      <c r="A7" s="66" t="s">
        <v>86</v>
      </c>
      <c r="B7" s="66" t="s">
        <v>87</v>
      </c>
    </row>
    <row r="8" spans="1:6" ht="13.8" thickBot="1" x14ac:dyDescent="0.35"/>
    <row r="9" spans="1:6" ht="13.8" thickBot="1" x14ac:dyDescent="0.35">
      <c r="A9" s="1" t="s">
        <v>0</v>
      </c>
      <c r="B9" s="2" t="s">
        <v>1</v>
      </c>
      <c r="C9" s="3" t="s">
        <v>2</v>
      </c>
      <c r="D9" s="3" t="s">
        <v>3</v>
      </c>
      <c r="E9" s="12" t="s">
        <v>4</v>
      </c>
      <c r="F9" s="21" t="s">
        <v>5</v>
      </c>
    </row>
    <row r="10" spans="1:6" ht="13.8" thickBot="1" x14ac:dyDescent="0.35">
      <c r="A10" s="4">
        <v>3200</v>
      </c>
      <c r="B10" s="5" t="s">
        <v>6</v>
      </c>
      <c r="C10" s="6"/>
      <c r="D10" s="6"/>
      <c r="E10" s="6"/>
      <c r="F10" s="6"/>
    </row>
    <row r="11" spans="1:6" x14ac:dyDescent="0.3">
      <c r="A11" s="7">
        <v>32.01</v>
      </c>
      <c r="B11" s="8" t="s">
        <v>7</v>
      </c>
      <c r="C11" s="9"/>
      <c r="D11" s="9"/>
      <c r="E11" s="9"/>
      <c r="F11" s="9"/>
    </row>
    <row r="12" spans="1:6" x14ac:dyDescent="0.3">
      <c r="A12" s="135"/>
      <c r="B12" s="18" t="s">
        <v>8</v>
      </c>
      <c r="C12" s="19" t="s">
        <v>11</v>
      </c>
      <c r="D12" s="20">
        <v>1</v>
      </c>
      <c r="E12" s="75"/>
      <c r="F12" s="43">
        <f>E12*D12</f>
        <v>0</v>
      </c>
    </row>
    <row r="13" spans="1:6" x14ac:dyDescent="0.3">
      <c r="A13" s="137"/>
      <c r="B13" s="18" t="s">
        <v>9</v>
      </c>
      <c r="C13" s="19" t="s">
        <v>11</v>
      </c>
      <c r="D13" s="20">
        <v>1</v>
      </c>
      <c r="E13" s="75"/>
      <c r="F13" s="43">
        <f t="shared" ref="F13:F15" si="0">E13*D13</f>
        <v>0</v>
      </c>
    </row>
    <row r="14" spans="1:6" x14ac:dyDescent="0.3">
      <c r="A14" s="137"/>
      <c r="B14" s="22" t="s">
        <v>10</v>
      </c>
      <c r="C14" s="23" t="s">
        <v>12</v>
      </c>
      <c r="D14" s="13">
        <v>1</v>
      </c>
      <c r="E14" s="85">
        <v>2000</v>
      </c>
      <c r="F14" s="45">
        <f>E14</f>
        <v>2000</v>
      </c>
    </row>
    <row r="15" spans="1:6" ht="13.8" thickBot="1" x14ac:dyDescent="0.35">
      <c r="A15" s="25">
        <v>32.020000000000003</v>
      </c>
      <c r="B15" s="26" t="s">
        <v>13</v>
      </c>
      <c r="C15" s="27" t="s">
        <v>11</v>
      </c>
      <c r="D15" s="27">
        <v>1</v>
      </c>
      <c r="E15" s="76"/>
      <c r="F15" s="46">
        <f t="shared" si="0"/>
        <v>0</v>
      </c>
    </row>
    <row r="16" spans="1:6" ht="13.8" thickBot="1" x14ac:dyDescent="0.35">
      <c r="A16" s="4"/>
      <c r="B16" s="103" t="s">
        <v>14</v>
      </c>
      <c r="C16" s="104"/>
      <c r="D16" s="104"/>
      <c r="E16" s="104"/>
      <c r="F16" s="39">
        <f>SUM(F12:F15)</f>
        <v>2000</v>
      </c>
    </row>
    <row r="18" spans="1:6" ht="13.8" hidden="1" thickBot="1" x14ac:dyDescent="0.35">
      <c r="A18" s="1" t="s">
        <v>0</v>
      </c>
      <c r="B18" s="2" t="s">
        <v>1</v>
      </c>
      <c r="C18" s="3" t="s">
        <v>2</v>
      </c>
      <c r="D18" s="3" t="s">
        <v>3</v>
      </c>
      <c r="E18" s="12" t="s">
        <v>4</v>
      </c>
      <c r="F18" s="21" t="s">
        <v>5</v>
      </c>
    </row>
    <row r="19" spans="1:6" ht="13.8" hidden="1" thickBot="1" x14ac:dyDescent="0.35">
      <c r="A19" s="4">
        <v>3300</v>
      </c>
      <c r="B19" s="5" t="s">
        <v>15</v>
      </c>
      <c r="C19" s="6"/>
      <c r="D19" s="6"/>
      <c r="E19" s="6"/>
      <c r="F19" s="6"/>
    </row>
    <row r="20" spans="1:6" hidden="1" x14ac:dyDescent="0.3">
      <c r="A20" s="7">
        <v>33.01</v>
      </c>
      <c r="B20" s="8" t="s">
        <v>16</v>
      </c>
      <c r="C20" s="9"/>
      <c r="D20" s="9"/>
      <c r="E20" s="9"/>
      <c r="F20" s="42"/>
    </row>
    <row r="21" spans="1:6" hidden="1" x14ac:dyDescent="0.3">
      <c r="A21" s="135"/>
      <c r="B21" s="18" t="s">
        <v>94</v>
      </c>
      <c r="C21" s="19" t="s">
        <v>11</v>
      </c>
      <c r="D21" s="19">
        <v>1</v>
      </c>
      <c r="E21" s="75"/>
      <c r="F21" s="43">
        <f>E21*D21</f>
        <v>0</v>
      </c>
    </row>
    <row r="22" spans="1:6" ht="13.8" hidden="1" thickBot="1" x14ac:dyDescent="0.35">
      <c r="A22" s="136"/>
      <c r="B22" s="28" t="s">
        <v>120</v>
      </c>
      <c r="C22" s="29" t="s">
        <v>17</v>
      </c>
      <c r="D22" s="29">
        <v>1</v>
      </c>
      <c r="E22" s="77"/>
      <c r="F22" s="44">
        <f>E22*D22</f>
        <v>0</v>
      </c>
    </row>
    <row r="23" spans="1:6" ht="13.8" hidden="1" thickBot="1" x14ac:dyDescent="0.35">
      <c r="A23" s="4"/>
      <c r="B23" s="103" t="s">
        <v>14</v>
      </c>
      <c r="C23" s="104"/>
      <c r="D23" s="104"/>
      <c r="E23" s="104"/>
      <c r="F23" s="39">
        <f>SUM(F20:F22)</f>
        <v>0</v>
      </c>
    </row>
    <row r="24" spans="1:6" ht="13.8" thickBot="1" x14ac:dyDescent="0.35"/>
    <row r="25" spans="1:6" ht="13.8" thickBot="1" x14ac:dyDescent="0.35">
      <c r="A25" s="1" t="s">
        <v>0</v>
      </c>
      <c r="B25" s="2" t="s">
        <v>1</v>
      </c>
      <c r="C25" s="3" t="s">
        <v>2</v>
      </c>
      <c r="D25" s="3" t="s">
        <v>3</v>
      </c>
      <c r="E25" s="12" t="s">
        <v>4</v>
      </c>
      <c r="F25" s="21" t="s">
        <v>5</v>
      </c>
    </row>
    <row r="26" spans="1:6" ht="13.8" thickBot="1" x14ac:dyDescent="0.35">
      <c r="A26" s="4">
        <v>3400</v>
      </c>
      <c r="B26" s="5" t="s">
        <v>18</v>
      </c>
      <c r="C26" s="6"/>
      <c r="D26" s="6"/>
      <c r="E26" s="6"/>
      <c r="F26" s="6"/>
    </row>
    <row r="27" spans="1:6" x14ac:dyDescent="0.3">
      <c r="A27" s="7">
        <v>34.01</v>
      </c>
      <c r="B27" s="8" t="s">
        <v>19</v>
      </c>
      <c r="C27" s="9"/>
      <c r="D27" s="9"/>
      <c r="E27" s="9"/>
      <c r="F27" s="9"/>
    </row>
    <row r="28" spans="1:6" x14ac:dyDescent="0.3">
      <c r="A28" s="135"/>
      <c r="B28" s="18" t="s">
        <v>45</v>
      </c>
      <c r="C28" s="19" t="s">
        <v>11</v>
      </c>
      <c r="D28" s="19">
        <v>1</v>
      </c>
      <c r="E28" s="75"/>
      <c r="F28" s="40">
        <f>E28</f>
        <v>0</v>
      </c>
    </row>
    <row r="29" spans="1:6" ht="26.4" x14ac:dyDescent="0.3">
      <c r="A29" s="137"/>
      <c r="B29" s="18" t="s">
        <v>119</v>
      </c>
      <c r="C29" s="19" t="s">
        <v>12</v>
      </c>
      <c r="D29" s="19">
        <v>1</v>
      </c>
      <c r="E29" s="86">
        <v>20000</v>
      </c>
      <c r="F29" s="40">
        <f>E29</f>
        <v>20000</v>
      </c>
    </row>
    <row r="30" spans="1:6" x14ac:dyDescent="0.3">
      <c r="A30" s="143"/>
      <c r="B30" s="33" t="s">
        <v>46</v>
      </c>
      <c r="C30" s="34" t="s">
        <v>20</v>
      </c>
      <c r="D30" s="35">
        <f>F29</f>
        <v>20000</v>
      </c>
      <c r="E30" s="78"/>
      <c r="F30" s="41">
        <f>E30*D30</f>
        <v>0</v>
      </c>
    </row>
    <row r="31" spans="1:6" x14ac:dyDescent="0.3">
      <c r="A31" s="7">
        <v>34.020000000000003</v>
      </c>
      <c r="B31" s="8" t="s">
        <v>21</v>
      </c>
      <c r="C31" s="9"/>
      <c r="D31" s="9"/>
      <c r="E31" s="9"/>
      <c r="F31" s="9"/>
    </row>
    <row r="32" spans="1:6" x14ac:dyDescent="0.3">
      <c r="A32" s="135"/>
      <c r="B32" s="18" t="s">
        <v>47</v>
      </c>
      <c r="C32" s="19" t="s">
        <v>11</v>
      </c>
      <c r="D32" s="19">
        <v>1</v>
      </c>
      <c r="E32" s="75"/>
      <c r="F32" s="36">
        <f>E32*D32</f>
        <v>0</v>
      </c>
    </row>
    <row r="33" spans="1:6" x14ac:dyDescent="0.3">
      <c r="A33" s="137"/>
      <c r="B33" s="33" t="s">
        <v>48</v>
      </c>
      <c r="C33" s="34" t="s">
        <v>11</v>
      </c>
      <c r="D33" s="19">
        <v>1</v>
      </c>
      <c r="E33" s="79"/>
      <c r="F33" s="49">
        <f t="shared" ref="F33:F34" si="1">E33*D33</f>
        <v>0</v>
      </c>
    </row>
    <row r="34" spans="1:6" ht="13.8" thickBot="1" x14ac:dyDescent="0.35">
      <c r="A34" s="25">
        <v>34.03</v>
      </c>
      <c r="B34" s="26" t="s">
        <v>22</v>
      </c>
      <c r="C34" s="27" t="s">
        <v>11</v>
      </c>
      <c r="D34" s="27">
        <v>1</v>
      </c>
      <c r="E34" s="76"/>
      <c r="F34" s="50">
        <f t="shared" si="1"/>
        <v>0</v>
      </c>
    </row>
    <row r="35" spans="1:6" ht="13.8" thickBot="1" x14ac:dyDescent="0.35">
      <c r="A35" s="4"/>
      <c r="B35" s="103" t="s">
        <v>14</v>
      </c>
      <c r="C35" s="104"/>
      <c r="D35" s="104"/>
      <c r="E35" s="104"/>
      <c r="F35" s="39">
        <f>SUM(F27:F34)</f>
        <v>20000</v>
      </c>
    </row>
    <row r="36" spans="1:6" ht="13.8" thickBot="1" x14ac:dyDescent="0.35"/>
    <row r="37" spans="1:6" ht="13.8" thickBot="1" x14ac:dyDescent="0.35">
      <c r="A37" s="1" t="s">
        <v>0</v>
      </c>
      <c r="B37" s="2" t="s">
        <v>1</v>
      </c>
      <c r="C37" s="3" t="s">
        <v>2</v>
      </c>
      <c r="D37" s="3" t="s">
        <v>3</v>
      </c>
      <c r="E37" s="12" t="s">
        <v>4</v>
      </c>
      <c r="F37" s="21" t="s">
        <v>5</v>
      </c>
    </row>
    <row r="38" spans="1:6" ht="27" thickBot="1" x14ac:dyDescent="0.35">
      <c r="A38" s="98">
        <v>3500</v>
      </c>
      <c r="B38" s="5" t="s">
        <v>81</v>
      </c>
      <c r="C38" s="6"/>
      <c r="D38" s="6"/>
      <c r="E38" s="6"/>
      <c r="F38" s="6"/>
    </row>
    <row r="39" spans="1:6" x14ac:dyDescent="0.3">
      <c r="A39" s="7">
        <v>35.01</v>
      </c>
      <c r="B39" s="8" t="s">
        <v>23</v>
      </c>
      <c r="C39" s="9"/>
      <c r="D39" s="9"/>
      <c r="E39" s="9"/>
      <c r="F39" s="9"/>
    </row>
    <row r="40" spans="1:6" x14ac:dyDescent="0.3">
      <c r="A40" s="135"/>
      <c r="B40" s="18" t="s">
        <v>82</v>
      </c>
      <c r="C40" s="19" t="s">
        <v>24</v>
      </c>
      <c r="D40" s="19">
        <v>60</v>
      </c>
      <c r="E40" s="75"/>
      <c r="F40" s="36">
        <f>E40*D40</f>
        <v>0</v>
      </c>
    </row>
    <row r="41" spans="1:6" x14ac:dyDescent="0.3">
      <c r="A41" s="137"/>
      <c r="B41" s="18" t="s">
        <v>49</v>
      </c>
      <c r="C41" s="19" t="s">
        <v>24</v>
      </c>
      <c r="D41" s="19">
        <v>60</v>
      </c>
      <c r="E41" s="75"/>
      <c r="F41" s="36">
        <f>E41*D41</f>
        <v>0</v>
      </c>
    </row>
    <row r="42" spans="1:6" x14ac:dyDescent="0.3">
      <c r="A42" s="137"/>
      <c r="B42" s="18" t="s">
        <v>50</v>
      </c>
      <c r="C42" s="51"/>
      <c r="D42" s="51"/>
      <c r="E42" s="48"/>
      <c r="F42" s="52"/>
    </row>
    <row r="43" spans="1:6" ht="26.4" x14ac:dyDescent="0.3">
      <c r="A43" s="94"/>
      <c r="B43" s="18" t="s">
        <v>97</v>
      </c>
      <c r="C43" s="20" t="s">
        <v>24</v>
      </c>
      <c r="D43" s="20">
        <v>60</v>
      </c>
      <c r="E43" s="75"/>
      <c r="F43" s="36">
        <f>E43*D43</f>
        <v>0</v>
      </c>
    </row>
    <row r="44" spans="1:6" x14ac:dyDescent="0.3">
      <c r="A44" s="94"/>
      <c r="B44" s="18" t="s">
        <v>25</v>
      </c>
      <c r="C44" s="19" t="s">
        <v>26</v>
      </c>
      <c r="D44" s="19">
        <v>1</v>
      </c>
      <c r="E44" s="86">
        <v>350000</v>
      </c>
      <c r="F44" s="36">
        <f>E44</f>
        <v>350000</v>
      </c>
    </row>
    <row r="45" spans="1:6" x14ac:dyDescent="0.3">
      <c r="A45" s="10"/>
      <c r="B45" s="22" t="s">
        <v>27</v>
      </c>
      <c r="C45" s="20" t="s">
        <v>20</v>
      </c>
      <c r="D45" s="128">
        <f>F44</f>
        <v>350000</v>
      </c>
      <c r="E45" s="93"/>
      <c r="F45" s="40">
        <f>E45*D45</f>
        <v>0</v>
      </c>
    </row>
    <row r="46" spans="1:6" x14ac:dyDescent="0.3">
      <c r="A46" s="94"/>
      <c r="B46" s="18" t="s">
        <v>95</v>
      </c>
      <c r="C46" s="11"/>
      <c r="D46" s="95"/>
      <c r="E46" s="95"/>
      <c r="F46" s="96"/>
    </row>
    <row r="47" spans="1:6" x14ac:dyDescent="0.3">
      <c r="A47" s="94"/>
      <c r="B47" s="18" t="s">
        <v>105</v>
      </c>
      <c r="C47" s="19" t="s">
        <v>30</v>
      </c>
      <c r="D47" s="19">
        <v>1</v>
      </c>
      <c r="E47" s="86">
        <v>200000</v>
      </c>
      <c r="F47" s="36">
        <f>E47</f>
        <v>200000</v>
      </c>
    </row>
    <row r="48" spans="1:6" x14ac:dyDescent="0.3">
      <c r="A48" s="94"/>
      <c r="B48" s="18" t="s">
        <v>106</v>
      </c>
      <c r="C48" s="19" t="s">
        <v>30</v>
      </c>
      <c r="D48" s="19">
        <v>1</v>
      </c>
      <c r="E48" s="86">
        <v>720000</v>
      </c>
      <c r="F48" s="36">
        <f>E48</f>
        <v>720000</v>
      </c>
    </row>
    <row r="49" spans="1:6" x14ac:dyDescent="0.3">
      <c r="A49" s="94"/>
      <c r="B49" s="110" t="s">
        <v>96</v>
      </c>
      <c r="C49" s="23" t="s">
        <v>26</v>
      </c>
      <c r="D49" s="23">
        <v>1</v>
      </c>
      <c r="E49" s="85">
        <v>100000</v>
      </c>
      <c r="F49" s="49">
        <f>E49</f>
        <v>100000</v>
      </c>
    </row>
    <row r="50" spans="1:6" x14ac:dyDescent="0.3">
      <c r="A50" s="125">
        <v>35.020000000000003</v>
      </c>
      <c r="B50" s="126" t="s">
        <v>28</v>
      </c>
      <c r="C50" s="127"/>
      <c r="D50" s="127"/>
      <c r="E50" s="127"/>
      <c r="F50" s="127"/>
    </row>
    <row r="51" spans="1:6" x14ac:dyDescent="0.3">
      <c r="A51" s="135"/>
      <c r="B51" s="18" t="s">
        <v>51</v>
      </c>
      <c r="C51" s="23" t="s">
        <v>12</v>
      </c>
      <c r="D51" s="19">
        <v>1</v>
      </c>
      <c r="E51" s="86">
        <v>50000</v>
      </c>
      <c r="F51" s="36">
        <f>E51</f>
        <v>50000</v>
      </c>
    </row>
    <row r="52" spans="1:6" x14ac:dyDescent="0.3">
      <c r="A52" s="137"/>
      <c r="B52" s="18" t="s">
        <v>52</v>
      </c>
      <c r="C52" s="23" t="s">
        <v>20</v>
      </c>
      <c r="D52" s="53">
        <f>F51</f>
        <v>50000</v>
      </c>
      <c r="E52" s="80"/>
      <c r="F52" s="54">
        <f>E52*D52</f>
        <v>0</v>
      </c>
    </row>
    <row r="53" spans="1:6" x14ac:dyDescent="0.3">
      <c r="A53" s="143"/>
      <c r="B53" s="33" t="s">
        <v>83</v>
      </c>
      <c r="C53" s="34" t="s">
        <v>11</v>
      </c>
      <c r="D53" s="34">
        <v>1</v>
      </c>
      <c r="E53" s="79"/>
      <c r="F53" s="37">
        <f t="shared" ref="F53" si="2">E53*D53</f>
        <v>0</v>
      </c>
    </row>
    <row r="54" spans="1:6" x14ac:dyDescent="0.3">
      <c r="A54" s="56">
        <v>35.03</v>
      </c>
      <c r="B54" s="57" t="s">
        <v>29</v>
      </c>
      <c r="C54" s="58"/>
      <c r="D54" s="58"/>
      <c r="E54" s="58"/>
      <c r="F54" s="58"/>
    </row>
    <row r="55" spans="1:6" x14ac:dyDescent="0.3">
      <c r="A55" s="137"/>
      <c r="B55" s="18" t="s">
        <v>53</v>
      </c>
      <c r="C55" s="19" t="s">
        <v>30</v>
      </c>
      <c r="D55" s="19">
        <v>1</v>
      </c>
      <c r="E55" s="155">
        <v>9000000</v>
      </c>
      <c r="F55" s="36">
        <f>E55</f>
        <v>9000000</v>
      </c>
    </row>
    <row r="56" spans="1:6" x14ac:dyDescent="0.3">
      <c r="A56" s="137"/>
      <c r="B56" s="18" t="s">
        <v>54</v>
      </c>
      <c r="C56" s="19" t="s">
        <v>20</v>
      </c>
      <c r="D56" s="53">
        <f>F55</f>
        <v>9000000</v>
      </c>
      <c r="E56" s="80"/>
      <c r="F56" s="54">
        <f>E56*D56</f>
        <v>0</v>
      </c>
    </row>
    <row r="57" spans="1:6" x14ac:dyDescent="0.3">
      <c r="A57" s="137"/>
      <c r="B57" s="18" t="s">
        <v>102</v>
      </c>
      <c r="C57" s="19" t="s">
        <v>30</v>
      </c>
      <c r="D57" s="19">
        <v>1</v>
      </c>
      <c r="E57" s="86">
        <v>1400000</v>
      </c>
      <c r="F57" s="36">
        <f>E57</f>
        <v>1400000</v>
      </c>
    </row>
    <row r="58" spans="1:6" x14ac:dyDescent="0.3">
      <c r="A58" s="137"/>
      <c r="B58" s="18" t="s">
        <v>55</v>
      </c>
      <c r="C58" s="19" t="s">
        <v>20</v>
      </c>
      <c r="D58" s="53">
        <f>F57</f>
        <v>1400000</v>
      </c>
      <c r="E58" s="80"/>
      <c r="F58" s="54">
        <f>E58*D58</f>
        <v>0</v>
      </c>
    </row>
    <row r="59" spans="1:6" x14ac:dyDescent="0.3">
      <c r="A59" s="137"/>
      <c r="B59" s="18" t="s">
        <v>56</v>
      </c>
      <c r="C59" s="19" t="s">
        <v>30</v>
      </c>
      <c r="D59" s="19">
        <v>1</v>
      </c>
      <c r="E59" s="86">
        <v>1500000</v>
      </c>
      <c r="F59" s="36">
        <f>E59</f>
        <v>1500000</v>
      </c>
    </row>
    <row r="60" spans="1:6" x14ac:dyDescent="0.3">
      <c r="A60" s="137"/>
      <c r="B60" s="18" t="s">
        <v>57</v>
      </c>
      <c r="C60" s="19" t="s">
        <v>20</v>
      </c>
      <c r="D60" s="53">
        <f>F59</f>
        <v>1500000</v>
      </c>
      <c r="E60" s="80"/>
      <c r="F60" s="54">
        <f>E60*D60</f>
        <v>0</v>
      </c>
    </row>
    <row r="61" spans="1:6" x14ac:dyDescent="0.3">
      <c r="A61" s="137"/>
      <c r="B61" s="18" t="s">
        <v>58</v>
      </c>
      <c r="C61" s="19" t="s">
        <v>24</v>
      </c>
      <c r="D61" s="19">
        <v>60</v>
      </c>
      <c r="E61" s="75"/>
      <c r="F61" s="36">
        <f>E61*D61</f>
        <v>0</v>
      </c>
    </row>
    <row r="62" spans="1:6" x14ac:dyDescent="0.3">
      <c r="A62" s="137"/>
      <c r="B62" s="18" t="s">
        <v>59</v>
      </c>
      <c r="C62" s="19" t="s">
        <v>30</v>
      </c>
      <c r="D62" s="19">
        <v>1</v>
      </c>
      <c r="E62" s="86">
        <v>500000</v>
      </c>
      <c r="F62" s="36">
        <f>E62</f>
        <v>500000</v>
      </c>
    </row>
    <row r="63" spans="1:6" x14ac:dyDescent="0.3">
      <c r="A63" s="143"/>
      <c r="B63" s="33" t="s">
        <v>60</v>
      </c>
      <c r="C63" s="34" t="s">
        <v>20</v>
      </c>
      <c r="D63" s="38">
        <f>F62</f>
        <v>500000</v>
      </c>
      <c r="E63" s="81"/>
      <c r="F63" s="59">
        <f>E63*D63</f>
        <v>0</v>
      </c>
    </row>
    <row r="64" spans="1:6" x14ac:dyDescent="0.3">
      <c r="A64" s="97">
        <v>35.04</v>
      </c>
      <c r="B64" s="57" t="s">
        <v>31</v>
      </c>
      <c r="C64" s="58"/>
      <c r="D64" s="58"/>
      <c r="E64" s="58"/>
      <c r="F64" s="58"/>
    </row>
    <row r="65" spans="1:6" x14ac:dyDescent="0.3">
      <c r="A65" s="145"/>
      <c r="B65" s="18" t="s">
        <v>61</v>
      </c>
      <c r="C65" s="19" t="s">
        <v>30</v>
      </c>
      <c r="D65" s="19">
        <v>1</v>
      </c>
      <c r="E65" s="86">
        <v>1500000</v>
      </c>
      <c r="F65" s="36">
        <f>E65</f>
        <v>1500000</v>
      </c>
    </row>
    <row r="66" spans="1:6" x14ac:dyDescent="0.3">
      <c r="A66" s="145"/>
      <c r="B66" s="18" t="s">
        <v>62</v>
      </c>
      <c r="C66" s="19" t="s">
        <v>20</v>
      </c>
      <c r="D66" s="53">
        <f>F65</f>
        <v>1500000</v>
      </c>
      <c r="E66" s="80"/>
      <c r="F66" s="54">
        <f>E66*D66</f>
        <v>0</v>
      </c>
    </row>
    <row r="67" spans="1:6" x14ac:dyDescent="0.3">
      <c r="A67" s="146"/>
      <c r="B67" s="33" t="s">
        <v>63</v>
      </c>
      <c r="C67" s="34" t="s">
        <v>12</v>
      </c>
      <c r="D67" s="60">
        <v>1</v>
      </c>
      <c r="E67" s="87">
        <v>1000</v>
      </c>
      <c r="F67" s="37">
        <f>E67</f>
        <v>1000</v>
      </c>
    </row>
    <row r="68" spans="1:6" ht="26.4" x14ac:dyDescent="0.3">
      <c r="A68" s="144">
        <v>35.049999999999997</v>
      </c>
      <c r="B68" s="16" t="s">
        <v>32</v>
      </c>
      <c r="C68" s="11"/>
      <c r="D68" s="11"/>
      <c r="E68" s="11"/>
      <c r="F68" s="11"/>
    </row>
    <row r="69" spans="1:6" x14ac:dyDescent="0.3">
      <c r="A69" s="144"/>
      <c r="B69" s="18" t="s">
        <v>64</v>
      </c>
      <c r="C69" s="19" t="s">
        <v>17</v>
      </c>
      <c r="D69" s="19">
        <v>5</v>
      </c>
      <c r="E69" s="82"/>
      <c r="F69" s="36">
        <f>E69*D69</f>
        <v>0</v>
      </c>
    </row>
    <row r="70" spans="1:6" x14ac:dyDescent="0.3">
      <c r="A70" s="144"/>
      <c r="B70" s="18" t="s">
        <v>65</v>
      </c>
      <c r="C70" s="19" t="s">
        <v>17</v>
      </c>
      <c r="D70" s="19">
        <v>15</v>
      </c>
      <c r="E70" s="82"/>
      <c r="F70" s="36">
        <f>E70*D70</f>
        <v>0</v>
      </c>
    </row>
    <row r="71" spans="1:6" x14ac:dyDescent="0.3">
      <c r="A71" s="144"/>
      <c r="B71" s="107" t="s">
        <v>66</v>
      </c>
      <c r="C71" s="23" t="s">
        <v>17</v>
      </c>
      <c r="D71" s="23">
        <v>15</v>
      </c>
      <c r="E71" s="111"/>
      <c r="F71" s="49">
        <f>E71*D71</f>
        <v>0</v>
      </c>
    </row>
    <row r="72" spans="1:6" x14ac:dyDescent="0.3">
      <c r="A72" s="120">
        <v>35.06</v>
      </c>
      <c r="B72" s="121" t="s">
        <v>98</v>
      </c>
      <c r="C72" s="122" t="s">
        <v>17</v>
      </c>
      <c r="D72" s="156">
        <v>5</v>
      </c>
      <c r="E72" s="123"/>
      <c r="F72" s="124">
        <f t="shared" ref="F72" si="3">E72*D72</f>
        <v>0</v>
      </c>
    </row>
    <row r="73" spans="1:6" ht="26.4" x14ac:dyDescent="0.3">
      <c r="A73" s="152">
        <v>35.07</v>
      </c>
      <c r="B73" s="118" t="s">
        <v>108</v>
      </c>
      <c r="C73" s="119"/>
      <c r="D73" s="9"/>
      <c r="E73" s="11"/>
      <c r="F73" s="11"/>
    </row>
    <row r="74" spans="1:6" ht="15" customHeight="1" x14ac:dyDescent="0.3">
      <c r="A74" s="152"/>
      <c r="B74" s="112" t="s">
        <v>109</v>
      </c>
      <c r="C74" s="113"/>
      <c r="D74" s="113"/>
      <c r="E74" s="48"/>
      <c r="F74" s="52"/>
    </row>
    <row r="75" spans="1:6" ht="15" customHeight="1" x14ac:dyDescent="0.3">
      <c r="A75" s="152"/>
      <c r="B75" s="18" t="s">
        <v>110</v>
      </c>
      <c r="C75" s="19" t="s">
        <v>17</v>
      </c>
      <c r="D75" s="19">
        <v>7</v>
      </c>
      <c r="E75" s="82"/>
      <c r="F75" s="36">
        <f t="shared" ref="F75:F82" si="4">E75*D75</f>
        <v>0</v>
      </c>
    </row>
    <row r="76" spans="1:6" ht="15" customHeight="1" x14ac:dyDescent="0.3">
      <c r="A76" s="152"/>
      <c r="B76" s="18" t="s">
        <v>111</v>
      </c>
      <c r="C76" s="19" t="s">
        <v>17</v>
      </c>
      <c r="D76" s="19">
        <v>7</v>
      </c>
      <c r="E76" s="82"/>
      <c r="F76" s="36">
        <f t="shared" si="4"/>
        <v>0</v>
      </c>
    </row>
    <row r="77" spans="1:6" ht="15" customHeight="1" x14ac:dyDescent="0.3">
      <c r="A77" s="152"/>
      <c r="B77" s="107" t="s">
        <v>112</v>
      </c>
      <c r="C77" s="23" t="s">
        <v>17</v>
      </c>
      <c r="D77" s="23">
        <v>4</v>
      </c>
      <c r="E77" s="82"/>
      <c r="F77" s="36">
        <f t="shared" si="4"/>
        <v>0</v>
      </c>
    </row>
    <row r="78" spans="1:6" ht="15" customHeight="1" x14ac:dyDescent="0.3">
      <c r="A78" s="152"/>
      <c r="B78" s="114" t="s">
        <v>113</v>
      </c>
      <c r="C78" s="20" t="s">
        <v>17</v>
      </c>
      <c r="D78" s="19">
        <v>4</v>
      </c>
      <c r="E78" s="82"/>
      <c r="F78" s="36">
        <f t="shared" si="4"/>
        <v>0</v>
      </c>
    </row>
    <row r="79" spans="1:6" ht="15" customHeight="1" x14ac:dyDescent="0.3">
      <c r="A79" s="152"/>
      <c r="B79" s="114" t="s">
        <v>114</v>
      </c>
      <c r="C79" s="20" t="s">
        <v>17</v>
      </c>
      <c r="D79" s="19">
        <v>6</v>
      </c>
      <c r="E79" s="82"/>
      <c r="F79" s="36">
        <f t="shared" si="4"/>
        <v>0</v>
      </c>
    </row>
    <row r="80" spans="1:6" ht="15.75" customHeight="1" x14ac:dyDescent="0.3">
      <c r="A80" s="152"/>
      <c r="B80" s="114" t="s">
        <v>115</v>
      </c>
      <c r="C80" s="20" t="s">
        <v>17</v>
      </c>
      <c r="D80" s="19">
        <v>6</v>
      </c>
      <c r="E80" s="82"/>
      <c r="F80" s="36">
        <f t="shared" si="4"/>
        <v>0</v>
      </c>
    </row>
    <row r="81" spans="1:6" ht="15.75" customHeight="1" x14ac:dyDescent="0.3">
      <c r="A81" s="152"/>
      <c r="B81" s="117" t="s">
        <v>116</v>
      </c>
      <c r="C81" s="20" t="s">
        <v>17</v>
      </c>
      <c r="D81" s="19">
        <v>8</v>
      </c>
      <c r="E81" s="82"/>
      <c r="F81" s="36">
        <f t="shared" si="4"/>
        <v>0</v>
      </c>
    </row>
    <row r="82" spans="1:6" ht="15.75" customHeight="1" thickBot="1" x14ac:dyDescent="0.35">
      <c r="A82" s="153"/>
      <c r="B82" s="115" t="s">
        <v>117</v>
      </c>
      <c r="C82" s="30" t="s">
        <v>24</v>
      </c>
      <c r="D82" s="154">
        <v>10</v>
      </c>
      <c r="E82" s="77"/>
      <c r="F82" s="116">
        <f t="shared" si="4"/>
        <v>0</v>
      </c>
    </row>
    <row r="83" spans="1:6" ht="13.8" thickBot="1" x14ac:dyDescent="0.35">
      <c r="A83" s="4"/>
      <c r="B83" s="103" t="s">
        <v>14</v>
      </c>
      <c r="C83" s="104"/>
      <c r="D83" s="104"/>
      <c r="E83" s="104"/>
      <c r="F83" s="39">
        <f>SUM(F40:F82)</f>
        <v>15321000</v>
      </c>
    </row>
    <row r="84" spans="1:6" ht="13.8" thickBot="1" x14ac:dyDescent="0.35"/>
    <row r="85" spans="1:6" ht="13.8" thickBot="1" x14ac:dyDescent="0.35">
      <c r="A85" s="1" t="s">
        <v>0</v>
      </c>
      <c r="B85" s="2" t="s">
        <v>1</v>
      </c>
      <c r="C85" s="3" t="s">
        <v>2</v>
      </c>
      <c r="D85" s="3" t="s">
        <v>3</v>
      </c>
      <c r="E85" s="12" t="s">
        <v>4</v>
      </c>
      <c r="F85" s="21" t="s">
        <v>5</v>
      </c>
    </row>
    <row r="86" spans="1:6" ht="13.8" thickBot="1" x14ac:dyDescent="0.35">
      <c r="A86" s="4">
        <v>3600</v>
      </c>
      <c r="B86" s="5" t="s">
        <v>33</v>
      </c>
      <c r="C86" s="6"/>
      <c r="D86" s="6"/>
      <c r="E86" s="6"/>
      <c r="F86" s="6"/>
    </row>
    <row r="87" spans="1:6" x14ac:dyDescent="0.3">
      <c r="A87" s="7">
        <v>36.01</v>
      </c>
      <c r="B87" s="8" t="s">
        <v>34</v>
      </c>
      <c r="C87" s="9"/>
      <c r="D87" s="9"/>
      <c r="E87" s="9"/>
      <c r="F87" s="9"/>
    </row>
    <row r="88" spans="1:6" x14ac:dyDescent="0.3">
      <c r="A88" s="135"/>
      <c r="B88" s="18" t="s">
        <v>67</v>
      </c>
      <c r="C88" s="19" t="s">
        <v>35</v>
      </c>
      <c r="D88" s="19">
        <v>50</v>
      </c>
      <c r="E88" s="75"/>
      <c r="F88" s="36">
        <f>E88*D88</f>
        <v>0</v>
      </c>
    </row>
    <row r="89" spans="1:6" x14ac:dyDescent="0.3">
      <c r="A89" s="137"/>
      <c r="B89" s="18" t="s">
        <v>68</v>
      </c>
      <c r="C89" s="19" t="s">
        <v>35</v>
      </c>
      <c r="D89" s="19">
        <v>300</v>
      </c>
      <c r="E89" s="75"/>
      <c r="F89" s="36">
        <f>E89*D89</f>
        <v>0</v>
      </c>
    </row>
    <row r="90" spans="1:6" x14ac:dyDescent="0.3">
      <c r="A90" s="137"/>
      <c r="B90" s="18" t="s">
        <v>69</v>
      </c>
      <c r="C90" s="19" t="s">
        <v>35</v>
      </c>
      <c r="D90" s="19">
        <v>500</v>
      </c>
      <c r="E90" s="75"/>
      <c r="F90" s="36">
        <f>E90*D90</f>
        <v>0</v>
      </c>
    </row>
    <row r="91" spans="1:6" x14ac:dyDescent="0.3">
      <c r="A91" s="137"/>
      <c r="B91" s="22" t="s">
        <v>70</v>
      </c>
      <c r="C91" s="23" t="s">
        <v>35</v>
      </c>
      <c r="D91" s="23">
        <v>500</v>
      </c>
      <c r="E91" s="83"/>
      <c r="F91" s="36">
        <f>E91*D91</f>
        <v>0</v>
      </c>
    </row>
    <row r="92" spans="1:6" x14ac:dyDescent="0.3">
      <c r="A92" s="61">
        <v>36.020000000000003</v>
      </c>
      <c r="B92" s="62" t="s">
        <v>36</v>
      </c>
      <c r="C92" s="55" t="s">
        <v>35</v>
      </c>
      <c r="D92" s="55" t="s">
        <v>37</v>
      </c>
      <c r="E92" s="88">
        <v>-1500</v>
      </c>
      <c r="F92" s="55" t="s">
        <v>38</v>
      </c>
    </row>
    <row r="93" spans="1:6" x14ac:dyDescent="0.3">
      <c r="A93" s="15">
        <v>36.03</v>
      </c>
      <c r="B93" s="16" t="s">
        <v>39</v>
      </c>
      <c r="C93" s="11"/>
      <c r="D93" s="11"/>
      <c r="E93" s="17"/>
      <c r="F93" s="11"/>
    </row>
    <row r="94" spans="1:6" x14ac:dyDescent="0.3">
      <c r="A94" s="137"/>
      <c r="B94" s="18" t="s">
        <v>71</v>
      </c>
      <c r="C94" s="19" t="s">
        <v>26</v>
      </c>
      <c r="D94" s="19">
        <v>1</v>
      </c>
      <c r="E94" s="86">
        <v>100000</v>
      </c>
      <c r="F94" s="36">
        <f>E94</f>
        <v>100000</v>
      </c>
    </row>
    <row r="95" spans="1:6" x14ac:dyDescent="0.3">
      <c r="A95" s="137"/>
      <c r="B95" s="22" t="s">
        <v>72</v>
      </c>
      <c r="C95" s="23" t="s">
        <v>20</v>
      </c>
      <c r="D95" s="24">
        <f>F94</f>
        <v>100000</v>
      </c>
      <c r="E95" s="80"/>
      <c r="F95" s="54">
        <f>E95*D95</f>
        <v>0</v>
      </c>
    </row>
    <row r="96" spans="1:6" x14ac:dyDescent="0.3">
      <c r="A96" s="56">
        <v>36.04</v>
      </c>
      <c r="B96" s="57" t="s">
        <v>40</v>
      </c>
      <c r="C96" s="58"/>
      <c r="D96" s="58"/>
      <c r="E96" s="63"/>
      <c r="F96" s="58"/>
    </row>
    <row r="97" spans="1:6" x14ac:dyDescent="0.3">
      <c r="A97" s="137"/>
      <c r="B97" s="18" t="s">
        <v>73</v>
      </c>
      <c r="C97" s="19" t="s">
        <v>26</v>
      </c>
      <c r="D97" s="19">
        <v>1</v>
      </c>
      <c r="E97" s="86">
        <v>500000</v>
      </c>
      <c r="F97" s="36">
        <f>E97</f>
        <v>500000</v>
      </c>
    </row>
    <row r="98" spans="1:6" x14ac:dyDescent="0.3">
      <c r="A98" s="143"/>
      <c r="B98" s="33" t="s">
        <v>74</v>
      </c>
      <c r="C98" s="34" t="s">
        <v>20</v>
      </c>
      <c r="D98" s="24">
        <f>F97</f>
        <v>500000</v>
      </c>
      <c r="E98" s="80"/>
      <c r="F98" s="54">
        <f>E98*D98</f>
        <v>0</v>
      </c>
    </row>
    <row r="99" spans="1:6" x14ac:dyDescent="0.3">
      <c r="A99" s="15">
        <v>36.049999999999997</v>
      </c>
      <c r="B99" s="108" t="s">
        <v>103</v>
      </c>
      <c r="C99" s="11" t="s">
        <v>24</v>
      </c>
      <c r="D99" s="64">
        <v>40</v>
      </c>
      <c r="E99" s="84"/>
      <c r="F99" s="65">
        <f>E99*D99</f>
        <v>0</v>
      </c>
    </row>
    <row r="100" spans="1:6" x14ac:dyDescent="0.3">
      <c r="A100" s="149">
        <v>36.06</v>
      </c>
      <c r="B100" s="57" t="s">
        <v>41</v>
      </c>
      <c r="C100" s="58"/>
      <c r="D100" s="58"/>
      <c r="E100" s="63"/>
      <c r="F100" s="58"/>
    </row>
    <row r="101" spans="1:6" x14ac:dyDescent="0.3">
      <c r="A101" s="150"/>
      <c r="B101" s="18" t="s">
        <v>75</v>
      </c>
      <c r="C101" s="19" t="s">
        <v>42</v>
      </c>
      <c r="D101" s="19">
        <v>1</v>
      </c>
      <c r="E101" s="75"/>
      <c r="F101" s="36">
        <f>E101*D101</f>
        <v>0</v>
      </c>
    </row>
    <row r="102" spans="1:6" ht="26.4" x14ac:dyDescent="0.3">
      <c r="A102" s="150"/>
      <c r="B102" s="18" t="s">
        <v>76</v>
      </c>
      <c r="C102" s="19" t="s">
        <v>30</v>
      </c>
      <c r="D102" s="19">
        <v>1</v>
      </c>
      <c r="E102" s="86">
        <v>300000</v>
      </c>
      <c r="F102" s="36">
        <f>E102</f>
        <v>300000</v>
      </c>
    </row>
    <row r="103" spans="1:6" x14ac:dyDescent="0.3">
      <c r="A103" s="150"/>
      <c r="B103" s="18" t="s">
        <v>77</v>
      </c>
      <c r="C103" s="19" t="s">
        <v>30</v>
      </c>
      <c r="D103" s="19">
        <v>1</v>
      </c>
      <c r="E103" s="86">
        <v>400000</v>
      </c>
      <c r="F103" s="36">
        <f>E103</f>
        <v>400000</v>
      </c>
    </row>
    <row r="104" spans="1:6" x14ac:dyDescent="0.3">
      <c r="A104" s="150"/>
      <c r="B104" s="18" t="s">
        <v>78</v>
      </c>
      <c r="C104" s="19" t="s">
        <v>20</v>
      </c>
      <c r="D104" s="92">
        <f>F103</f>
        <v>400000</v>
      </c>
      <c r="E104" s="93"/>
      <c r="F104" s="40">
        <f>E104*D104</f>
        <v>0</v>
      </c>
    </row>
    <row r="105" spans="1:6" x14ac:dyDescent="0.3">
      <c r="A105" s="150"/>
      <c r="B105" s="14" t="s">
        <v>92</v>
      </c>
      <c r="C105" s="9" t="s">
        <v>30</v>
      </c>
      <c r="D105" s="9">
        <v>1</v>
      </c>
      <c r="E105" s="90">
        <v>250000</v>
      </c>
      <c r="F105" s="91">
        <f>E105</f>
        <v>250000</v>
      </c>
    </row>
    <row r="106" spans="1:6" x14ac:dyDescent="0.3">
      <c r="A106" s="151"/>
      <c r="B106" s="33" t="s">
        <v>93</v>
      </c>
      <c r="C106" s="34" t="s">
        <v>20</v>
      </c>
      <c r="D106" s="38">
        <f>F105</f>
        <v>250000</v>
      </c>
      <c r="E106" s="81"/>
      <c r="F106" s="59">
        <f>E106*D106</f>
        <v>0</v>
      </c>
    </row>
    <row r="107" spans="1:6" x14ac:dyDescent="0.3">
      <c r="A107" s="147">
        <v>36.07</v>
      </c>
      <c r="B107" s="109" t="s">
        <v>104</v>
      </c>
      <c r="C107" s="58"/>
      <c r="D107" s="58"/>
      <c r="E107" s="63"/>
      <c r="F107" s="58"/>
    </row>
    <row r="108" spans="1:6" x14ac:dyDescent="0.3">
      <c r="A108" s="144"/>
      <c r="B108" s="99" t="s">
        <v>99</v>
      </c>
      <c r="C108" s="100" t="s">
        <v>42</v>
      </c>
      <c r="D108" s="100">
        <v>1</v>
      </c>
      <c r="E108" s="101"/>
      <c r="F108" s="102">
        <f>E108*D108</f>
        <v>0</v>
      </c>
    </row>
    <row r="109" spans="1:6" ht="26.4" x14ac:dyDescent="0.3">
      <c r="A109" s="144"/>
      <c r="B109" s="18" t="s">
        <v>100</v>
      </c>
      <c r="C109" s="19" t="s">
        <v>24</v>
      </c>
      <c r="D109" s="19">
        <v>60</v>
      </c>
      <c r="E109" s="75"/>
      <c r="F109" s="36">
        <f>E109*D109</f>
        <v>0</v>
      </c>
    </row>
    <row r="110" spans="1:6" ht="27" thickBot="1" x14ac:dyDescent="0.35">
      <c r="A110" s="148"/>
      <c r="B110" s="28" t="s">
        <v>101</v>
      </c>
      <c r="C110" s="29" t="s">
        <v>24</v>
      </c>
      <c r="D110" s="30">
        <v>60</v>
      </c>
      <c r="E110" s="77"/>
      <c r="F110" s="36">
        <f>E110*D110</f>
        <v>0</v>
      </c>
    </row>
    <row r="111" spans="1:6" ht="13.8" thickBot="1" x14ac:dyDescent="0.35">
      <c r="A111" s="4"/>
      <c r="B111" s="105" t="s">
        <v>14</v>
      </c>
      <c r="C111" s="106"/>
      <c r="D111" s="106"/>
      <c r="E111" s="106"/>
      <c r="F111" s="39">
        <f>SUM(F87:F110)</f>
        <v>1550000</v>
      </c>
    </row>
    <row r="112" spans="1:6" ht="13.8" thickBot="1" x14ac:dyDescent="0.35"/>
    <row r="113" spans="1:6" ht="13.8" thickBot="1" x14ac:dyDescent="0.35">
      <c r="A113" s="1" t="s">
        <v>0</v>
      </c>
      <c r="B113" s="2" t="s">
        <v>1</v>
      </c>
      <c r="C113" s="3" t="s">
        <v>2</v>
      </c>
      <c r="D113" s="3" t="s">
        <v>3</v>
      </c>
      <c r="E113" s="12" t="s">
        <v>4</v>
      </c>
      <c r="F113" s="21" t="s">
        <v>5</v>
      </c>
    </row>
    <row r="114" spans="1:6" ht="13.8" thickBot="1" x14ac:dyDescent="0.35">
      <c r="A114" s="4">
        <v>3700</v>
      </c>
      <c r="B114" s="5" t="s">
        <v>43</v>
      </c>
      <c r="C114" s="6"/>
      <c r="D114" s="6"/>
      <c r="E114" s="6"/>
      <c r="F114" s="6"/>
    </row>
    <row r="115" spans="1:6" x14ac:dyDescent="0.3">
      <c r="A115" s="7">
        <v>37.01</v>
      </c>
      <c r="B115" s="8" t="s">
        <v>44</v>
      </c>
      <c r="C115" s="9"/>
      <c r="D115" s="9"/>
      <c r="E115" s="9"/>
      <c r="F115" s="9"/>
    </row>
    <row r="116" spans="1:6" ht="26.4" x14ac:dyDescent="0.3">
      <c r="A116" s="135"/>
      <c r="B116" s="18" t="s">
        <v>79</v>
      </c>
      <c r="C116" s="19" t="s">
        <v>26</v>
      </c>
      <c r="D116" s="19">
        <v>1</v>
      </c>
      <c r="E116" s="86">
        <v>250000</v>
      </c>
      <c r="F116" s="36">
        <f>E116</f>
        <v>250000</v>
      </c>
    </row>
    <row r="117" spans="1:6" ht="13.8" thickBot="1" x14ac:dyDescent="0.35">
      <c r="A117" s="136"/>
      <c r="B117" s="28" t="s">
        <v>80</v>
      </c>
      <c r="C117" s="29" t="s">
        <v>20</v>
      </c>
      <c r="D117" s="38">
        <f>F116</f>
        <v>250000</v>
      </c>
      <c r="E117" s="81"/>
      <c r="F117" s="59">
        <f>E117*D117</f>
        <v>0</v>
      </c>
    </row>
    <row r="118" spans="1:6" ht="13.8" thickBot="1" x14ac:dyDescent="0.35">
      <c r="A118" s="4"/>
      <c r="B118" s="103" t="s">
        <v>14</v>
      </c>
      <c r="C118" s="104"/>
      <c r="D118" s="104"/>
      <c r="E118" s="104"/>
      <c r="F118" s="39">
        <f>SUM(F116:F117)</f>
        <v>250000</v>
      </c>
    </row>
    <row r="120" spans="1:6" ht="14.4" x14ac:dyDescent="0.3">
      <c r="A120"/>
      <c r="B120" t="s">
        <v>121</v>
      </c>
      <c r="C120"/>
      <c r="D120"/>
      <c r="E120"/>
      <c r="F120" s="132">
        <f>SUMIFS($F$11:$F$118,$C$11:$C$118,"Prime cost")+SUMIFS($F$11:$F$118,$C$11:$C$118,"prov. sum")</f>
        <v>17143000</v>
      </c>
    </row>
    <row r="121" spans="1:6" ht="14.4" x14ac:dyDescent="0.3">
      <c r="A121"/>
      <c r="B121" t="s">
        <v>122</v>
      </c>
      <c r="C121"/>
      <c r="D121"/>
      <c r="E121"/>
      <c r="F121" s="132">
        <f>SUMIFS($F$11:$F$118,$B$11:$B$118,"*Handling cost*")+SUMIFS($F$11:$F$118,$B$11:$B$118,"*Mark-up*")</f>
        <v>0</v>
      </c>
    </row>
    <row r="122" spans="1:6" ht="15" thickBot="1" x14ac:dyDescent="0.35">
      <c r="A122"/>
      <c r="B122" s="129" t="s">
        <v>123</v>
      </c>
      <c r="C122" s="129"/>
      <c r="D122" s="129"/>
      <c r="E122" s="129"/>
      <c r="F122" s="133">
        <f>SUM(F120:F121)</f>
        <v>17143000</v>
      </c>
    </row>
    <row r="123" spans="1:6" ht="15" thickTop="1" x14ac:dyDescent="0.3">
      <c r="A123"/>
      <c r="B123"/>
      <c r="C123"/>
      <c r="D123"/>
      <c r="E123"/>
      <c r="F123" s="130"/>
    </row>
    <row r="124" spans="1:6" ht="48" customHeight="1" x14ac:dyDescent="0.3">
      <c r="A124" s="131" t="s">
        <v>124</v>
      </c>
      <c r="B124" s="134" t="s">
        <v>125</v>
      </c>
      <c r="C124" s="134"/>
      <c r="D124" s="134"/>
      <c r="E124" s="134"/>
      <c r="F124" s="132">
        <f>F135-F122+F55+F56</f>
        <v>9000000</v>
      </c>
    </row>
    <row r="126" spans="1:6" x14ac:dyDescent="0.25">
      <c r="A126" s="66" t="s">
        <v>84</v>
      </c>
      <c r="B126" s="66" t="s">
        <v>85</v>
      </c>
    </row>
    <row r="128" spans="1:6" ht="24.9" customHeight="1" x14ac:dyDescent="0.3">
      <c r="A128" s="67">
        <f>A10</f>
        <v>3200</v>
      </c>
      <c r="B128" s="69" t="str">
        <f>B10</f>
        <v>DETAILED ASSESSMENT PHASE</v>
      </c>
      <c r="C128" s="70"/>
      <c r="D128" s="71"/>
      <c r="E128" s="72"/>
      <c r="F128" s="68">
        <f>F16</f>
        <v>2000</v>
      </c>
    </row>
    <row r="129" spans="1:6" ht="24.9" customHeight="1" x14ac:dyDescent="0.3">
      <c r="A129" s="67">
        <f>A19</f>
        <v>3300</v>
      </c>
      <c r="B129" s="69" t="str">
        <f>B19</f>
        <v>TENDER DOCUMENTATION</v>
      </c>
      <c r="C129" s="70"/>
      <c r="D129" s="71"/>
      <c r="E129" s="72"/>
      <c r="F129" s="68">
        <f>F23</f>
        <v>0</v>
      </c>
    </row>
    <row r="130" spans="1:6" ht="24.9" customHeight="1" x14ac:dyDescent="0.3">
      <c r="A130" s="67">
        <f>A26</f>
        <v>3400</v>
      </c>
      <c r="B130" s="69" t="str">
        <f>B26</f>
        <v>SITE INSPECTION AND TENDER PERIOD</v>
      </c>
      <c r="C130" s="70"/>
      <c r="D130" s="71"/>
      <c r="E130" s="72"/>
      <c r="F130" s="68">
        <f>F35</f>
        <v>20000</v>
      </c>
    </row>
    <row r="131" spans="1:6" ht="24.9" customHeight="1" x14ac:dyDescent="0.3">
      <c r="A131" s="67">
        <f>A38</f>
        <v>3500</v>
      </c>
      <c r="B131" s="69" t="str">
        <f>B38</f>
        <v>ADMINISTRATION &amp; MONITORING OF WORKS CONTRACT</v>
      </c>
      <c r="C131" s="70"/>
      <c r="D131" s="71"/>
      <c r="E131" s="72"/>
      <c r="F131" s="68">
        <f>F83</f>
        <v>15321000</v>
      </c>
    </row>
    <row r="132" spans="1:6" ht="24.9" customHeight="1" x14ac:dyDescent="0.3">
      <c r="A132" s="67">
        <f>A86</f>
        <v>3600</v>
      </c>
      <c r="B132" s="69" t="str">
        <f>B86</f>
        <v>ADDITIONAL DUTIES</v>
      </c>
      <c r="C132" s="70"/>
      <c r="D132" s="71"/>
      <c r="E132" s="72"/>
      <c r="F132" s="68">
        <f>F111</f>
        <v>1550000</v>
      </c>
    </row>
    <row r="133" spans="1:6" ht="24.9" customHeight="1" x14ac:dyDescent="0.3">
      <c r="A133" s="67">
        <f>A114</f>
        <v>3700</v>
      </c>
      <c r="B133" s="69" t="str">
        <f>B114</f>
        <v>OFF-SITE MATERIALS TESTING</v>
      </c>
      <c r="C133" s="70"/>
      <c r="D133" s="71"/>
      <c r="E133" s="72"/>
      <c r="F133" s="68">
        <f>F118</f>
        <v>250000</v>
      </c>
    </row>
    <row r="135" spans="1:6" x14ac:dyDescent="0.3">
      <c r="B135" s="31" t="s">
        <v>88</v>
      </c>
      <c r="F135" s="47">
        <f>SUM(F128:F134)</f>
        <v>17143000</v>
      </c>
    </row>
    <row r="136" spans="1:6" x14ac:dyDescent="0.3">
      <c r="F136" s="73"/>
    </row>
    <row r="137" spans="1:6" x14ac:dyDescent="0.3">
      <c r="B137" s="31" t="s">
        <v>89</v>
      </c>
      <c r="F137" s="47">
        <f>F135*0.15</f>
        <v>2571450</v>
      </c>
    </row>
    <row r="138" spans="1:6" x14ac:dyDescent="0.3">
      <c r="F138" s="73"/>
    </row>
    <row r="139" spans="1:6" x14ac:dyDescent="0.25">
      <c r="B139" s="66" t="s">
        <v>90</v>
      </c>
      <c r="F139" s="74">
        <f>SUM(F135:F137)</f>
        <v>19714450</v>
      </c>
    </row>
  </sheetData>
  <sheetProtection algorithmName="SHA-512" hashValue="6VL0Q/dbs/rH5/H0ZhMch7pNVvCrqHgrsJOOvDglzuyyAwvJJKLOkxqWjyE8Hjtsop09ngpQI9uBQxOkfC7xCw==" saltValue="sHbzI1v4xay7iAA4BfIo8g==" spinCount="100000" sheet="1" objects="1" scenarios="1"/>
  <mergeCells count="22">
    <mergeCell ref="A65:A67"/>
    <mergeCell ref="A116:A117"/>
    <mergeCell ref="A107:A110"/>
    <mergeCell ref="A97:A98"/>
    <mergeCell ref="A100:A106"/>
    <mergeCell ref="A73:A82"/>
    <mergeCell ref="B124:E124"/>
    <mergeCell ref="A21:A22"/>
    <mergeCell ref="A12:A14"/>
    <mergeCell ref="A1:C1"/>
    <mergeCell ref="A3:B3"/>
    <mergeCell ref="C3:E3"/>
    <mergeCell ref="A4:F4"/>
    <mergeCell ref="A5:F5"/>
    <mergeCell ref="A51:A53"/>
    <mergeCell ref="A40:A42"/>
    <mergeCell ref="A32:A33"/>
    <mergeCell ref="A28:A30"/>
    <mergeCell ref="A88:A91"/>
    <mergeCell ref="A94:A95"/>
    <mergeCell ref="A68:A71"/>
    <mergeCell ref="A55:A63"/>
  </mergeCells>
  <pageMargins left="0.23622047244094491" right="0.23622047244094491" top="0.74803149606299213" bottom="0.74803149606299213" header="0.31496062992125984" footer="0.31496062992125984"/>
  <pageSetup paperSize="9" scale="93" fitToHeight="0" orientation="portrait" r:id="rId1"/>
  <headerFooter>
    <oddHeader>&amp;L&amp;"Calibri"&amp;10&amp;K000000Sensitivity - General&amp;1#</oddHeader>
  </headerFooter>
  <rowBreaks count="2" manualBreakCount="2">
    <brk id="35" max="16383" man="1"/>
    <brk id="83" max="16383" man="1"/>
  </rowBreaks>
  <ignoredErrors>
    <ignoredError sqref="F44"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4</vt:i4>
      </vt:variant>
    </vt:vector>
  </HeadingPairs>
  <TitlesOfParts>
    <vt:vector size="5" baseType="lpstr">
      <vt:lpstr>RRM Pricing Schedule</vt:lpstr>
      <vt:lpstr>'RRM Pricing Schedule'!_Toc129491471</vt:lpstr>
      <vt:lpstr>'RRM Pricing Schedule'!_Toc129491882</vt:lpstr>
      <vt:lpstr>'RRM Pricing Schedule'!_Toc396298216</vt:lpstr>
      <vt:lpstr>'RRM Pricing Schedule'!Print_Titles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Mike Vinello-Lippert (WR)</dc:creator>
  <cp:lastModifiedBy>Donald Seshoka (NR)</cp:lastModifiedBy>
  <cp:lastPrinted>2020-08-26T14:18:20Z</cp:lastPrinted>
  <dcterms:created xsi:type="dcterms:W3CDTF">2018-10-15T11:31:45Z</dcterms:created>
  <dcterms:modified xsi:type="dcterms:W3CDTF">2023-02-23T20:17:02Z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a024da7-7918-49c2-a744-b84d0bf2c679_Enabled">
    <vt:lpwstr>true</vt:lpwstr>
  </property>
  <property fmtid="{D5CDD505-2E9C-101B-9397-08002B2CF9AE}" pid="3" name="MSIP_Label_5a024da7-7918-49c2-a744-b84d0bf2c679_SetDate">
    <vt:lpwstr>2022-07-06T08:07:46Z</vt:lpwstr>
  </property>
  <property fmtid="{D5CDD505-2E9C-101B-9397-08002B2CF9AE}" pid="4" name="MSIP_Label_5a024da7-7918-49c2-a744-b84d0bf2c679_Method">
    <vt:lpwstr>Standard</vt:lpwstr>
  </property>
  <property fmtid="{D5CDD505-2E9C-101B-9397-08002B2CF9AE}" pid="5" name="MSIP_Label_5a024da7-7918-49c2-a744-b84d0bf2c679_Name">
    <vt:lpwstr>General</vt:lpwstr>
  </property>
  <property fmtid="{D5CDD505-2E9C-101B-9397-08002B2CF9AE}" pid="6" name="MSIP_Label_5a024da7-7918-49c2-a744-b84d0bf2c679_SiteId">
    <vt:lpwstr>24236235-bb51-454e-8f47-206699c7e33b</vt:lpwstr>
  </property>
  <property fmtid="{D5CDD505-2E9C-101B-9397-08002B2CF9AE}" pid="7" name="MSIP_Label_5a024da7-7918-49c2-a744-b84d0bf2c679_ActionId">
    <vt:lpwstr>6538f2b2-498e-4c60-a76a-25f8379cb340</vt:lpwstr>
  </property>
  <property fmtid="{D5CDD505-2E9C-101B-9397-08002B2CF9AE}" pid="8" name="MSIP_Label_5a024da7-7918-49c2-a744-b84d0bf2c679_ContentBits">
    <vt:lpwstr>1</vt:lpwstr>
  </property>
</Properties>
</file>