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bisiLC\Desktop\EQUIPMENT TENDER\"/>
    </mc:Choice>
  </mc:AlternateContent>
  <xr:revisionPtr revIDLastSave="0" documentId="8_{4BF13584-573E-4806-A413-6BC9FBAFAB13}" xr6:coauthVersionLast="47" xr6:coauthVersionMax="47" xr10:uidLastSave="{00000000-0000-0000-0000-000000000000}"/>
  <bookViews>
    <workbookView xWindow="-110" yWindow="-110" windowWidth="19420" windowHeight="10420" xr2:uid="{B1ABD216-0FCC-4B6F-AB17-9EE834547B4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N44" i="1" s="1"/>
  <c r="J43" i="1"/>
  <c r="N43" i="1" s="1"/>
  <c r="N42" i="1"/>
  <c r="M42" i="1"/>
  <c r="J42" i="1"/>
  <c r="L42" i="1" s="1"/>
  <c r="M41" i="1"/>
  <c r="J41" i="1"/>
  <c r="N41" i="1" s="1"/>
  <c r="J40" i="1"/>
  <c r="L40" i="1" s="1"/>
  <c r="J39" i="1"/>
  <c r="N39" i="1" s="1"/>
  <c r="J38" i="1"/>
  <c r="N38" i="1" s="1"/>
  <c r="J37" i="1"/>
  <c r="L37" i="1" s="1"/>
  <c r="J36" i="1"/>
  <c r="N36" i="1" s="1"/>
  <c r="M35" i="1"/>
  <c r="L35" i="1"/>
  <c r="K35" i="1"/>
  <c r="J35" i="1"/>
  <c r="N35" i="1" s="1"/>
  <c r="J34" i="1"/>
  <c r="N34" i="1" s="1"/>
  <c r="J33" i="1"/>
  <c r="K33" i="1" s="1"/>
  <c r="N32" i="1"/>
  <c r="M32" i="1"/>
  <c r="K32" i="1"/>
  <c r="J32" i="1"/>
  <c r="L32" i="1" s="1"/>
  <c r="N31" i="1"/>
  <c r="M31" i="1"/>
  <c r="K31" i="1"/>
  <c r="J31" i="1"/>
  <c r="L31" i="1" s="1"/>
  <c r="N30" i="1"/>
  <c r="M30" i="1"/>
  <c r="L30" i="1"/>
  <c r="K30" i="1"/>
  <c r="J30" i="1"/>
  <c r="N29" i="1"/>
  <c r="M29" i="1"/>
  <c r="L29" i="1"/>
  <c r="K29" i="1"/>
  <c r="J29" i="1"/>
  <c r="J28" i="1"/>
  <c r="L28" i="1" s="1"/>
  <c r="N27" i="1"/>
  <c r="J27" i="1"/>
  <c r="M27" i="1" s="1"/>
  <c r="J26" i="1"/>
  <c r="N26" i="1" s="1"/>
  <c r="N25" i="1"/>
  <c r="M25" i="1"/>
  <c r="L25" i="1"/>
  <c r="J25" i="1"/>
  <c r="K25" i="1" s="1"/>
  <c r="M24" i="1"/>
  <c r="L24" i="1"/>
  <c r="J24" i="1"/>
  <c r="N24" i="1" s="1"/>
  <c r="M23" i="1"/>
  <c r="L23" i="1"/>
  <c r="K23" i="1"/>
  <c r="J23" i="1"/>
  <c r="N23" i="1" s="1"/>
  <c r="N22" i="1"/>
  <c r="J22" i="1"/>
  <c r="M22" i="1" s="1"/>
  <c r="N21" i="1"/>
  <c r="J21" i="1"/>
  <c r="K21" i="1" s="1"/>
  <c r="N20" i="1"/>
  <c r="M20" i="1"/>
  <c r="K20" i="1"/>
  <c r="J20" i="1"/>
  <c r="L20" i="1" s="1"/>
  <c r="N19" i="1"/>
  <c r="M19" i="1"/>
  <c r="K19" i="1"/>
  <c r="J19" i="1"/>
  <c r="L19" i="1" s="1"/>
  <c r="N18" i="1"/>
  <c r="M18" i="1"/>
  <c r="L18" i="1"/>
  <c r="K18" i="1"/>
  <c r="J18" i="1"/>
  <c r="N17" i="1"/>
  <c r="M17" i="1"/>
  <c r="L17" i="1"/>
  <c r="K17" i="1"/>
  <c r="J17" i="1"/>
  <c r="N16" i="1"/>
  <c r="J16" i="1"/>
  <c r="L16" i="1" s="1"/>
  <c r="N15" i="1"/>
  <c r="L15" i="1"/>
  <c r="J15" i="1"/>
  <c r="M15" i="1" s="1"/>
  <c r="J14" i="1"/>
  <c r="N14" i="1" s="1"/>
  <c r="N13" i="1"/>
  <c r="M13" i="1"/>
  <c r="L13" i="1"/>
  <c r="J13" i="1"/>
  <c r="K13" i="1" s="1"/>
  <c r="M12" i="1"/>
  <c r="L12" i="1"/>
  <c r="J12" i="1"/>
  <c r="N12" i="1" s="1"/>
  <c r="N11" i="1"/>
  <c r="M11" i="1"/>
  <c r="L11" i="1"/>
  <c r="K11" i="1"/>
  <c r="J11" i="1"/>
  <c r="J10" i="1"/>
  <c r="N10" i="1" s="1"/>
  <c r="J9" i="1"/>
  <c r="K9" i="1" s="1"/>
  <c r="N8" i="1"/>
  <c r="M8" i="1"/>
  <c r="K8" i="1"/>
  <c r="J8" i="1"/>
  <c r="L8" i="1" s="1"/>
  <c r="N7" i="1"/>
  <c r="M7" i="1"/>
  <c r="K7" i="1"/>
  <c r="J7" i="1"/>
  <c r="L7" i="1" s="1"/>
  <c r="N6" i="1"/>
  <c r="M6" i="1"/>
  <c r="L6" i="1"/>
  <c r="K6" i="1"/>
  <c r="J6" i="1"/>
  <c r="C6" i="1"/>
  <c r="L5" i="1"/>
  <c r="J5" i="1"/>
  <c r="N5" i="1" s="1"/>
  <c r="C5" i="1"/>
  <c r="N4" i="1"/>
  <c r="M4" i="1"/>
  <c r="L4" i="1"/>
  <c r="K4" i="1"/>
  <c r="J4" i="1"/>
  <c r="C4" i="1"/>
  <c r="L3" i="1"/>
  <c r="J3" i="1"/>
  <c r="N3" i="1" s="1"/>
  <c r="C3" i="1"/>
  <c r="N2" i="1"/>
  <c r="M2" i="1"/>
  <c r="L2" i="1"/>
  <c r="K2" i="1"/>
  <c r="J2" i="1"/>
  <c r="C2" i="1"/>
  <c r="N45" i="1" l="1"/>
  <c r="K28" i="1"/>
  <c r="L9" i="1"/>
  <c r="K14" i="1"/>
  <c r="M16" i="1"/>
  <c r="L21" i="1"/>
  <c r="K26" i="1"/>
  <c r="M28" i="1"/>
  <c r="L33" i="1"/>
  <c r="K38" i="1"/>
  <c r="M40" i="1"/>
  <c r="L38" i="1"/>
  <c r="N40" i="1"/>
  <c r="K43" i="1"/>
  <c r="M9" i="1"/>
  <c r="L14" i="1"/>
  <c r="M21" i="1"/>
  <c r="L26" i="1"/>
  <c r="N28" i="1"/>
  <c r="M33" i="1"/>
  <c r="K3" i="1"/>
  <c r="K5" i="1"/>
  <c r="N9" i="1"/>
  <c r="K12" i="1"/>
  <c r="M14" i="1"/>
  <c r="K24" i="1"/>
  <c r="M26" i="1"/>
  <c r="N33" i="1"/>
  <c r="K36" i="1"/>
  <c r="M38" i="1"/>
  <c r="L43" i="1"/>
  <c r="L36" i="1"/>
  <c r="K41" i="1"/>
  <c r="M43" i="1"/>
  <c r="M37" i="1"/>
  <c r="K16" i="1"/>
  <c r="K40" i="1"/>
  <c r="M5" i="1"/>
  <c r="K34" i="1"/>
  <c r="L41" i="1"/>
  <c r="N37" i="1"/>
  <c r="M3" i="1"/>
  <c r="K10" i="1"/>
  <c r="K22" i="1"/>
  <c r="M36" i="1"/>
  <c r="L10" i="1"/>
  <c r="K15" i="1"/>
  <c r="L22" i="1"/>
  <c r="K27" i="1"/>
  <c r="L34" i="1"/>
  <c r="K39" i="1"/>
  <c r="L39" i="1"/>
  <c r="K44" i="1"/>
  <c r="M10" i="1"/>
  <c r="L27" i="1"/>
  <c r="M34" i="1"/>
  <c r="K37" i="1"/>
  <c r="M39" i="1"/>
  <c r="L44" i="1"/>
  <c r="K42" i="1"/>
  <c r="M44" i="1"/>
  <c r="M45" i="1" l="1"/>
</calcChain>
</file>

<file path=xl/sharedStrings.xml><?xml version="1.0" encoding="utf-8"?>
<sst xmlns="http://schemas.openxmlformats.org/spreadsheetml/2006/main" count="173" uniqueCount="66">
  <si>
    <t>Site</t>
  </si>
  <si>
    <t>PR Number</t>
  </si>
  <si>
    <t>EQUIPMENT</t>
  </si>
  <si>
    <t>Wet/Dry</t>
  </si>
  <si>
    <t>Unit of Measure</t>
  </si>
  <si>
    <t>QTY</t>
  </si>
  <si>
    <t>Hours Per Month</t>
  </si>
  <si>
    <t>Days</t>
  </si>
  <si>
    <t>Rate</t>
  </si>
  <si>
    <t>Total per month</t>
  </si>
  <si>
    <t>Total 24 mths</t>
  </si>
  <si>
    <t>Total 36mths</t>
  </si>
  <si>
    <t>Budget(24)</t>
  </si>
  <si>
    <t>Budget (36)</t>
  </si>
  <si>
    <t xml:space="preserve">Comments </t>
  </si>
  <si>
    <t>Rate/hour</t>
  </si>
  <si>
    <t>Kriel</t>
  </si>
  <si>
    <t>Daily</t>
  </si>
  <si>
    <t>As and when required</t>
  </si>
  <si>
    <t>Hourly</t>
  </si>
  <si>
    <t>Kusile</t>
  </si>
  <si>
    <t>60 T Mobile Crane</t>
  </si>
  <si>
    <t>220T Mobile Crane</t>
  </si>
  <si>
    <t>8T Telehandler</t>
  </si>
  <si>
    <t>Bobcat, closed cab with aircon (Shifts)</t>
  </si>
  <si>
    <t>On site full time working shifts</t>
  </si>
  <si>
    <t>Industrial High Pressure Cleaning Machine (1000Bar.) with competent operators</t>
  </si>
  <si>
    <t>Wet</t>
  </si>
  <si>
    <t>Truck Mounted Crane 5 ton crane on 10 ton single axle drop-side truck</t>
  </si>
  <si>
    <t>On site full time day and standby</t>
  </si>
  <si>
    <t>Mobile Generator (30Kva, 220v)c/w welding machine on trailer</t>
  </si>
  <si>
    <t>Monthly</t>
  </si>
  <si>
    <t>Vacuum truck with competent operator</t>
  </si>
  <si>
    <t>Forklift 10 ton</t>
  </si>
  <si>
    <t>Mobile Portable Lights 3000W, diesel powered</t>
  </si>
  <si>
    <t>Cherry Picker 12m</t>
  </si>
  <si>
    <t>Diesel Bowser Truck 10000 litre</t>
  </si>
  <si>
    <t>Dry</t>
  </si>
  <si>
    <t>DUVHA Power Station</t>
  </si>
  <si>
    <t>Mobile Portable lighting</t>
  </si>
  <si>
    <t>Arnot Power Station</t>
  </si>
  <si>
    <t>Diesel welding Generator (5Kva)</t>
  </si>
  <si>
    <t xml:space="preserve">Mobile Portable diesel lights </t>
  </si>
  <si>
    <t>Mobile diesel pump, self primimg (6" NPT Port)</t>
  </si>
  <si>
    <t>Diesel bowser 1500L</t>
  </si>
  <si>
    <t>Bobcats 3.5 ton, closed cab with aircon (day shift)</t>
  </si>
  <si>
    <t>Matla Power Station</t>
  </si>
  <si>
    <t>Diesel mobile portable lights plant</t>
  </si>
  <si>
    <t>Portable Flushing toilets</t>
  </si>
  <si>
    <t>n/a</t>
  </si>
  <si>
    <t>Diesel Bowser Truck 8000 litre</t>
  </si>
  <si>
    <t>ADT 30 T</t>
  </si>
  <si>
    <t>Aquatic Excavator</t>
  </si>
  <si>
    <t>34 Tons</t>
  </si>
  <si>
    <t>Excavator 5T</t>
  </si>
  <si>
    <t>Medupi Power Station</t>
  </si>
  <si>
    <t>Diesel Operated Compressor (Portable)</t>
  </si>
  <si>
    <t xml:space="preserve">Dry </t>
  </si>
  <si>
    <t>Skip Truck with 4 x 6m3 bins</t>
  </si>
  <si>
    <t xml:space="preserve">Daily </t>
  </si>
  <si>
    <t>Teleporter 25 ton</t>
  </si>
  <si>
    <t xml:space="preserve">Diesel Bowser 1500 L </t>
  </si>
  <si>
    <t>Forklift 10ton</t>
  </si>
  <si>
    <t>Flat Deck Truck 6m for transporting conveyor belt (Above 16ton)</t>
  </si>
  <si>
    <t>Mobile Diesel Generator 7.5kVA</t>
  </si>
  <si>
    <t>Diesel Mobile Portable Lights 3000W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</si>
</sst>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44" fontId="2" fillId="3" borderId="8" xfId="2" applyFont="1" applyFill="1" applyBorder="1" applyAlignment="1">
      <alignment horizontal="center" vertical="center" wrapText="1"/>
    </xf>
    <xf numFmtId="44" fontId="3" fillId="4" borderId="7" xfId="2" applyFont="1" applyFill="1" applyBorder="1" applyAlignment="1">
      <alignment horizontal="center"/>
    </xf>
    <xf numFmtId="164" fontId="2" fillId="5" borderId="9" xfId="1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12" xfId="3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44" fontId="2" fillId="3" borderId="13" xfId="2" applyFont="1" applyFill="1" applyBorder="1" applyAlignment="1">
      <alignment horizontal="center" vertical="center" wrapText="1"/>
    </xf>
    <xf numFmtId="44" fontId="3" fillId="4" borderId="12" xfId="2" applyFont="1" applyFill="1" applyBorder="1" applyAlignment="1">
      <alignment horizontal="center"/>
    </xf>
    <xf numFmtId="44" fontId="3" fillId="4" borderId="14" xfId="2" applyFont="1" applyFill="1" applyBorder="1" applyAlignment="1">
      <alignment horizontal="center"/>
    </xf>
    <xf numFmtId="164" fontId="2" fillId="5" borderId="15" xfId="1" applyNumberFormat="1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5" fillId="3" borderId="19" xfId="3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44" fontId="2" fillId="3" borderId="20" xfId="2" applyFont="1" applyFill="1" applyBorder="1" applyAlignment="1">
      <alignment horizontal="center" vertical="center" wrapText="1"/>
    </xf>
    <xf numFmtId="44" fontId="3" fillId="4" borderId="17" xfId="2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 vertical="center"/>
    </xf>
    <xf numFmtId="164" fontId="3" fillId="6" borderId="20" xfId="1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44" fontId="3" fillId="7" borderId="7" xfId="2" applyFont="1" applyFill="1" applyBorder="1" applyAlignment="1">
      <alignment horizontal="center"/>
    </xf>
    <xf numFmtId="164" fontId="3" fillId="6" borderId="8" xfId="1" applyNumberFormat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164" fontId="3" fillId="6" borderId="13" xfId="1" applyNumberFormat="1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44" fontId="3" fillId="7" borderId="28" xfId="2" applyFont="1" applyFill="1" applyBorder="1" applyAlignment="1">
      <alignment horizontal="center"/>
    </xf>
    <xf numFmtId="44" fontId="3" fillId="4" borderId="19" xfId="2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44" fontId="3" fillId="8" borderId="2" xfId="2" applyFont="1" applyFill="1" applyBorder="1" applyAlignment="1">
      <alignment horizontal="center" vertical="center" wrapText="1"/>
    </xf>
    <xf numFmtId="44" fontId="3" fillId="4" borderId="2" xfId="2" applyFont="1" applyFill="1" applyBorder="1" applyAlignment="1">
      <alignment horizontal="center" vertical="center" wrapText="1"/>
    </xf>
    <xf numFmtId="44" fontId="3" fillId="4" borderId="5" xfId="2" applyFont="1" applyFill="1" applyBorder="1" applyAlignment="1">
      <alignment horizontal="center"/>
    </xf>
    <xf numFmtId="164" fontId="3" fillId="5" borderId="6" xfId="1" applyNumberFormat="1" applyFont="1" applyFill="1" applyBorder="1" applyAlignment="1">
      <alignment horizontal="center" vertical="center"/>
    </xf>
    <xf numFmtId="164" fontId="3" fillId="6" borderId="31" xfId="1" applyNumberFormat="1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44" fontId="5" fillId="10" borderId="8" xfId="2" applyFont="1" applyFill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2" fillId="10" borderId="3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44" fontId="5" fillId="10" borderId="13" xfId="2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2" fillId="10" borderId="29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/>
    </xf>
    <xf numFmtId="44" fontId="5" fillId="10" borderId="20" xfId="2" applyFont="1" applyFill="1" applyBorder="1" applyAlignment="1">
      <alignment horizontal="center" vertical="center"/>
    </xf>
    <xf numFmtId="44" fontId="5" fillId="4" borderId="38" xfId="2" applyFont="1" applyFill="1" applyBorder="1" applyAlignment="1">
      <alignment horizontal="center" vertical="center" wrapText="1"/>
    </xf>
    <xf numFmtId="0" fontId="3" fillId="0" borderId="22" xfId="0" applyFont="1" applyBorder="1"/>
    <xf numFmtId="0" fontId="2" fillId="11" borderId="1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0" xfId="0" applyFont="1" applyFill="1" applyBorder="1" applyAlignment="1">
      <alignment horizontal="center" vertical="center"/>
    </xf>
    <xf numFmtId="0" fontId="5" fillId="11" borderId="40" xfId="0" applyFont="1" applyFill="1" applyBorder="1" applyAlignment="1">
      <alignment horizontal="center" vertical="center" wrapText="1"/>
    </xf>
    <xf numFmtId="44" fontId="5" fillId="11" borderId="38" xfId="2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/>
    </xf>
    <xf numFmtId="44" fontId="5" fillId="11" borderId="44" xfId="2" applyFont="1" applyFill="1" applyBorder="1" applyAlignment="1">
      <alignment horizontal="center" vertical="center" wrapText="1"/>
    </xf>
    <xf numFmtId="44" fontId="5" fillId="4" borderId="44" xfId="2" applyFont="1" applyFill="1" applyBorder="1" applyAlignment="1">
      <alignment horizontal="center" vertical="center" wrapText="1"/>
    </xf>
    <xf numFmtId="164" fontId="5" fillId="5" borderId="45" xfId="0" applyNumberFormat="1" applyFont="1" applyFill="1" applyBorder="1" applyAlignment="1">
      <alignment horizontal="center" vertical="center"/>
    </xf>
    <xf numFmtId="0" fontId="5" fillId="12" borderId="46" xfId="0" applyFont="1" applyFill="1" applyBorder="1" applyAlignment="1">
      <alignment horizontal="center" vertical="center" wrapText="1"/>
    </xf>
    <xf numFmtId="44" fontId="5" fillId="4" borderId="47" xfId="2" applyFont="1" applyFill="1" applyBorder="1" applyAlignment="1">
      <alignment horizontal="center" vertical="center" wrapText="1"/>
    </xf>
    <xf numFmtId="44" fontId="5" fillId="11" borderId="47" xfId="2" applyFont="1" applyFill="1" applyBorder="1" applyAlignment="1">
      <alignment horizontal="center" vertical="center" wrapText="1"/>
    </xf>
    <xf numFmtId="0" fontId="5" fillId="12" borderId="37" xfId="0" applyFont="1" applyFill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 vertical="center" wrapText="1"/>
    </xf>
    <xf numFmtId="0" fontId="5" fillId="11" borderId="49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center" vertical="center"/>
    </xf>
    <xf numFmtId="44" fontId="5" fillId="11" borderId="13" xfId="2" applyFont="1" applyFill="1" applyBorder="1" applyAlignment="1">
      <alignment horizontal="center" vertical="center" wrapText="1"/>
    </xf>
    <xf numFmtId="44" fontId="5" fillId="4" borderId="13" xfId="2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51" xfId="0" applyFont="1" applyFill="1" applyBorder="1" applyAlignment="1">
      <alignment horizontal="center" vertical="center" wrapText="1"/>
    </xf>
    <xf numFmtId="0" fontId="5" fillId="11" borderId="51" xfId="0" applyFont="1" applyFill="1" applyBorder="1" applyAlignment="1">
      <alignment horizontal="center" vertical="center"/>
    </xf>
    <xf numFmtId="44" fontId="5" fillId="11" borderId="51" xfId="2" applyFont="1" applyFill="1" applyBorder="1" applyAlignment="1">
      <alignment horizontal="center" vertical="center" wrapText="1"/>
    </xf>
    <xf numFmtId="44" fontId="5" fillId="4" borderId="51" xfId="2" applyFont="1" applyFill="1" applyBorder="1" applyAlignment="1">
      <alignment horizontal="center" vertical="center" wrapText="1"/>
    </xf>
    <xf numFmtId="164" fontId="5" fillId="5" borderId="52" xfId="0" applyNumberFormat="1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44" fontId="5" fillId="6" borderId="44" xfId="2" applyFont="1" applyFill="1" applyBorder="1" applyAlignment="1">
      <alignment horizontal="center" vertical="center" wrapText="1"/>
    </xf>
    <xf numFmtId="164" fontId="5" fillId="5" borderId="55" xfId="0" applyNumberFormat="1" applyFont="1" applyFill="1" applyBorder="1" applyAlignment="1">
      <alignment horizontal="center" vertical="center"/>
    </xf>
    <xf numFmtId="164" fontId="3" fillId="6" borderId="56" xfId="1" applyNumberFormat="1" applyFont="1" applyFill="1" applyBorder="1" applyAlignment="1">
      <alignment horizontal="center" vertical="center"/>
    </xf>
    <xf numFmtId="0" fontId="5" fillId="13" borderId="44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/>
    </xf>
    <xf numFmtId="44" fontId="5" fillId="6" borderId="61" xfId="2" applyFont="1" applyFill="1" applyBorder="1" applyAlignment="1">
      <alignment horizontal="center" vertical="center" wrapText="1"/>
    </xf>
    <xf numFmtId="44" fontId="5" fillId="4" borderId="61" xfId="2" applyFont="1" applyFill="1" applyBorder="1" applyAlignment="1">
      <alignment horizontal="center" vertical="center" wrapText="1"/>
    </xf>
    <xf numFmtId="0" fontId="5" fillId="13" borderId="61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8" fontId="5" fillId="6" borderId="0" xfId="0" applyNumberFormat="1" applyFont="1" applyFill="1" applyAlignment="1">
      <alignment horizontal="center" vertical="center" wrapText="1"/>
    </xf>
    <xf numFmtId="8" fontId="3" fillId="6" borderId="49" xfId="0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/>
    </xf>
    <xf numFmtId="44" fontId="5" fillId="6" borderId="47" xfId="2" applyFont="1" applyFill="1" applyBorder="1" applyAlignment="1">
      <alignment horizontal="center" vertical="center" wrapText="1"/>
    </xf>
    <xf numFmtId="44" fontId="3" fillId="4" borderId="11" xfId="2" applyFont="1" applyFill="1" applyBorder="1" applyAlignment="1">
      <alignment horizontal="center"/>
    </xf>
    <xf numFmtId="164" fontId="5" fillId="5" borderId="62" xfId="0" applyNumberFormat="1" applyFont="1" applyFill="1" applyBorder="1" applyAlignment="1">
      <alignment horizontal="center" vertical="center"/>
    </xf>
    <xf numFmtId="164" fontId="3" fillId="6" borderId="49" xfId="1" applyNumberFormat="1" applyFont="1" applyFill="1" applyBorder="1" applyAlignment="1">
      <alignment horizontal="center" vertical="center"/>
    </xf>
    <xf numFmtId="0" fontId="5" fillId="13" borderId="47" xfId="0" applyFont="1" applyFill="1" applyBorder="1" applyAlignment="1">
      <alignment horizontal="center" vertical="center"/>
    </xf>
    <xf numFmtId="164" fontId="3" fillId="0" borderId="0" xfId="0" applyNumberFormat="1" applyFont="1"/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164" fontId="6" fillId="14" borderId="28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794D09B0-00AC-4B7F-9ACD-26E7887E2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kitsTP/AppData/Local/Microsoft/Windows/INetCache/Content.Outlook/6ON5NI7B/BMS%20Equipment%20Hire%2018102022%20(003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Kusile"/>
      <sheetName val="Duvha"/>
      <sheetName val="Arnot"/>
      <sheetName val="Matla"/>
      <sheetName val="Medupi"/>
      <sheetName val="K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C6" t="str">
            <v>Compactor 65 or similar, walk behind, double drum, 650mm drum width and min 660kg operating weight, diesel.</v>
          </cell>
        </row>
        <row r="7">
          <cell r="C7" t="str">
            <v>Diesel Generators, 8Kva, 220V on frame with wheels, electric start</v>
          </cell>
        </row>
        <row r="8">
          <cell r="C8" t="str">
            <v>Meduim size breakers (Jack Hammer) 220V with spade/flat chisels, 15kg - 20kg, 1250watt or similar</v>
          </cell>
        </row>
        <row r="9">
          <cell r="C9" t="str">
            <v xml:space="preserve">Industrial High Pressure washer on trailer with 155kw, 1500rpm diesel engine, 500l water tank, capacity of 54l/min @ 1000bar, </v>
          </cell>
        </row>
        <row r="10">
          <cell r="C10" t="str">
            <v xml:space="preserve">Case SR175B skid steer loader or sililar, 60hp, 1600kg tipping load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27B2-87EC-4038-A4F3-A3BCBC77CF4A}">
  <dimension ref="A1:P45"/>
  <sheetViews>
    <sheetView tabSelected="1" topLeftCell="A22" workbookViewId="0">
      <selection activeCell="I9" sqref="I9"/>
    </sheetView>
  </sheetViews>
  <sheetFormatPr defaultColWidth="19.26953125" defaultRowHeight="12.5" x14ac:dyDescent="0.25"/>
  <cols>
    <col min="1" max="1" width="8.26953125" style="173" customWidth="1"/>
    <col min="2" max="2" width="11.453125" style="174" customWidth="1"/>
    <col min="3" max="3" width="69.1796875" style="173" bestFit="1" customWidth="1"/>
    <col min="4" max="5" width="9.1796875" style="173" customWidth="1"/>
    <col min="6" max="6" width="7.81640625" style="174" customWidth="1"/>
    <col min="7" max="7" width="12.453125" style="173" customWidth="1"/>
    <col min="8" max="8" width="8.26953125" style="173" customWidth="1"/>
    <col min="9" max="9" width="14.453125" style="173" customWidth="1"/>
    <col min="10" max="10" width="14.81640625" style="173" customWidth="1"/>
    <col min="11" max="12" width="17.26953125" style="173" customWidth="1"/>
    <col min="13" max="14" width="22.1796875" style="175" customWidth="1"/>
    <col min="15" max="15" width="31.453125" style="174" bestFit="1" customWidth="1"/>
    <col min="16" max="16384" width="19.26953125" style="7"/>
  </cols>
  <sheetData>
    <row r="1" spans="1:16" ht="27" thickTop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6" t="s">
        <v>14</v>
      </c>
      <c r="P1" s="7" t="s">
        <v>15</v>
      </c>
    </row>
    <row r="2" spans="1:16" ht="25.5" thickBot="1" x14ac:dyDescent="0.3">
      <c r="A2" s="8" t="s">
        <v>16</v>
      </c>
      <c r="B2" s="9"/>
      <c r="C2" s="10" t="str">
        <f>[1]Kriel!C6</f>
        <v>Compactor 65 or similar, walk behind, double drum, 650mm drum width and min 660kg operating weight, diesel.</v>
      </c>
      <c r="D2" s="11"/>
      <c r="E2" s="12" t="s">
        <v>17</v>
      </c>
      <c r="F2" s="13">
        <v>1</v>
      </c>
      <c r="G2" s="11">
        <v>0</v>
      </c>
      <c r="H2" s="11">
        <v>15</v>
      </c>
      <c r="I2" s="14">
        <v>0</v>
      </c>
      <c r="J2" s="15">
        <f>SUM(F2*H2*I2)</f>
        <v>0</v>
      </c>
      <c r="K2" s="15">
        <f t="shared" ref="K2:K19" si="0">SUM(J2*24)</f>
        <v>0</v>
      </c>
      <c r="L2" s="15">
        <f t="shared" ref="L2:L19" si="1">SUM(J2*36)</f>
        <v>0</v>
      </c>
      <c r="M2" s="16">
        <f t="shared" ref="M2:M18" si="2">F2*J2*24</f>
        <v>0</v>
      </c>
      <c r="N2" s="17">
        <f>SUM(J2*36)</f>
        <v>0</v>
      </c>
      <c r="O2" s="18" t="s">
        <v>18</v>
      </c>
    </row>
    <row r="3" spans="1:16" ht="13.5" thickBot="1" x14ac:dyDescent="0.3">
      <c r="A3" s="19"/>
      <c r="B3" s="20"/>
      <c r="C3" s="21" t="str">
        <f>[1]Kriel!C7</f>
        <v>Diesel Generators, 8Kva, 220V on frame with wheels, electric start</v>
      </c>
      <c r="D3" s="22"/>
      <c r="E3" s="12" t="s">
        <v>17</v>
      </c>
      <c r="F3" s="23">
        <v>1</v>
      </c>
      <c r="G3" s="22">
        <v>0</v>
      </c>
      <c r="H3" s="22">
        <v>15</v>
      </c>
      <c r="I3" s="24">
        <v>0</v>
      </c>
      <c r="J3" s="25">
        <f>SUM(F3*H3*I3)</f>
        <v>0</v>
      </c>
      <c r="K3" s="26">
        <f t="shared" si="0"/>
        <v>0</v>
      </c>
      <c r="L3" s="26">
        <f t="shared" si="1"/>
        <v>0</v>
      </c>
      <c r="M3" s="27">
        <f t="shared" si="2"/>
        <v>0</v>
      </c>
      <c r="N3" s="28">
        <f>SUM(J3*36)</f>
        <v>0</v>
      </c>
      <c r="O3" s="29" t="s">
        <v>18</v>
      </c>
    </row>
    <row r="4" spans="1:16" ht="25" x14ac:dyDescent="0.25">
      <c r="A4" s="19"/>
      <c r="B4" s="20"/>
      <c r="C4" s="21" t="str">
        <f>[1]Kriel!C8</f>
        <v>Meduim size breakers (Jack Hammer) 220V with spade/flat chisels, 15kg - 20kg, 1250watt or similar</v>
      </c>
      <c r="D4" s="22"/>
      <c r="E4" s="12" t="s">
        <v>17</v>
      </c>
      <c r="F4" s="23">
        <v>4</v>
      </c>
      <c r="G4" s="22">
        <v>0</v>
      </c>
      <c r="H4" s="22">
        <v>15</v>
      </c>
      <c r="I4" s="24">
        <v>0</v>
      </c>
      <c r="J4" s="25">
        <f>SUM(F4*H4*I4)</f>
        <v>0</v>
      </c>
      <c r="K4" s="26">
        <f t="shared" si="0"/>
        <v>0</v>
      </c>
      <c r="L4" s="26">
        <f t="shared" si="1"/>
        <v>0</v>
      </c>
      <c r="M4" s="27">
        <f t="shared" si="2"/>
        <v>0</v>
      </c>
      <c r="N4" s="28">
        <f>SUM(J4*36)</f>
        <v>0</v>
      </c>
      <c r="O4" s="29" t="s">
        <v>18</v>
      </c>
    </row>
    <row r="5" spans="1:16" ht="25" x14ac:dyDescent="0.25">
      <c r="A5" s="19"/>
      <c r="B5" s="20"/>
      <c r="C5" s="21" t="str">
        <f>[1]Kriel!C9</f>
        <v xml:space="preserve">Industrial High Pressure washer on trailer with 155kw, 1500rpm diesel engine, 500l water tank, capacity of 54l/min @ 1000bar, </v>
      </c>
      <c r="D5" s="22"/>
      <c r="E5" s="30" t="s">
        <v>19</v>
      </c>
      <c r="F5" s="23">
        <v>1</v>
      </c>
      <c r="G5" s="22">
        <v>220</v>
      </c>
      <c r="H5" s="22">
        <v>0</v>
      </c>
      <c r="I5" s="24">
        <v>0</v>
      </c>
      <c r="J5" s="26">
        <f t="shared" ref="J5:J10" si="3">SUM(F5*G5*I5)</f>
        <v>0</v>
      </c>
      <c r="K5" s="26">
        <f t="shared" si="0"/>
        <v>0</v>
      </c>
      <c r="L5" s="26">
        <f t="shared" si="1"/>
        <v>0</v>
      </c>
      <c r="M5" s="27">
        <f t="shared" si="2"/>
        <v>0</v>
      </c>
      <c r="N5" s="28">
        <f>SUM(J5*36)</f>
        <v>0</v>
      </c>
      <c r="O5" s="29" t="s">
        <v>18</v>
      </c>
    </row>
    <row r="6" spans="1:16" ht="13.5" thickBot="1" x14ac:dyDescent="0.3">
      <c r="A6" s="31"/>
      <c r="B6" s="32"/>
      <c r="C6" s="33" t="str">
        <f>[1]Kriel!C10</f>
        <v xml:space="preserve">Case SR175B skid steer loader or sililar, 60hp, 1600kg tipping load </v>
      </c>
      <c r="D6" s="34"/>
      <c r="E6" s="35" t="s">
        <v>19</v>
      </c>
      <c r="F6" s="36">
        <v>1</v>
      </c>
      <c r="G6" s="34">
        <v>220</v>
      </c>
      <c r="H6" s="34">
        <v>0</v>
      </c>
      <c r="I6" s="37">
        <v>0</v>
      </c>
      <c r="J6" s="38">
        <f t="shared" si="3"/>
        <v>0</v>
      </c>
      <c r="K6" s="38">
        <f t="shared" si="0"/>
        <v>0</v>
      </c>
      <c r="L6" s="38">
        <f t="shared" si="1"/>
        <v>0</v>
      </c>
      <c r="M6" s="39">
        <f t="shared" si="2"/>
        <v>0</v>
      </c>
      <c r="N6" s="40">
        <f>SUM(F6*J6*36)</f>
        <v>0</v>
      </c>
      <c r="O6" s="41" t="s">
        <v>18</v>
      </c>
    </row>
    <row r="7" spans="1:16" ht="13.5" thickBot="1" x14ac:dyDescent="0.3">
      <c r="A7" s="42" t="s">
        <v>20</v>
      </c>
      <c r="B7" s="43"/>
      <c r="C7" s="44" t="s">
        <v>21</v>
      </c>
      <c r="D7" s="44"/>
      <c r="E7" s="44" t="s">
        <v>19</v>
      </c>
      <c r="F7" s="43">
        <v>1</v>
      </c>
      <c r="G7" s="45">
        <v>240</v>
      </c>
      <c r="H7" s="45">
        <v>0</v>
      </c>
      <c r="I7" s="46">
        <v>0</v>
      </c>
      <c r="J7" s="15">
        <f t="shared" si="3"/>
        <v>0</v>
      </c>
      <c r="K7" s="15">
        <f t="shared" si="0"/>
        <v>0</v>
      </c>
      <c r="L7" s="15">
        <f t="shared" si="1"/>
        <v>0</v>
      </c>
      <c r="M7" s="16">
        <f t="shared" si="2"/>
        <v>0</v>
      </c>
      <c r="N7" s="47">
        <f>SUM(F7*J7*36)</f>
        <v>0</v>
      </c>
      <c r="O7" s="18" t="s">
        <v>18</v>
      </c>
    </row>
    <row r="8" spans="1:16" ht="13.5" thickBot="1" x14ac:dyDescent="0.3">
      <c r="A8" s="48"/>
      <c r="B8" s="49"/>
      <c r="C8" s="50" t="s">
        <v>22</v>
      </c>
      <c r="D8" s="51"/>
      <c r="E8" s="44" t="s">
        <v>19</v>
      </c>
      <c r="F8" s="49">
        <v>1</v>
      </c>
      <c r="G8" s="52">
        <v>240</v>
      </c>
      <c r="H8" s="53">
        <v>0</v>
      </c>
      <c r="I8" s="46">
        <v>0</v>
      </c>
      <c r="J8" s="25">
        <f t="shared" si="3"/>
        <v>0</v>
      </c>
      <c r="K8" s="26">
        <f t="shared" si="0"/>
        <v>0</v>
      </c>
      <c r="L8" s="26">
        <f t="shared" si="1"/>
        <v>0</v>
      </c>
      <c r="M8" s="27">
        <f t="shared" si="2"/>
        <v>0</v>
      </c>
      <c r="N8" s="54">
        <f>SUM(F8*J8*36)</f>
        <v>0</v>
      </c>
      <c r="O8" s="55" t="s">
        <v>18</v>
      </c>
    </row>
    <row r="9" spans="1:16" ht="13.5" thickBot="1" x14ac:dyDescent="0.3">
      <c r="A9" s="48"/>
      <c r="B9" s="49"/>
      <c r="C9" s="50" t="s">
        <v>23</v>
      </c>
      <c r="D9" s="51"/>
      <c r="E9" s="44" t="s">
        <v>19</v>
      </c>
      <c r="F9" s="49">
        <v>1</v>
      </c>
      <c r="G9" s="52">
        <v>240</v>
      </c>
      <c r="H9" s="53">
        <v>0</v>
      </c>
      <c r="I9" s="46">
        <v>0</v>
      </c>
      <c r="J9" s="25">
        <f t="shared" si="3"/>
        <v>0</v>
      </c>
      <c r="K9" s="26">
        <f t="shared" si="0"/>
        <v>0</v>
      </c>
      <c r="L9" s="26">
        <f t="shared" si="1"/>
        <v>0</v>
      </c>
      <c r="M9" s="27">
        <f t="shared" si="2"/>
        <v>0</v>
      </c>
      <c r="N9" s="54">
        <f>SUM(F9*J9*36)</f>
        <v>0</v>
      </c>
      <c r="O9" s="55" t="s">
        <v>18</v>
      </c>
    </row>
    <row r="10" spans="1:16" ht="13.5" thickBot="1" x14ac:dyDescent="0.3">
      <c r="A10" s="48"/>
      <c r="B10" s="49"/>
      <c r="C10" s="56" t="s">
        <v>24</v>
      </c>
      <c r="D10" s="57"/>
      <c r="E10" s="44" t="s">
        <v>19</v>
      </c>
      <c r="F10" s="49">
        <v>2</v>
      </c>
      <c r="G10" s="52">
        <v>660</v>
      </c>
      <c r="H10" s="53">
        <v>0</v>
      </c>
      <c r="I10" s="46">
        <v>0</v>
      </c>
      <c r="J10" s="25">
        <f t="shared" si="3"/>
        <v>0</v>
      </c>
      <c r="K10" s="26">
        <f t="shared" si="0"/>
        <v>0</v>
      </c>
      <c r="L10" s="26">
        <f t="shared" si="1"/>
        <v>0</v>
      </c>
      <c r="M10" s="27">
        <f t="shared" si="2"/>
        <v>0</v>
      </c>
      <c r="N10" s="54">
        <f>SUM(F10*J10*36)</f>
        <v>0</v>
      </c>
      <c r="O10" s="55" t="s">
        <v>25</v>
      </c>
    </row>
    <row r="11" spans="1:16" ht="13.5" thickBot="1" x14ac:dyDescent="0.3">
      <c r="A11" s="48"/>
      <c r="B11" s="49"/>
      <c r="C11" s="56" t="s">
        <v>26</v>
      </c>
      <c r="D11" s="57" t="s">
        <v>27</v>
      </c>
      <c r="E11" s="44" t="s">
        <v>17</v>
      </c>
      <c r="F11" s="49">
        <v>2</v>
      </c>
      <c r="G11" s="52">
        <v>0</v>
      </c>
      <c r="H11" s="53">
        <v>5</v>
      </c>
      <c r="I11" s="46">
        <v>0</v>
      </c>
      <c r="J11" s="25">
        <f>SUM(F11*H11*I11)</f>
        <v>0</v>
      </c>
      <c r="K11" s="26">
        <f t="shared" si="0"/>
        <v>0</v>
      </c>
      <c r="L11" s="26">
        <f t="shared" si="1"/>
        <v>0</v>
      </c>
      <c r="M11" s="27">
        <f t="shared" si="2"/>
        <v>0</v>
      </c>
      <c r="N11" s="54">
        <f>SUM(F11*I11*36)</f>
        <v>0</v>
      </c>
      <c r="O11" s="55" t="s">
        <v>18</v>
      </c>
    </row>
    <row r="12" spans="1:16" ht="13.5" thickBot="1" x14ac:dyDescent="0.3">
      <c r="A12" s="48"/>
      <c r="B12" s="49"/>
      <c r="C12" s="56" t="s">
        <v>28</v>
      </c>
      <c r="D12" s="57"/>
      <c r="E12" s="44" t="s">
        <v>19</v>
      </c>
      <c r="F12" s="49">
        <v>2</v>
      </c>
      <c r="G12" s="52">
        <v>270</v>
      </c>
      <c r="H12" s="53">
        <v>0</v>
      </c>
      <c r="I12" s="46">
        <v>0</v>
      </c>
      <c r="J12" s="25">
        <f>SUM(F12*G12*I12)</f>
        <v>0</v>
      </c>
      <c r="K12" s="26">
        <f t="shared" si="0"/>
        <v>0</v>
      </c>
      <c r="L12" s="26">
        <f t="shared" si="1"/>
        <v>0</v>
      </c>
      <c r="M12" s="27">
        <f t="shared" si="2"/>
        <v>0</v>
      </c>
      <c r="N12" s="54">
        <f>SUM(F12*J12*36)</f>
        <v>0</v>
      </c>
      <c r="O12" s="55" t="s">
        <v>29</v>
      </c>
    </row>
    <row r="13" spans="1:16" ht="13.5" thickBot="1" x14ac:dyDescent="0.3">
      <c r="A13" s="48"/>
      <c r="B13" s="49"/>
      <c r="C13" s="56" t="s">
        <v>30</v>
      </c>
      <c r="D13" s="57"/>
      <c r="E13" s="44" t="s">
        <v>31</v>
      </c>
      <c r="F13" s="49">
        <v>1</v>
      </c>
      <c r="G13" s="52">
        <v>0</v>
      </c>
      <c r="H13" s="53">
        <v>0</v>
      </c>
      <c r="I13" s="46">
        <v>0</v>
      </c>
      <c r="J13" s="25">
        <f>SUM(F13*I13)</f>
        <v>0</v>
      </c>
      <c r="K13" s="26">
        <f t="shared" si="0"/>
        <v>0</v>
      </c>
      <c r="L13" s="26">
        <f t="shared" si="1"/>
        <v>0</v>
      </c>
      <c r="M13" s="27">
        <f t="shared" si="2"/>
        <v>0</v>
      </c>
      <c r="N13" s="54">
        <f>SUM(F13*I13*36)</f>
        <v>0</v>
      </c>
      <c r="O13" s="55" t="s">
        <v>25</v>
      </c>
    </row>
    <row r="14" spans="1:16" ht="13.5" thickBot="1" x14ac:dyDescent="0.3">
      <c r="A14" s="48"/>
      <c r="B14" s="49"/>
      <c r="C14" s="56" t="s">
        <v>32</v>
      </c>
      <c r="D14" s="57"/>
      <c r="E14" s="44" t="s">
        <v>17</v>
      </c>
      <c r="F14" s="49">
        <v>2</v>
      </c>
      <c r="G14" s="52">
        <v>0</v>
      </c>
      <c r="H14" s="53">
        <v>5</v>
      </c>
      <c r="I14" s="46">
        <v>0</v>
      </c>
      <c r="J14" s="25">
        <f>SUM(F14*H14*I14)</f>
        <v>0</v>
      </c>
      <c r="K14" s="26">
        <f t="shared" si="0"/>
        <v>0</v>
      </c>
      <c r="L14" s="26">
        <f t="shared" si="1"/>
        <v>0</v>
      </c>
      <c r="M14" s="27">
        <f t="shared" si="2"/>
        <v>0</v>
      </c>
      <c r="N14" s="54">
        <f>SUM(F14*J14*36)</f>
        <v>0</v>
      </c>
      <c r="O14" s="55" t="s">
        <v>18</v>
      </c>
    </row>
    <row r="15" spans="1:16" ht="13.5" thickBot="1" x14ac:dyDescent="0.3">
      <c r="A15" s="48"/>
      <c r="B15" s="49"/>
      <c r="C15" s="56" t="s">
        <v>33</v>
      </c>
      <c r="D15" s="57"/>
      <c r="E15" s="44" t="s">
        <v>19</v>
      </c>
      <c r="F15" s="49">
        <v>1</v>
      </c>
      <c r="G15" s="52">
        <v>660</v>
      </c>
      <c r="H15" s="53">
        <v>0</v>
      </c>
      <c r="I15" s="46">
        <v>0</v>
      </c>
      <c r="J15" s="25">
        <f>SUM(F15*G15*I15)</f>
        <v>0</v>
      </c>
      <c r="K15" s="26">
        <f t="shared" si="0"/>
        <v>0</v>
      </c>
      <c r="L15" s="26">
        <f t="shared" si="1"/>
        <v>0</v>
      </c>
      <c r="M15" s="27">
        <f t="shared" si="2"/>
        <v>0</v>
      </c>
      <c r="N15" s="54">
        <f>SUM(F15*J15*36)</f>
        <v>0</v>
      </c>
      <c r="O15" s="55" t="s">
        <v>25</v>
      </c>
    </row>
    <row r="16" spans="1:16" ht="13.5" thickBot="1" x14ac:dyDescent="0.3">
      <c r="A16" s="48"/>
      <c r="B16" s="49"/>
      <c r="C16" s="50" t="s">
        <v>34</v>
      </c>
      <c r="D16" s="51"/>
      <c r="E16" s="44" t="s">
        <v>31</v>
      </c>
      <c r="F16" s="49">
        <v>4</v>
      </c>
      <c r="G16" s="52">
        <v>0</v>
      </c>
      <c r="H16" s="53">
        <v>30</v>
      </c>
      <c r="I16" s="46">
        <v>0</v>
      </c>
      <c r="J16" s="25">
        <f>SUM(F16*I16)</f>
        <v>0</v>
      </c>
      <c r="K16" s="26">
        <f t="shared" si="0"/>
        <v>0</v>
      </c>
      <c r="L16" s="26">
        <f t="shared" si="1"/>
        <v>0</v>
      </c>
      <c r="M16" s="27">
        <f t="shared" si="2"/>
        <v>0</v>
      </c>
      <c r="N16" s="54">
        <f>SUM(F16*I16*36)</f>
        <v>0</v>
      </c>
      <c r="O16" s="55" t="s">
        <v>25</v>
      </c>
    </row>
    <row r="17" spans="1:16" ht="13.5" thickBot="1" x14ac:dyDescent="0.3">
      <c r="A17" s="48"/>
      <c r="B17" s="58"/>
      <c r="C17" s="59" t="s">
        <v>35</v>
      </c>
      <c r="D17" s="60"/>
      <c r="E17" s="44" t="s">
        <v>31</v>
      </c>
      <c r="F17" s="61">
        <v>1</v>
      </c>
      <c r="G17" s="52">
        <v>0</v>
      </c>
      <c r="H17" s="53">
        <v>30</v>
      </c>
      <c r="I17" s="46">
        <v>0</v>
      </c>
      <c r="J17" s="25">
        <f>SUM(F17*I17)</f>
        <v>0</v>
      </c>
      <c r="K17" s="26">
        <f t="shared" si="0"/>
        <v>0</v>
      </c>
      <c r="L17" s="26">
        <f t="shared" si="1"/>
        <v>0</v>
      </c>
      <c r="M17" s="27">
        <f t="shared" si="2"/>
        <v>0</v>
      </c>
      <c r="N17" s="54">
        <f>SUM(F17*I17*36)</f>
        <v>0</v>
      </c>
      <c r="O17" s="55" t="s">
        <v>18</v>
      </c>
    </row>
    <row r="18" spans="1:16" ht="13.5" thickBot="1" x14ac:dyDescent="0.3">
      <c r="A18" s="62"/>
      <c r="B18" s="63"/>
      <c r="C18" s="64" t="s">
        <v>36</v>
      </c>
      <c r="D18" s="65" t="s">
        <v>37</v>
      </c>
      <c r="E18" s="66" t="s">
        <v>19</v>
      </c>
      <c r="F18" s="63">
        <v>1</v>
      </c>
      <c r="G18" s="67">
        <v>660</v>
      </c>
      <c r="H18" s="68">
        <v>0</v>
      </c>
      <c r="I18" s="69">
        <v>0</v>
      </c>
      <c r="J18" s="70">
        <f>SUM(F18*G18*I18)</f>
        <v>0</v>
      </c>
      <c r="K18" s="38">
        <f t="shared" si="0"/>
        <v>0</v>
      </c>
      <c r="L18" s="38">
        <f t="shared" si="1"/>
        <v>0</v>
      </c>
      <c r="M18" s="39">
        <f t="shared" si="2"/>
        <v>0</v>
      </c>
      <c r="N18" s="40">
        <f>SUM(F18*J18*36)</f>
        <v>0</v>
      </c>
      <c r="O18" s="71" t="s">
        <v>25</v>
      </c>
    </row>
    <row r="19" spans="1:16" ht="39.5" thickBot="1" x14ac:dyDescent="0.3">
      <c r="A19" s="72" t="s">
        <v>38</v>
      </c>
      <c r="B19" s="73"/>
      <c r="C19" s="74" t="s">
        <v>39</v>
      </c>
      <c r="D19" s="74" t="s">
        <v>37</v>
      </c>
      <c r="E19" s="74" t="s">
        <v>31</v>
      </c>
      <c r="F19" s="75">
        <v>48</v>
      </c>
      <c r="G19" s="74">
        <v>0</v>
      </c>
      <c r="H19" s="74">
        <v>30</v>
      </c>
      <c r="I19" s="76">
        <v>0</v>
      </c>
      <c r="J19" s="77">
        <f>SUM(F19*I19)</f>
        <v>0</v>
      </c>
      <c r="K19" s="78">
        <f t="shared" si="0"/>
        <v>0</v>
      </c>
      <c r="L19" s="78">
        <f t="shared" si="1"/>
        <v>0</v>
      </c>
      <c r="M19" s="79">
        <f>SUM(F19*I19*24)</f>
        <v>0</v>
      </c>
      <c r="N19" s="80">
        <f>SUM(F19*I19*36)</f>
        <v>0</v>
      </c>
      <c r="O19" s="81" t="s">
        <v>18</v>
      </c>
    </row>
    <row r="20" spans="1:16" ht="15.65" customHeight="1" thickBot="1" x14ac:dyDescent="0.3">
      <c r="A20" s="82" t="s">
        <v>40</v>
      </c>
      <c r="B20" s="83"/>
      <c r="C20" s="84" t="s">
        <v>41</v>
      </c>
      <c r="D20" s="84" t="s">
        <v>37</v>
      </c>
      <c r="E20" s="84" t="s">
        <v>31</v>
      </c>
      <c r="F20" s="85">
        <v>1</v>
      </c>
      <c r="G20" s="85">
        <v>0</v>
      </c>
      <c r="H20" s="85">
        <v>30</v>
      </c>
      <c r="I20" s="86">
        <v>0</v>
      </c>
      <c r="J20" s="77">
        <f>SUM(F20*I20)</f>
        <v>0</v>
      </c>
      <c r="K20" s="15">
        <f>SUM(J20*24)</f>
        <v>0</v>
      </c>
      <c r="L20" s="15">
        <f>SUM(J20*36)</f>
        <v>0</v>
      </c>
      <c r="M20" s="87">
        <f>SUM(F20*J20*24)</f>
        <v>0</v>
      </c>
      <c r="N20" s="47">
        <f>SUM(F20*I20*36)</f>
        <v>0</v>
      </c>
      <c r="O20" s="81" t="s">
        <v>18</v>
      </c>
      <c r="P20" s="88"/>
    </row>
    <row r="21" spans="1:16" ht="13.5" thickBot="1" x14ac:dyDescent="0.3">
      <c r="A21" s="89"/>
      <c r="B21" s="90"/>
      <c r="C21" s="91" t="s">
        <v>42</v>
      </c>
      <c r="D21" s="91" t="s">
        <v>37</v>
      </c>
      <c r="E21" s="91" t="s">
        <v>31</v>
      </c>
      <c r="F21" s="92">
        <v>2</v>
      </c>
      <c r="G21" s="92">
        <v>0</v>
      </c>
      <c r="H21" s="92">
        <v>30</v>
      </c>
      <c r="I21" s="93">
        <v>0</v>
      </c>
      <c r="J21" s="77">
        <f>SUM(F21*I21)</f>
        <v>0</v>
      </c>
      <c r="K21" s="15">
        <f>SUM(J21*24)</f>
        <v>0</v>
      </c>
      <c r="L21" s="15">
        <f>SUM(J21*36)</f>
        <v>0</v>
      </c>
      <c r="M21" s="87">
        <f>SUM(F21*J21*24)</f>
        <v>0</v>
      </c>
      <c r="N21" s="47">
        <f>SUM(F21*I21*36)</f>
        <v>0</v>
      </c>
      <c r="O21" s="94" t="s">
        <v>18</v>
      </c>
      <c r="P21" s="95"/>
    </row>
    <row r="22" spans="1:16" ht="13.5" thickBot="1" x14ac:dyDescent="0.3">
      <c r="A22" s="89"/>
      <c r="B22" s="90"/>
      <c r="C22" s="91" t="s">
        <v>43</v>
      </c>
      <c r="D22" s="91" t="s">
        <v>37</v>
      </c>
      <c r="E22" s="91" t="s">
        <v>17</v>
      </c>
      <c r="F22" s="92">
        <v>1</v>
      </c>
      <c r="G22" s="92">
        <v>0</v>
      </c>
      <c r="H22" s="92">
        <v>30</v>
      </c>
      <c r="I22" s="93">
        <v>0</v>
      </c>
      <c r="J22" s="77">
        <f>SUM(F22*I22)</f>
        <v>0</v>
      </c>
      <c r="K22" s="15">
        <f>SUM(J22*24)</f>
        <v>0</v>
      </c>
      <c r="L22" s="15">
        <f>SUM(J22*36)</f>
        <v>0</v>
      </c>
      <c r="M22" s="87">
        <f>SUM(F22*J22*24)</f>
        <v>0</v>
      </c>
      <c r="N22" s="47">
        <f>SUM(F22*I22*36)</f>
        <v>0</v>
      </c>
      <c r="O22" s="94" t="s">
        <v>18</v>
      </c>
      <c r="P22" s="95"/>
    </row>
    <row r="23" spans="1:16" ht="15.65" customHeight="1" thickBot="1" x14ac:dyDescent="0.3">
      <c r="A23" s="89"/>
      <c r="B23" s="90"/>
      <c r="C23" s="91" t="s">
        <v>44</v>
      </c>
      <c r="D23" s="91" t="s">
        <v>37</v>
      </c>
      <c r="E23" s="91" t="s">
        <v>17</v>
      </c>
      <c r="F23" s="92">
        <v>1</v>
      </c>
      <c r="G23" s="92">
        <v>0</v>
      </c>
      <c r="H23" s="92">
        <v>30</v>
      </c>
      <c r="I23" s="93">
        <v>0</v>
      </c>
      <c r="J23" s="77">
        <f>SUM(F23*H23*I23)</f>
        <v>0</v>
      </c>
      <c r="K23" s="15">
        <f>SUM(J23*24)</f>
        <v>0</v>
      </c>
      <c r="L23" s="15">
        <f>SUM(J23*36)</f>
        <v>0</v>
      </c>
      <c r="M23" s="87">
        <f>SUM(F23*J23*24)</f>
        <v>0</v>
      </c>
      <c r="N23" s="47">
        <f>SUM(F23*J23*36)</f>
        <v>0</v>
      </c>
      <c r="O23" s="94" t="s">
        <v>18</v>
      </c>
      <c r="P23" s="95"/>
    </row>
    <row r="24" spans="1:16" ht="13" thickBot="1" x14ac:dyDescent="0.3">
      <c r="A24" s="96"/>
      <c r="B24" s="97"/>
      <c r="C24" s="97" t="s">
        <v>45</v>
      </c>
      <c r="D24" s="98" t="s">
        <v>37</v>
      </c>
      <c r="E24" s="98" t="s">
        <v>19</v>
      </c>
      <c r="F24" s="99">
        <v>1</v>
      </c>
      <c r="G24" s="99">
        <v>270</v>
      </c>
      <c r="H24" s="99">
        <v>0</v>
      </c>
      <c r="I24" s="100">
        <v>0</v>
      </c>
      <c r="J24" s="101">
        <f>SUM(F24*G24*I24)</f>
        <v>0</v>
      </c>
      <c r="K24" s="15">
        <f>SUM(J24*24)</f>
        <v>0</v>
      </c>
      <c r="L24" s="15">
        <f>SUM(J24*36)</f>
        <v>0</v>
      </c>
      <c r="M24" s="87">
        <f>SUM(F24*J24*24)</f>
        <v>0</v>
      </c>
      <c r="N24" s="47">
        <f>SUM(F24*J24*36)</f>
        <v>0</v>
      </c>
      <c r="O24" s="94" t="s">
        <v>18</v>
      </c>
      <c r="P24" s="102"/>
    </row>
    <row r="25" spans="1:16" ht="16.5" customHeight="1" thickBot="1" x14ac:dyDescent="0.3">
      <c r="A25" s="103" t="s">
        <v>46</v>
      </c>
      <c r="B25" s="104"/>
      <c r="C25" s="105" t="s">
        <v>47</v>
      </c>
      <c r="D25" s="105" t="s">
        <v>37</v>
      </c>
      <c r="E25" s="106" t="s">
        <v>31</v>
      </c>
      <c r="F25" s="107">
        <v>2</v>
      </c>
      <c r="G25" s="108">
        <v>0</v>
      </c>
      <c r="H25" s="108">
        <v>30</v>
      </c>
      <c r="I25" s="109">
        <v>0</v>
      </c>
      <c r="J25" s="101">
        <f>SUM(F25*I25)</f>
        <v>0</v>
      </c>
      <c r="K25" s="15">
        <f t="shared" ref="K25:K44" si="4">SUM(J25*24)</f>
        <v>0</v>
      </c>
      <c r="L25" s="15">
        <f t="shared" ref="L25:L44" si="5">SUM(J25*36)</f>
        <v>0</v>
      </c>
      <c r="M25" s="87">
        <f t="shared" ref="M25:M33" si="6">SUM(F25*J25*24)</f>
        <v>0</v>
      </c>
      <c r="N25" s="47">
        <f>SUM(F25*I25*36)</f>
        <v>0</v>
      </c>
      <c r="O25" s="110" t="s">
        <v>18</v>
      </c>
    </row>
    <row r="26" spans="1:16" ht="13.5" thickTop="1" thickBot="1" x14ac:dyDescent="0.3">
      <c r="A26" s="111"/>
      <c r="B26" s="112"/>
      <c r="C26" s="113" t="s">
        <v>48</v>
      </c>
      <c r="D26" s="113" t="s">
        <v>49</v>
      </c>
      <c r="E26" s="114" t="s">
        <v>31</v>
      </c>
      <c r="F26" s="115">
        <v>5</v>
      </c>
      <c r="G26" s="114">
        <v>0</v>
      </c>
      <c r="H26" s="114">
        <v>30</v>
      </c>
      <c r="I26" s="116">
        <v>0</v>
      </c>
      <c r="J26" s="117">
        <f>SUM(F26*I26)</f>
        <v>0</v>
      </c>
      <c r="K26" s="26">
        <f t="shared" si="4"/>
        <v>0</v>
      </c>
      <c r="L26" s="26">
        <f t="shared" si="5"/>
        <v>0</v>
      </c>
      <c r="M26" s="118">
        <f t="shared" si="6"/>
        <v>0</v>
      </c>
      <c r="N26" s="54">
        <f>SUM(F26*J26*36)</f>
        <v>0</v>
      </c>
      <c r="O26" s="119" t="s">
        <v>18</v>
      </c>
    </row>
    <row r="27" spans="1:16" ht="13.5" thickTop="1" thickBot="1" x14ac:dyDescent="0.3">
      <c r="A27" s="111"/>
      <c r="B27" s="114"/>
      <c r="C27" s="113" t="s">
        <v>50</v>
      </c>
      <c r="D27" s="113" t="s">
        <v>37</v>
      </c>
      <c r="E27" s="114" t="s">
        <v>31</v>
      </c>
      <c r="F27" s="115">
        <v>1</v>
      </c>
      <c r="G27" s="114">
        <v>270</v>
      </c>
      <c r="H27" s="114">
        <v>0</v>
      </c>
      <c r="I27" s="116">
        <v>0</v>
      </c>
      <c r="J27" s="120">
        <f>SUM(F27*G27*I27)</f>
        <v>0</v>
      </c>
      <c r="K27" s="26">
        <f t="shared" si="4"/>
        <v>0</v>
      </c>
      <c r="L27" s="26">
        <f t="shared" si="5"/>
        <v>0</v>
      </c>
      <c r="M27" s="118">
        <f t="shared" si="6"/>
        <v>0</v>
      </c>
      <c r="N27" s="54">
        <f>SUM(F27*I27*36)</f>
        <v>0</v>
      </c>
      <c r="O27" s="119" t="s">
        <v>18</v>
      </c>
    </row>
    <row r="28" spans="1:16" ht="13.5" thickTop="1" thickBot="1" x14ac:dyDescent="0.3">
      <c r="A28" s="111"/>
      <c r="B28" s="114"/>
      <c r="C28" s="113" t="s">
        <v>26</v>
      </c>
      <c r="D28" s="113" t="s">
        <v>27</v>
      </c>
      <c r="E28" s="114" t="s">
        <v>17</v>
      </c>
      <c r="F28" s="115">
        <v>1</v>
      </c>
      <c r="G28" s="114">
        <v>0</v>
      </c>
      <c r="H28" s="114">
        <v>8</v>
      </c>
      <c r="I28" s="121">
        <v>0</v>
      </c>
      <c r="J28" s="120">
        <f>SUM(F28*H28*I28)</f>
        <v>0</v>
      </c>
      <c r="K28" s="26">
        <f t="shared" si="4"/>
        <v>0</v>
      </c>
      <c r="L28" s="26">
        <f t="shared" si="5"/>
        <v>0</v>
      </c>
      <c r="M28" s="118">
        <f t="shared" si="6"/>
        <v>0</v>
      </c>
      <c r="N28" s="54">
        <f>SUM(F28*J28*36)</f>
        <v>0</v>
      </c>
      <c r="O28" s="122" t="s">
        <v>18</v>
      </c>
    </row>
    <row r="29" spans="1:16" ht="13.5" thickTop="1" thickBot="1" x14ac:dyDescent="0.3">
      <c r="A29" s="123"/>
      <c r="B29" s="114"/>
      <c r="C29" s="124" t="s">
        <v>41</v>
      </c>
      <c r="D29" s="124" t="s">
        <v>37</v>
      </c>
      <c r="E29" s="125" t="s">
        <v>17</v>
      </c>
      <c r="F29" s="126">
        <v>1</v>
      </c>
      <c r="G29" s="125">
        <v>0</v>
      </c>
      <c r="H29" s="125">
        <v>30</v>
      </c>
      <c r="I29" s="127">
        <v>0</v>
      </c>
      <c r="J29" s="128">
        <f>SUM(F29*I29)</f>
        <v>0</v>
      </c>
      <c r="K29" s="26">
        <f t="shared" si="4"/>
        <v>0</v>
      </c>
      <c r="L29" s="26">
        <f t="shared" si="5"/>
        <v>0</v>
      </c>
      <c r="M29" s="118">
        <f t="shared" si="6"/>
        <v>0</v>
      </c>
      <c r="N29" s="54">
        <f>SUM(F29*I29*36)</f>
        <v>0</v>
      </c>
      <c r="O29" s="129" t="s">
        <v>18</v>
      </c>
    </row>
    <row r="30" spans="1:16" ht="14.25" customHeight="1" thickTop="1" thickBot="1" x14ac:dyDescent="0.3">
      <c r="A30" s="130"/>
      <c r="B30" s="112"/>
      <c r="C30" s="113" t="s">
        <v>51</v>
      </c>
      <c r="D30" s="124" t="s">
        <v>37</v>
      </c>
      <c r="E30" s="125" t="s">
        <v>17</v>
      </c>
      <c r="F30" s="126">
        <v>5</v>
      </c>
      <c r="G30" s="113">
        <v>270</v>
      </c>
      <c r="H30" s="113">
        <v>0</v>
      </c>
      <c r="I30" s="127">
        <v>0</v>
      </c>
      <c r="J30" s="128">
        <f>SUM(F30*G30*I30)</f>
        <v>0</v>
      </c>
      <c r="K30" s="26">
        <f t="shared" si="4"/>
        <v>0</v>
      </c>
      <c r="L30" s="26">
        <f t="shared" si="5"/>
        <v>0</v>
      </c>
      <c r="M30" s="118">
        <f t="shared" si="6"/>
        <v>0</v>
      </c>
      <c r="N30" s="54">
        <f>SUM(F30*J30*36)</f>
        <v>0</v>
      </c>
      <c r="O30" s="129" t="s">
        <v>18</v>
      </c>
    </row>
    <row r="31" spans="1:16" ht="14" thickTop="1" thickBot="1" x14ac:dyDescent="0.3">
      <c r="A31" s="130"/>
      <c r="B31" s="112"/>
      <c r="C31" s="113" t="s">
        <v>52</v>
      </c>
      <c r="D31" s="124" t="s">
        <v>37</v>
      </c>
      <c r="E31" s="125" t="s">
        <v>17</v>
      </c>
      <c r="F31" s="126">
        <v>1</v>
      </c>
      <c r="G31" s="113">
        <v>270</v>
      </c>
      <c r="H31" s="113">
        <v>0</v>
      </c>
      <c r="I31" s="127">
        <v>0</v>
      </c>
      <c r="J31" s="128">
        <f>SUM(F31*G31*I31)</f>
        <v>0</v>
      </c>
      <c r="K31" s="26">
        <f t="shared" si="4"/>
        <v>0</v>
      </c>
      <c r="L31" s="26">
        <f t="shared" si="5"/>
        <v>0</v>
      </c>
      <c r="M31" s="118">
        <f t="shared" si="6"/>
        <v>0</v>
      </c>
      <c r="N31" s="54">
        <f>SUM(F31*J31*36)</f>
        <v>0</v>
      </c>
      <c r="O31" s="129" t="s">
        <v>18</v>
      </c>
    </row>
    <row r="32" spans="1:16" ht="14" thickTop="1" thickBot="1" x14ac:dyDescent="0.3">
      <c r="A32" s="130"/>
      <c r="B32" s="112"/>
      <c r="C32" s="113" t="s">
        <v>53</v>
      </c>
      <c r="D32" s="124" t="s">
        <v>37</v>
      </c>
      <c r="E32" s="125" t="s">
        <v>17</v>
      </c>
      <c r="F32" s="126">
        <v>5</v>
      </c>
      <c r="G32" s="113">
        <v>270</v>
      </c>
      <c r="H32" s="113">
        <v>0</v>
      </c>
      <c r="I32" s="127">
        <v>0</v>
      </c>
      <c r="J32" s="128">
        <f>SUM(F32*G32*I32)</f>
        <v>0</v>
      </c>
      <c r="K32" s="26">
        <f t="shared" si="4"/>
        <v>0</v>
      </c>
      <c r="L32" s="26">
        <f t="shared" si="5"/>
        <v>0</v>
      </c>
      <c r="M32" s="118">
        <f t="shared" si="6"/>
        <v>0</v>
      </c>
      <c r="N32" s="54">
        <f>SUM(F32*J32*36)</f>
        <v>0</v>
      </c>
      <c r="O32" s="129" t="s">
        <v>18</v>
      </c>
    </row>
    <row r="33" spans="1:16" ht="14" thickTop="1" thickBot="1" x14ac:dyDescent="0.3">
      <c r="A33" s="131"/>
      <c r="B33" s="132"/>
      <c r="C33" s="133" t="s">
        <v>54</v>
      </c>
      <c r="D33" s="133" t="s">
        <v>37</v>
      </c>
      <c r="E33" s="134" t="s">
        <v>17</v>
      </c>
      <c r="F33" s="135">
        <v>1</v>
      </c>
      <c r="G33" s="133">
        <v>270</v>
      </c>
      <c r="H33" s="133">
        <v>0</v>
      </c>
      <c r="I33" s="136">
        <v>0</v>
      </c>
      <c r="J33" s="137">
        <f>SUM(F33*G33*I33)</f>
        <v>0</v>
      </c>
      <c r="K33" s="38">
        <f t="shared" si="4"/>
        <v>0</v>
      </c>
      <c r="L33" s="38">
        <f t="shared" si="5"/>
        <v>0</v>
      </c>
      <c r="M33" s="138">
        <f t="shared" si="6"/>
        <v>0</v>
      </c>
      <c r="N33" s="40">
        <f>SUM(F33*J33*36)</f>
        <v>0</v>
      </c>
      <c r="O33" s="129" t="s">
        <v>18</v>
      </c>
    </row>
    <row r="34" spans="1:16" ht="13.5" thickBot="1" x14ac:dyDescent="0.3">
      <c r="A34" s="139" t="s">
        <v>55</v>
      </c>
      <c r="B34" s="140"/>
      <c r="C34" s="141" t="s">
        <v>56</v>
      </c>
      <c r="D34" s="141" t="s">
        <v>57</v>
      </c>
      <c r="E34" s="141" t="s">
        <v>31</v>
      </c>
      <c r="F34" s="142">
        <v>1</v>
      </c>
      <c r="G34" s="141">
        <v>0</v>
      </c>
      <c r="H34" s="141">
        <v>30</v>
      </c>
      <c r="I34" s="143">
        <v>0</v>
      </c>
      <c r="J34" s="117">
        <f>SUM(F34*I34)</f>
        <v>0</v>
      </c>
      <c r="K34" s="26">
        <f t="shared" si="4"/>
        <v>0</v>
      </c>
      <c r="L34" s="26">
        <f t="shared" si="5"/>
        <v>0</v>
      </c>
      <c r="M34" s="144">
        <f>SUM(F34*J34*24)</f>
        <v>0</v>
      </c>
      <c r="N34" s="145">
        <f t="shared" ref="N34:N39" si="7">SUM(F34*J34*36)</f>
        <v>0</v>
      </c>
      <c r="O34" s="146" t="s">
        <v>18</v>
      </c>
    </row>
    <row r="35" spans="1:16" ht="14" thickTop="1" thickBot="1" x14ac:dyDescent="0.3">
      <c r="A35" s="139"/>
      <c r="B35" s="140"/>
      <c r="C35" s="141" t="s">
        <v>58</v>
      </c>
      <c r="D35" s="141" t="s">
        <v>57</v>
      </c>
      <c r="E35" s="141" t="s">
        <v>59</v>
      </c>
      <c r="F35" s="142">
        <v>1</v>
      </c>
      <c r="G35" s="141">
        <v>270</v>
      </c>
      <c r="H35" s="141">
        <v>0</v>
      </c>
      <c r="I35" s="143">
        <v>0</v>
      </c>
      <c r="J35" s="117">
        <f>SUM(F35*G35*I35)</f>
        <v>0</v>
      </c>
      <c r="K35" s="26">
        <f t="shared" si="4"/>
        <v>0</v>
      </c>
      <c r="L35" s="26">
        <f t="shared" si="5"/>
        <v>0</v>
      </c>
      <c r="M35" s="118">
        <f>SUM(F35*J35*24)</f>
        <v>0</v>
      </c>
      <c r="N35" s="54">
        <f t="shared" si="7"/>
        <v>0</v>
      </c>
      <c r="O35" s="146"/>
    </row>
    <row r="36" spans="1:16" ht="14" thickTop="1" thickBot="1" x14ac:dyDescent="0.3">
      <c r="A36" s="139"/>
      <c r="B36" s="140"/>
      <c r="C36" s="141" t="s">
        <v>60</v>
      </c>
      <c r="D36" s="141" t="s">
        <v>57</v>
      </c>
      <c r="E36" s="141" t="s">
        <v>31</v>
      </c>
      <c r="F36" s="142">
        <v>1</v>
      </c>
      <c r="G36" s="141">
        <v>270</v>
      </c>
      <c r="H36" s="141">
        <v>0</v>
      </c>
      <c r="I36" s="143">
        <v>0</v>
      </c>
      <c r="J36" s="117">
        <f>SUM(F36*G36*I36)</f>
        <v>0</v>
      </c>
      <c r="K36" s="26">
        <f t="shared" si="4"/>
        <v>0</v>
      </c>
      <c r="L36" s="26">
        <f t="shared" si="5"/>
        <v>0</v>
      </c>
      <c r="M36" s="118">
        <f>SUM(F36*J36*24)</f>
        <v>0</v>
      </c>
      <c r="N36" s="54">
        <f t="shared" si="7"/>
        <v>0</v>
      </c>
      <c r="O36" s="146" t="s">
        <v>18</v>
      </c>
    </row>
    <row r="37" spans="1:16" ht="14" thickTop="1" thickBot="1" x14ac:dyDescent="0.3">
      <c r="A37" s="139"/>
      <c r="B37" s="140"/>
      <c r="C37" s="141" t="s">
        <v>45</v>
      </c>
      <c r="D37" s="141" t="s">
        <v>37</v>
      </c>
      <c r="E37" s="141" t="s">
        <v>19</v>
      </c>
      <c r="F37" s="142">
        <v>6</v>
      </c>
      <c r="G37" s="141">
        <v>270</v>
      </c>
      <c r="H37" s="141">
        <v>0</v>
      </c>
      <c r="I37" s="143">
        <v>0</v>
      </c>
      <c r="J37" s="117">
        <f>SUM(F37*G37*I37)</f>
        <v>0</v>
      </c>
      <c r="K37" s="26">
        <f t="shared" si="4"/>
        <v>0</v>
      </c>
      <c r="L37" s="26">
        <f t="shared" si="5"/>
        <v>0</v>
      </c>
      <c r="M37" s="118">
        <f>SUM(F37*J37*24)</f>
        <v>0</v>
      </c>
      <c r="N37" s="54">
        <f t="shared" si="7"/>
        <v>0</v>
      </c>
      <c r="O37" s="146" t="s">
        <v>18</v>
      </c>
    </row>
    <row r="38" spans="1:16" ht="14" thickTop="1" thickBot="1" x14ac:dyDescent="0.3">
      <c r="A38" s="139"/>
      <c r="B38" s="140"/>
      <c r="C38" s="141" t="s">
        <v>61</v>
      </c>
      <c r="D38" s="141" t="s">
        <v>49</v>
      </c>
      <c r="E38" s="141" t="s">
        <v>17</v>
      </c>
      <c r="F38" s="142">
        <v>2</v>
      </c>
      <c r="G38" s="141">
        <v>0</v>
      </c>
      <c r="H38" s="141">
        <v>30</v>
      </c>
      <c r="I38" s="143">
        <v>0</v>
      </c>
      <c r="J38" s="117">
        <f>SUM(F38*H38*I38)</f>
        <v>0</v>
      </c>
      <c r="K38" s="26">
        <f t="shared" si="4"/>
        <v>0</v>
      </c>
      <c r="L38" s="26">
        <f t="shared" si="5"/>
        <v>0</v>
      </c>
      <c r="M38" s="118">
        <f>SUM(F38*J38*24)</f>
        <v>0</v>
      </c>
      <c r="N38" s="54">
        <f t="shared" si="7"/>
        <v>0</v>
      </c>
      <c r="O38" s="146" t="s">
        <v>18</v>
      </c>
    </row>
    <row r="39" spans="1:16" ht="14" thickTop="1" thickBot="1" x14ac:dyDescent="0.3">
      <c r="A39" s="139"/>
      <c r="B39" s="140"/>
      <c r="C39" s="141" t="s">
        <v>62</v>
      </c>
      <c r="D39" s="141" t="s">
        <v>37</v>
      </c>
      <c r="E39" s="141" t="s">
        <v>19</v>
      </c>
      <c r="F39" s="142">
        <v>1</v>
      </c>
      <c r="G39" s="141">
        <v>270</v>
      </c>
      <c r="H39" s="141">
        <v>0</v>
      </c>
      <c r="I39" s="143">
        <v>0</v>
      </c>
      <c r="J39" s="117">
        <f>SUM(F39*G39*I39)</f>
        <v>0</v>
      </c>
      <c r="K39" s="26">
        <f t="shared" si="4"/>
        <v>0</v>
      </c>
      <c r="L39" s="26">
        <f t="shared" si="5"/>
        <v>0</v>
      </c>
      <c r="M39" s="118">
        <f t="shared" ref="M39:M44" si="8">SUM(F39*J39*24)</f>
        <v>0</v>
      </c>
      <c r="N39" s="54">
        <f t="shared" si="7"/>
        <v>0</v>
      </c>
      <c r="O39" s="146" t="s">
        <v>18</v>
      </c>
    </row>
    <row r="40" spans="1:16" ht="14" thickTop="1" thickBot="1" x14ac:dyDescent="0.3">
      <c r="A40" s="139"/>
      <c r="B40" s="140"/>
      <c r="C40" s="141" t="s">
        <v>63</v>
      </c>
      <c r="D40" s="147" t="s">
        <v>57</v>
      </c>
      <c r="E40" s="147" t="s">
        <v>31</v>
      </c>
      <c r="F40" s="142">
        <v>1</v>
      </c>
      <c r="G40" s="141">
        <v>0</v>
      </c>
      <c r="H40" s="141">
        <v>30</v>
      </c>
      <c r="I40" s="143">
        <v>0</v>
      </c>
      <c r="J40" s="117">
        <f>SUM(F40*H40*I40)</f>
        <v>0</v>
      </c>
      <c r="K40" s="26">
        <f t="shared" si="4"/>
        <v>0</v>
      </c>
      <c r="L40" s="26">
        <f t="shared" si="5"/>
        <v>0</v>
      </c>
      <c r="M40" s="118">
        <f t="shared" si="8"/>
        <v>0</v>
      </c>
      <c r="N40" s="54">
        <f>SUM(F40*J40*36)</f>
        <v>0</v>
      </c>
      <c r="O40" s="146" t="s">
        <v>18</v>
      </c>
    </row>
    <row r="41" spans="1:16" ht="14" thickTop="1" thickBot="1" x14ac:dyDescent="0.3">
      <c r="A41" s="139"/>
      <c r="B41" s="148"/>
      <c r="C41" s="141" t="s">
        <v>35</v>
      </c>
      <c r="D41" s="141" t="s">
        <v>37</v>
      </c>
      <c r="E41" s="141" t="s">
        <v>31</v>
      </c>
      <c r="F41" s="142">
        <v>1</v>
      </c>
      <c r="G41" s="141">
        <v>0</v>
      </c>
      <c r="H41" s="141">
        <v>30</v>
      </c>
      <c r="I41" s="143">
        <v>0</v>
      </c>
      <c r="J41" s="117">
        <f>SUM(F41*I41)</f>
        <v>0</v>
      </c>
      <c r="K41" s="26">
        <f t="shared" si="4"/>
        <v>0</v>
      </c>
      <c r="L41" s="26">
        <f t="shared" si="5"/>
        <v>0</v>
      </c>
      <c r="M41" s="118">
        <f t="shared" si="8"/>
        <v>0</v>
      </c>
      <c r="N41" s="54">
        <f>SUM(F41*J41*36)</f>
        <v>0</v>
      </c>
      <c r="O41" s="146" t="s">
        <v>18</v>
      </c>
    </row>
    <row r="42" spans="1:16" ht="14" thickTop="1" thickBot="1" x14ac:dyDescent="0.3">
      <c r="A42" s="139"/>
      <c r="B42" s="140"/>
      <c r="C42" s="149" t="s">
        <v>64</v>
      </c>
      <c r="D42" s="149" t="s">
        <v>37</v>
      </c>
      <c r="E42" s="150" t="s">
        <v>17</v>
      </c>
      <c r="F42" s="142">
        <v>4</v>
      </c>
      <c r="G42" s="141">
        <v>0</v>
      </c>
      <c r="H42" s="141">
        <v>30</v>
      </c>
      <c r="I42" s="143">
        <v>0</v>
      </c>
      <c r="J42" s="117">
        <f>SUM(F42*H42*I42)</f>
        <v>0</v>
      </c>
      <c r="K42" s="26">
        <f t="shared" si="4"/>
        <v>0</v>
      </c>
      <c r="L42" s="26">
        <f t="shared" si="5"/>
        <v>0</v>
      </c>
      <c r="M42" s="118">
        <f t="shared" si="8"/>
        <v>0</v>
      </c>
      <c r="N42" s="54">
        <f>SUM(F42*J42*36)</f>
        <v>0</v>
      </c>
      <c r="O42" s="146" t="s">
        <v>18</v>
      </c>
    </row>
    <row r="43" spans="1:16" ht="13.5" thickTop="1" x14ac:dyDescent="0.25">
      <c r="A43" s="139"/>
      <c r="B43" s="151"/>
      <c r="C43" s="152" t="s">
        <v>65</v>
      </c>
      <c r="D43" s="152" t="s">
        <v>37</v>
      </c>
      <c r="E43" s="152" t="s">
        <v>31</v>
      </c>
      <c r="F43" s="153">
        <v>20</v>
      </c>
      <c r="G43" s="152">
        <v>0</v>
      </c>
      <c r="H43" s="152">
        <v>30</v>
      </c>
      <c r="I43" s="154">
        <v>0</v>
      </c>
      <c r="J43" s="155">
        <f>SUM(F43*I43)</f>
        <v>0</v>
      </c>
      <c r="K43" s="26">
        <f t="shared" si="4"/>
        <v>0</v>
      </c>
      <c r="L43" s="26">
        <f t="shared" si="5"/>
        <v>0</v>
      </c>
      <c r="M43" s="118">
        <f t="shared" si="8"/>
        <v>0</v>
      </c>
      <c r="N43" s="54">
        <f>SUM(F43*J43*36)</f>
        <v>0</v>
      </c>
      <c r="O43" s="156" t="s">
        <v>18</v>
      </c>
    </row>
    <row r="44" spans="1:16" ht="13.5" thickBot="1" x14ac:dyDescent="0.3">
      <c r="A44" s="157"/>
      <c r="B44" s="158"/>
      <c r="C44" s="159" t="s">
        <v>43</v>
      </c>
      <c r="D44" s="160" t="s">
        <v>37</v>
      </c>
      <c r="E44" s="160" t="s">
        <v>31</v>
      </c>
      <c r="F44" s="161">
        <v>1</v>
      </c>
      <c r="G44" s="147">
        <v>0</v>
      </c>
      <c r="H44" s="147">
        <v>30</v>
      </c>
      <c r="I44" s="162">
        <v>0</v>
      </c>
      <c r="J44" s="120">
        <f>SUM(F44*I44)</f>
        <v>0</v>
      </c>
      <c r="K44" s="163">
        <f t="shared" si="4"/>
        <v>0</v>
      </c>
      <c r="L44" s="163">
        <f t="shared" si="5"/>
        <v>0</v>
      </c>
      <c r="M44" s="164">
        <f t="shared" si="8"/>
        <v>0</v>
      </c>
      <c r="N44" s="165">
        <f>SUM(F44*J44*36)</f>
        <v>0</v>
      </c>
      <c r="O44" s="166" t="s">
        <v>18</v>
      </c>
      <c r="P44" s="167"/>
    </row>
    <row r="45" spans="1:16" s="172" customFormat="1" ht="57.75" customHeight="1" thickTop="1" thickBot="1" x14ac:dyDescent="0.4">
      <c r="A45" s="168"/>
      <c r="B45" s="169"/>
      <c r="C45" s="170"/>
      <c r="D45" s="170"/>
      <c r="E45" s="170"/>
      <c r="F45" s="169"/>
      <c r="G45" s="170"/>
      <c r="H45" s="170"/>
      <c r="I45" s="170">
        <v>0</v>
      </c>
      <c r="J45" s="170"/>
      <c r="K45" s="170"/>
      <c r="L45" s="170"/>
      <c r="M45" s="171">
        <f>SUM(M2:M43)</f>
        <v>0</v>
      </c>
      <c r="N45" s="171">
        <f>SUM(N2:N43)</f>
        <v>0</v>
      </c>
      <c r="O45" s="169"/>
    </row>
  </sheetData>
  <mergeCells count="5">
    <mergeCell ref="A2:A6"/>
    <mergeCell ref="A7:A18"/>
    <mergeCell ref="A20:A24"/>
    <mergeCell ref="A25:A29"/>
    <mergeCell ref="A34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Lehlohonolo Sibisi</dc:creator>
  <cp:lastModifiedBy>Lehlohonolo Sibisi</cp:lastModifiedBy>
  <dcterms:created xsi:type="dcterms:W3CDTF">2023-08-31T10:59:57Z</dcterms:created>
  <dcterms:modified xsi:type="dcterms:W3CDTF">2023-08-31T11:07:48Z</dcterms:modified>
</cp:coreProperties>
</file>