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D:\Users\Mantsiem\Desktop\"/>
    </mc:Choice>
  </mc:AlternateContent>
  <xr:revisionPtr revIDLastSave="0" documentId="8_{D1B5A5BE-5AE6-4531-BA29-FD8D4BBD0DBF}" xr6:coauthVersionLast="36" xr6:coauthVersionMax="36" xr10:uidLastSave="{00000000-0000-0000-0000-000000000000}"/>
  <bookViews>
    <workbookView xWindow="0" yWindow="0" windowWidth="11508" windowHeight="8352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6" l="1"/>
  <c r="G36" i="6"/>
  <c r="M36" i="6"/>
  <c r="J36" i="6"/>
  <c r="N36" i="6" s="1"/>
  <c r="O36" i="6" s="1"/>
  <c r="M35" i="6"/>
  <c r="J35" i="6"/>
  <c r="G30" i="6"/>
  <c r="G34" i="6"/>
  <c r="G33" i="6"/>
  <c r="G31" i="6"/>
  <c r="G32" i="6"/>
  <c r="M30" i="6"/>
  <c r="M31" i="6"/>
  <c r="M32" i="6"/>
  <c r="M33" i="6"/>
  <c r="M34" i="6"/>
  <c r="J30" i="6"/>
  <c r="J31" i="6"/>
  <c r="J32" i="6"/>
  <c r="J33" i="6"/>
  <c r="J34" i="6"/>
  <c r="N35" i="6" l="1"/>
  <c r="O35" i="6" s="1"/>
  <c r="N31" i="6"/>
  <c r="O31" i="6" s="1"/>
  <c r="N33" i="6"/>
  <c r="O33" i="6" s="1"/>
  <c r="N34" i="6"/>
  <c r="O34" i="6" s="1"/>
  <c r="N32" i="6"/>
  <c r="O32" i="6" s="1"/>
  <c r="N30" i="6"/>
  <c r="O30" i="6" s="1"/>
  <c r="J24" i="6"/>
  <c r="M24" i="6"/>
  <c r="G24" i="6"/>
  <c r="N24" i="6" l="1"/>
  <c r="O24" i="6" s="1"/>
  <c r="G25" i="6"/>
  <c r="M28" i="6" l="1"/>
  <c r="M27" i="6"/>
  <c r="M26" i="6"/>
  <c r="M25" i="6"/>
  <c r="M23" i="6"/>
  <c r="J28" i="6"/>
  <c r="J27" i="6"/>
  <c r="J26" i="6"/>
  <c r="J25" i="6"/>
  <c r="J23" i="6"/>
  <c r="G28" i="6"/>
  <c r="G27" i="6"/>
  <c r="G26" i="6"/>
  <c r="G23" i="6"/>
  <c r="M22" i="6"/>
  <c r="M29" i="6"/>
  <c r="J22" i="6"/>
  <c r="J29" i="6"/>
  <c r="G22" i="6"/>
  <c r="G29" i="6"/>
  <c r="J20" i="6"/>
  <c r="J21" i="6"/>
  <c r="J38" i="6"/>
  <c r="J37" i="6" s="1"/>
  <c r="M20" i="6"/>
  <c r="M21" i="6"/>
  <c r="G20" i="6"/>
  <c r="G21" i="6"/>
  <c r="N21" i="6" l="1"/>
  <c r="O21" i="6" s="1"/>
  <c r="N25" i="6"/>
  <c r="O25" i="6" s="1"/>
  <c r="N29" i="6"/>
  <c r="O29" i="6" s="1"/>
  <c r="N27" i="6"/>
  <c r="O27" i="6" s="1"/>
  <c r="N28" i="6"/>
  <c r="O28" i="6" s="1"/>
  <c r="N26" i="6"/>
  <c r="O26" i="6" s="1"/>
  <c r="N23" i="6"/>
  <c r="O23" i="6" s="1"/>
  <c r="N22" i="6"/>
  <c r="O22" i="6" s="1"/>
  <c r="N20" i="6"/>
  <c r="O20" i="6" s="1"/>
  <c r="G38" i="6"/>
  <c r="M38" i="6"/>
  <c r="M19" i="6"/>
  <c r="J19" i="6"/>
  <c r="J39" i="6" s="1"/>
  <c r="G19" i="6"/>
  <c r="G37" i="6" l="1"/>
  <c r="G39" i="6" s="1"/>
  <c r="J40" i="6"/>
  <c r="J41" i="6" s="1"/>
  <c r="M37" i="6"/>
  <c r="M39" i="6" s="1"/>
  <c r="N19" i="6"/>
  <c r="N38" i="6"/>
  <c r="N37" i="6" l="1"/>
  <c r="N39" i="6" s="1"/>
  <c r="G40" i="6"/>
  <c r="G41" i="6" s="1"/>
  <c r="M40" i="6"/>
  <c r="M41" i="6" s="1"/>
  <c r="O38" i="6"/>
  <c r="O37" i="6" s="1"/>
  <c r="O19" i="6"/>
  <c r="O39" i="6" l="1"/>
  <c r="N40" i="6"/>
  <c r="N41" i="6" s="1"/>
</calcChain>
</file>

<file path=xl/sharedStrings.xml><?xml version="1.0" encoding="utf-8"?>
<sst xmlns="http://schemas.openxmlformats.org/spreadsheetml/2006/main" count="103" uniqueCount="85">
  <si>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</si>
  <si>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</si>
  <si>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</si>
  <si>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</si>
  <si>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</si>
  <si>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</si>
  <si>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</si>
  <si>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</si>
  <si>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</si>
  <si>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</si>
  <si>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</si>
  <si>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</si>
  <si>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</si>
  <si>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</si>
  <si>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</si>
  <si>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</si>
  <si>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</si>
  <si>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</si>
  <si>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</si>
  <si>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</si>
  <si>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</si>
  <si>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</si>
  <si>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</si>
  <si>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</si>
  <si>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</si>
  <si>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</si>
  <si>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</si>
  <si>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</si>
  <si>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</si>
  <si>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</si>
  <si>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</si>
  <si>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</si>
  <si>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</si>
  <si>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</si>
  <si>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</si>
  <si>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</si>
  <si>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</si>
  <si>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</si>
  <si>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</si>
  <si>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</si>
  <si>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</si>
  <si>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</si>
  <si>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</si>
  <si>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</si>
  <si>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</si>
  <si>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</si>
  <si>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</si>
  <si>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</si>
  <si>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 xml:space="preserve">48 Port POE Access Switches </t>
  </si>
  <si>
    <t xml:space="preserve">24 Port POE Aggregation/Distribution Switches </t>
  </si>
  <si>
    <t>48 Port Core Switches</t>
  </si>
  <si>
    <t>Wireless Access Points</t>
  </si>
  <si>
    <t>SFP+, 10G Multimode Module (850nm, 0.3KM, LC)</t>
  </si>
  <si>
    <t>SC-LC multimode Fiber patch leads (1M)</t>
  </si>
  <si>
    <t>SC-LC multimode Fiber patch leads (2M)</t>
  </si>
  <si>
    <t>SC-LC multimode Fiber patch leads (3M)</t>
  </si>
  <si>
    <t>Each</t>
  </si>
  <si>
    <t>10gig stack Cables</t>
  </si>
  <si>
    <t>Per Month</t>
  </si>
  <si>
    <t>Supply, Deliver, Install, Configure, Maintenance and Support of Switches &amp; Wireless Access Points for Limpopo Department of Transport &amp; Community Safety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</si>
  <si>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</si>
  <si>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</si>
  <si>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</si>
  <si>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</si>
  <si>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Access Points Controller</t>
  </si>
  <si>
    <t>1.11</t>
  </si>
  <si>
    <t>SUPPLY, DELIVER, INSTALL AND CONFIGURE</t>
  </si>
  <si>
    <t>1.12</t>
  </si>
  <si>
    <t>1.13</t>
  </si>
  <si>
    <t>1.14</t>
  </si>
  <si>
    <t>1.15</t>
  </si>
  <si>
    <t>1.16</t>
  </si>
  <si>
    <t>Aggregation/Distribution Switches License per device - 36 months</t>
  </si>
  <si>
    <t>Core Switches License per device - 36 months</t>
  </si>
  <si>
    <t>Wireless Access Points License per device - 36 months</t>
  </si>
  <si>
    <t>Access Points Controlller License per device - 36 months</t>
  </si>
  <si>
    <t>Access Switches License per device  - 36 months</t>
  </si>
  <si>
    <t>SUPPORT MAINTNANCE</t>
  </si>
  <si>
    <t>Support and Maintanance (16 hours per month)</t>
  </si>
  <si>
    <t>Installation and configuration of the solution</t>
  </si>
  <si>
    <t>1.17</t>
  </si>
  <si>
    <t>1.1</t>
  </si>
  <si>
    <t>Training and Skills Transfer for 7 Technicians</t>
  </si>
  <si>
    <t>Once-off</t>
  </si>
  <si>
    <t>RFB 2833/2023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</si>
</sst>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5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9" fontId="5" fillId="4" borderId="1" xfId="2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44" fontId="0" fillId="5" borderId="2" xfId="0" applyNumberFormat="1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0" borderId="0" xfId="0" applyFont="1" applyFill="1" applyBorder="1" applyAlignme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6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7" xfId="0" applyFont="1" applyFill="1" applyBorder="1" applyAlignment="1">
      <alignment vertical="top"/>
    </xf>
    <xf numFmtId="44" fontId="3" fillId="5" borderId="28" xfId="0" applyNumberFormat="1" applyFont="1" applyFill="1" applyBorder="1" applyAlignment="1">
      <alignment vertical="top" wrapText="1"/>
    </xf>
    <xf numFmtId="0" fontId="2" fillId="0" borderId="0" xfId="0" applyFont="1"/>
    <xf numFmtId="164" fontId="0" fillId="3" borderId="0" xfId="0" applyNumberFormat="1" applyFont="1" applyFill="1" applyAlignment="1">
      <alignment vertical="top"/>
    </xf>
    <xf numFmtId="0" fontId="3" fillId="2" borderId="8" xfId="0" applyFont="1" applyFill="1" applyBorder="1" applyAlignment="1">
      <alignment horizontal="center" vertical="center" wrapText="1"/>
    </xf>
    <xf numFmtId="44" fontId="14" fillId="7" borderId="23" xfId="0" applyNumberFormat="1" applyFont="1" applyFill="1" applyBorder="1" applyAlignment="1">
      <alignment horizontal="center" vertical="center" wrapText="1"/>
    </xf>
    <xf numFmtId="44" fontId="14" fillId="7" borderId="24" xfId="0" applyNumberFormat="1" applyFont="1" applyFill="1" applyBorder="1" applyAlignment="1">
      <alignment horizontal="center" vertical="center" wrapText="1"/>
    </xf>
    <xf numFmtId="44" fontId="14" fillId="7" borderId="1" xfId="0" applyNumberFormat="1" applyFont="1" applyFill="1" applyBorder="1" applyAlignment="1">
      <alignment horizontal="center" vertical="center" wrapText="1"/>
    </xf>
    <xf numFmtId="44" fontId="14" fillId="7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9"/>
  <sheetViews>
    <sheetView tabSelected="1" topLeftCell="C1" zoomScale="98" zoomScaleNormal="98" workbookViewId="0">
      <selection activeCell="C15" sqref="C15:D15"/>
    </sheetView>
  </sheetViews>
  <sheetFormatPr defaultColWidth="9.109375" defaultRowHeight="14.4" x14ac:dyDescent="0.3"/>
  <cols>
    <col min="1" max="1" width="13.5546875" style="74" customWidth="1"/>
    <col min="2" max="2" width="59.5546875" style="71" customWidth="1"/>
    <col min="3" max="3" width="13.33203125" style="75" customWidth="1"/>
    <col min="4" max="4" width="9.6640625" style="75" customWidth="1"/>
    <col min="5" max="5" width="7.5546875" style="75" customWidth="1"/>
    <col min="6" max="7" width="19.5546875" style="71" customWidth="1"/>
    <col min="8" max="8" width="7.33203125" style="71" customWidth="1"/>
    <col min="9" max="10" width="19.5546875" style="71" customWidth="1"/>
    <col min="11" max="11" width="7.44140625" style="71" customWidth="1"/>
    <col min="12" max="13" width="19.5546875" style="71" customWidth="1"/>
    <col min="14" max="14" width="21.33203125" style="71" customWidth="1"/>
    <col min="15" max="15" width="17.33203125" style="71" customWidth="1"/>
    <col min="16" max="16" width="32.6640625" style="71" customWidth="1"/>
    <col min="17" max="17" width="36.6640625" style="71" customWidth="1"/>
    <col min="18" max="16384" width="9.109375" style="71"/>
  </cols>
  <sheetData>
    <row r="1" spans="1:22" s="54" customFormat="1" ht="31.2" x14ac:dyDescent="0.6">
      <c r="A1" s="7"/>
      <c r="B1" s="2" t="s">
        <v>31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s="67" customFormat="1" ht="28.95" customHeight="1" x14ac:dyDescent="0.3">
      <c r="A2" s="64"/>
      <c r="B2" s="44" t="s">
        <v>47</v>
      </c>
      <c r="C2" s="4"/>
      <c r="D2" s="4"/>
      <c r="E2" s="65"/>
      <c r="F2" s="65"/>
      <c r="G2" s="65"/>
      <c r="H2" s="65"/>
      <c r="I2" s="65"/>
      <c r="J2" s="65"/>
      <c r="K2" s="65"/>
      <c r="L2" s="65"/>
      <c r="M2" s="66"/>
      <c r="N2" s="65"/>
      <c r="O2" s="65"/>
      <c r="P2" s="65"/>
      <c r="Q2" s="65"/>
    </row>
    <row r="3" spans="1:22" s="69" customFormat="1" ht="15.6" x14ac:dyDescent="0.3">
      <c r="A3" s="31" t="s">
        <v>15</v>
      </c>
      <c r="B3" s="63" t="s">
        <v>84</v>
      </c>
      <c r="C3" s="42"/>
      <c r="D3" s="42"/>
      <c r="E3" s="41"/>
      <c r="F3" s="41"/>
      <c r="G3" s="41"/>
      <c r="H3" s="41"/>
      <c r="I3" s="41"/>
      <c r="J3" s="41"/>
      <c r="K3" s="41"/>
      <c r="L3" s="41"/>
      <c r="M3" s="41"/>
      <c r="N3" s="68"/>
      <c r="O3" s="68"/>
      <c r="P3" s="68"/>
      <c r="Q3" s="68"/>
      <c r="R3" s="68"/>
      <c r="S3" s="68"/>
      <c r="T3" s="68"/>
      <c r="U3" s="68"/>
      <c r="V3" s="68"/>
    </row>
    <row r="4" spans="1:22" s="69" customFormat="1" ht="46.8" x14ac:dyDescent="0.3">
      <c r="A4" s="78" t="s">
        <v>16</v>
      </c>
      <c r="B4" s="81" t="s">
        <v>59</v>
      </c>
      <c r="C4" s="42"/>
      <c r="D4" s="42"/>
      <c r="E4" s="45"/>
      <c r="F4" s="45"/>
      <c r="G4" s="45"/>
      <c r="H4" s="45"/>
      <c r="I4" s="45"/>
      <c r="J4" s="45"/>
      <c r="K4" s="45"/>
      <c r="L4" s="45"/>
      <c r="M4" s="41"/>
      <c r="N4" s="68"/>
      <c r="O4" s="68"/>
      <c r="P4" s="68"/>
      <c r="Q4" s="68"/>
      <c r="R4" s="68"/>
      <c r="S4" s="68"/>
      <c r="T4" s="68"/>
      <c r="U4" s="68"/>
      <c r="V4" s="68"/>
    </row>
    <row r="5" spans="1:22" s="69" customFormat="1" ht="15.6" x14ac:dyDescent="0.3">
      <c r="A5" s="93" t="s">
        <v>32</v>
      </c>
      <c r="B5" s="85"/>
      <c r="C5" s="42"/>
      <c r="D5" s="42"/>
      <c r="E5" s="24"/>
      <c r="F5" s="24"/>
      <c r="G5" s="24"/>
      <c r="H5" s="24"/>
      <c r="I5" s="24"/>
      <c r="J5" s="24"/>
      <c r="K5" s="24"/>
      <c r="L5" s="24"/>
      <c r="M5" s="41"/>
      <c r="N5" s="68"/>
      <c r="O5" s="68"/>
      <c r="P5" s="68"/>
      <c r="Q5" s="68"/>
      <c r="R5" s="68"/>
      <c r="S5" s="68"/>
      <c r="T5" s="68"/>
      <c r="U5" s="68"/>
      <c r="V5" s="68"/>
    </row>
    <row r="6" spans="1:22" s="67" customFormat="1" ht="15.6" x14ac:dyDescent="0.3">
      <c r="A6" s="79"/>
      <c r="B6" s="80"/>
      <c r="C6" s="42"/>
      <c r="D6" s="42"/>
      <c r="E6" s="24"/>
      <c r="F6" s="24"/>
      <c r="G6" s="24"/>
      <c r="H6" s="24"/>
      <c r="I6" s="24"/>
      <c r="J6" s="24"/>
      <c r="K6" s="24"/>
      <c r="L6" s="24"/>
      <c r="M6" s="41"/>
      <c r="N6" s="68"/>
      <c r="O6" s="68"/>
      <c r="P6" s="68"/>
      <c r="Q6" s="68"/>
      <c r="R6" s="68"/>
      <c r="S6" s="68"/>
      <c r="T6" s="68"/>
      <c r="U6" s="68"/>
      <c r="V6" s="68"/>
    </row>
    <row r="7" spans="1:22" s="68" customFormat="1" ht="15.6" x14ac:dyDescent="0.3">
      <c r="A7" s="25" t="s">
        <v>7</v>
      </c>
      <c r="B7" s="26"/>
      <c r="C7" s="26"/>
      <c r="D7" s="27"/>
      <c r="E7" s="24"/>
      <c r="F7" s="24"/>
      <c r="G7" s="24"/>
      <c r="H7" s="24"/>
      <c r="I7" s="24"/>
      <c r="J7" s="24"/>
      <c r="K7" s="24"/>
      <c r="L7" s="24"/>
      <c r="M7" s="41"/>
    </row>
    <row r="8" spans="1:22" s="68" customFormat="1" ht="15.6" x14ac:dyDescent="0.3">
      <c r="A8" s="86" t="s">
        <v>60</v>
      </c>
      <c r="B8" s="28"/>
      <c r="C8" s="29"/>
      <c r="D8" s="29"/>
      <c r="E8" s="24"/>
      <c r="F8" s="24"/>
      <c r="G8" s="24"/>
      <c r="H8" s="24"/>
      <c r="I8" s="24"/>
      <c r="J8" s="24"/>
      <c r="K8" s="24"/>
      <c r="L8" s="24"/>
      <c r="M8" s="41"/>
    </row>
    <row r="9" spans="1:22" s="68" customFormat="1" ht="15.6" x14ac:dyDescent="0.3">
      <c r="A9" s="40" t="s">
        <v>61</v>
      </c>
      <c r="B9" s="6"/>
      <c r="C9" s="6"/>
      <c r="D9" s="6"/>
      <c r="E9" s="24"/>
      <c r="F9" s="24"/>
      <c r="G9" s="24"/>
      <c r="H9" s="24"/>
      <c r="I9" s="24"/>
      <c r="J9" s="24"/>
      <c r="K9" s="24"/>
      <c r="L9" s="24"/>
      <c r="M9" s="41"/>
    </row>
    <row r="10" spans="1:22" s="68" customFormat="1" ht="15.6" x14ac:dyDescent="0.3">
      <c r="A10" s="40" t="s">
        <v>62</v>
      </c>
      <c r="B10" s="6"/>
      <c r="C10" s="6"/>
      <c r="D10" s="6"/>
      <c r="E10" s="24"/>
      <c r="F10" s="24"/>
      <c r="G10" s="24"/>
      <c r="H10" s="24"/>
      <c r="I10" s="24"/>
      <c r="J10" s="24"/>
      <c r="K10" s="24"/>
      <c r="L10" s="24"/>
      <c r="M10" s="41"/>
    </row>
    <row r="11" spans="1:22" s="68" customFormat="1" ht="15.6" x14ac:dyDescent="0.3">
      <c r="A11" s="39" t="s">
        <v>63</v>
      </c>
      <c r="B11" s="6"/>
      <c r="C11" s="6"/>
      <c r="D11" s="6"/>
      <c r="E11" s="24"/>
      <c r="F11" s="24"/>
      <c r="G11" s="24"/>
      <c r="H11" s="24"/>
      <c r="I11" s="24"/>
      <c r="J11" s="24"/>
      <c r="K11" s="24"/>
      <c r="L11" s="24"/>
      <c r="M11" s="41"/>
    </row>
    <row r="12" spans="1:22" s="68" customFormat="1" ht="15.6" x14ac:dyDescent="0.3">
      <c r="A12" s="6"/>
      <c r="B12" s="77" t="s">
        <v>3</v>
      </c>
      <c r="C12" s="100" t="s">
        <v>4</v>
      </c>
      <c r="D12" s="100"/>
      <c r="E12" s="76"/>
      <c r="F12" s="24"/>
      <c r="G12" s="24"/>
      <c r="H12" s="24"/>
      <c r="I12" s="24"/>
      <c r="J12" s="24"/>
      <c r="K12" s="24"/>
      <c r="L12" s="24"/>
      <c r="M12" s="41"/>
    </row>
    <row r="13" spans="1:22" s="68" customFormat="1" ht="15.6" x14ac:dyDescent="0.3">
      <c r="A13" s="6"/>
      <c r="B13" s="46" t="s">
        <v>5</v>
      </c>
      <c r="C13" s="101">
        <v>18.899999999999999</v>
      </c>
      <c r="D13" s="102"/>
      <c r="E13" s="84"/>
      <c r="F13" s="106" t="s">
        <v>39</v>
      </c>
      <c r="G13" s="24"/>
      <c r="H13" s="24"/>
      <c r="I13" s="24"/>
      <c r="J13" s="24"/>
      <c r="K13" s="24"/>
      <c r="L13" s="24"/>
      <c r="M13" s="41"/>
    </row>
    <row r="14" spans="1:22" s="68" customFormat="1" ht="15.6" customHeight="1" x14ac:dyDescent="0.3">
      <c r="A14" s="6"/>
      <c r="B14" s="46" t="s">
        <v>6</v>
      </c>
      <c r="C14" s="103">
        <v>20.62</v>
      </c>
      <c r="D14" s="104"/>
      <c r="E14" s="84"/>
      <c r="F14" s="106"/>
      <c r="G14" s="24"/>
      <c r="H14" s="24"/>
      <c r="I14" s="24"/>
      <c r="J14" s="24"/>
      <c r="K14" s="24"/>
      <c r="L14" s="24"/>
      <c r="M14" s="41"/>
    </row>
    <row r="15" spans="1:22" s="68" customFormat="1" ht="15.6" x14ac:dyDescent="0.3">
      <c r="A15" s="6"/>
      <c r="B15" s="47" t="s">
        <v>8</v>
      </c>
      <c r="C15" s="103">
        <v>23.7</v>
      </c>
      <c r="D15" s="104"/>
      <c r="E15" s="84"/>
      <c r="F15" s="106"/>
      <c r="G15" s="24"/>
      <c r="H15" s="24"/>
      <c r="I15" s="24"/>
      <c r="J15" s="24"/>
      <c r="K15" s="24"/>
      <c r="L15" s="24"/>
      <c r="M15" s="41"/>
    </row>
    <row r="16" spans="1:22" s="68" customFormat="1" ht="15.6" x14ac:dyDescent="0.3">
      <c r="A16" s="30"/>
      <c r="B16" s="23"/>
      <c r="C16" s="42"/>
      <c r="D16" s="42"/>
      <c r="E16" s="24"/>
      <c r="F16" s="24"/>
      <c r="G16" s="24"/>
      <c r="H16" s="24"/>
      <c r="I16" s="24"/>
      <c r="J16" s="24"/>
      <c r="K16" s="24"/>
      <c r="L16" s="24"/>
      <c r="M16" s="41"/>
    </row>
    <row r="17" spans="1:17" s="69" customFormat="1" ht="15.6" x14ac:dyDescent="0.3">
      <c r="A17" s="9"/>
      <c r="B17" s="10"/>
      <c r="C17" s="60"/>
      <c r="D17" s="60"/>
      <c r="E17" s="105" t="s">
        <v>9</v>
      </c>
      <c r="F17" s="105"/>
      <c r="G17" s="105"/>
      <c r="H17" s="105" t="s">
        <v>10</v>
      </c>
      <c r="I17" s="105"/>
      <c r="J17" s="105"/>
      <c r="K17" s="105" t="s">
        <v>11</v>
      </c>
      <c r="L17" s="105"/>
      <c r="M17" s="107"/>
      <c r="N17" s="56" t="s">
        <v>13</v>
      </c>
      <c r="O17" s="70"/>
      <c r="P17" s="70"/>
    </row>
    <row r="18" spans="1:17" ht="31.2" x14ac:dyDescent="0.3">
      <c r="A18" s="9" t="s">
        <v>0</v>
      </c>
      <c r="B18" s="10" t="s">
        <v>33</v>
      </c>
      <c r="C18" s="60" t="s">
        <v>1</v>
      </c>
      <c r="D18" s="60" t="s">
        <v>29</v>
      </c>
      <c r="E18" s="60" t="s">
        <v>12</v>
      </c>
      <c r="F18" s="16" t="s">
        <v>27</v>
      </c>
      <c r="G18" s="16" t="s">
        <v>42</v>
      </c>
      <c r="H18" s="60" t="s">
        <v>14</v>
      </c>
      <c r="I18" s="16" t="s">
        <v>27</v>
      </c>
      <c r="J18" s="16" t="s">
        <v>40</v>
      </c>
      <c r="K18" s="60" t="s">
        <v>14</v>
      </c>
      <c r="L18" s="16" t="s">
        <v>27</v>
      </c>
      <c r="M18" s="16" t="s">
        <v>41</v>
      </c>
      <c r="N18" s="57" t="s">
        <v>28</v>
      </c>
      <c r="O18" s="58" t="s">
        <v>30</v>
      </c>
      <c r="P18" s="59" t="s">
        <v>44</v>
      </c>
      <c r="Q18" s="59" t="s">
        <v>45</v>
      </c>
    </row>
    <row r="19" spans="1:17" ht="15.6" x14ac:dyDescent="0.3">
      <c r="A19" s="8">
        <v>1</v>
      </c>
      <c r="B19" s="12" t="s">
        <v>66</v>
      </c>
      <c r="C19" s="52"/>
      <c r="D19" s="52"/>
      <c r="E19" s="53"/>
      <c r="F19" s="48"/>
      <c r="G19" s="49">
        <f>SUBTOTAL(9,G20:G29)</f>
        <v>0</v>
      </c>
      <c r="H19" s="48"/>
      <c r="I19" s="50"/>
      <c r="J19" s="49">
        <f>SUBTOTAL(9,J20:J29)</f>
        <v>0</v>
      </c>
      <c r="K19" s="48"/>
      <c r="L19" s="48"/>
      <c r="M19" s="49">
        <f>SUBTOTAL(9,M20:M29)</f>
        <v>0</v>
      </c>
      <c r="N19" s="49">
        <f>SUBTOTAL(9,N20:N29)</f>
        <v>0</v>
      </c>
      <c r="O19" s="49">
        <f>SUBTOTAL(9,O20:O29)</f>
        <v>0</v>
      </c>
      <c r="P19" s="87"/>
      <c r="Q19" s="87"/>
    </row>
    <row r="20" spans="1:17" ht="15.6" x14ac:dyDescent="0.3">
      <c r="A20" s="32" t="s">
        <v>81</v>
      </c>
      <c r="B20" s="98" t="s">
        <v>48</v>
      </c>
      <c r="C20" s="18" t="s">
        <v>56</v>
      </c>
      <c r="D20" s="83">
        <v>0</v>
      </c>
      <c r="E20" s="33">
        <v>32</v>
      </c>
      <c r="F20" s="82">
        <v>0</v>
      </c>
      <c r="G20" s="19">
        <f t="shared" ref="G20:G29" si="0">E20*F20</f>
        <v>0</v>
      </c>
      <c r="H20" s="33">
        <v>0</v>
      </c>
      <c r="I20" s="36"/>
      <c r="J20" s="17">
        <f t="shared" ref="J20:J38" si="1">H20*I20</f>
        <v>0</v>
      </c>
      <c r="K20" s="33">
        <v>0</v>
      </c>
      <c r="L20" s="36"/>
      <c r="M20" s="17">
        <f t="shared" ref="M20:M36" si="2">K20*L20</f>
        <v>0</v>
      </c>
      <c r="N20" s="43">
        <f t="shared" ref="N20:N38" si="3">SUM(G20,J20,M20)</f>
        <v>0</v>
      </c>
      <c r="O20" s="72">
        <f t="shared" ref="O20:O38" si="4">D20*N20</f>
        <v>0</v>
      </c>
      <c r="P20" s="88"/>
      <c r="Q20" s="87"/>
    </row>
    <row r="21" spans="1:17" ht="15.6" x14ac:dyDescent="0.3">
      <c r="A21" s="32" t="s">
        <v>17</v>
      </c>
      <c r="B21" s="98" t="s">
        <v>49</v>
      </c>
      <c r="C21" s="18" t="s">
        <v>56</v>
      </c>
      <c r="D21" s="83">
        <v>0</v>
      </c>
      <c r="E21" s="33">
        <v>2</v>
      </c>
      <c r="F21" s="82">
        <v>0</v>
      </c>
      <c r="G21" s="19">
        <f t="shared" si="0"/>
        <v>0</v>
      </c>
      <c r="H21" s="33">
        <v>0</v>
      </c>
      <c r="I21" s="36"/>
      <c r="J21" s="17">
        <f t="shared" si="1"/>
        <v>0</v>
      </c>
      <c r="K21" s="33">
        <v>0</v>
      </c>
      <c r="L21" s="36"/>
      <c r="M21" s="17">
        <f t="shared" si="2"/>
        <v>0</v>
      </c>
      <c r="N21" s="43">
        <f>SUM(G21,J21,M21)</f>
        <v>0</v>
      </c>
      <c r="O21" s="72">
        <f t="shared" si="4"/>
        <v>0</v>
      </c>
      <c r="P21" s="88"/>
      <c r="Q21" s="87"/>
    </row>
    <row r="22" spans="1:17" ht="15.6" x14ac:dyDescent="0.3">
      <c r="A22" s="32" t="s">
        <v>18</v>
      </c>
      <c r="B22" s="98" t="s">
        <v>50</v>
      </c>
      <c r="C22" s="18" t="s">
        <v>56</v>
      </c>
      <c r="D22" s="83">
        <v>0</v>
      </c>
      <c r="E22" s="33">
        <v>2</v>
      </c>
      <c r="F22" s="82">
        <v>0</v>
      </c>
      <c r="G22" s="19">
        <f t="shared" si="0"/>
        <v>0</v>
      </c>
      <c r="H22" s="33">
        <v>0</v>
      </c>
      <c r="I22" s="36"/>
      <c r="J22" s="17">
        <f t="shared" si="1"/>
        <v>0</v>
      </c>
      <c r="K22" s="33">
        <v>0</v>
      </c>
      <c r="L22" s="36"/>
      <c r="M22" s="17">
        <f t="shared" si="2"/>
        <v>0</v>
      </c>
      <c r="N22" s="43">
        <f t="shared" si="3"/>
        <v>0</v>
      </c>
      <c r="O22" s="72">
        <f t="shared" si="4"/>
        <v>0</v>
      </c>
      <c r="P22" s="88"/>
      <c r="Q22" s="87"/>
    </row>
    <row r="23" spans="1:17" ht="15.6" x14ac:dyDescent="0.3">
      <c r="A23" s="32" t="s">
        <v>19</v>
      </c>
      <c r="B23" s="98" t="s">
        <v>51</v>
      </c>
      <c r="C23" s="18" t="s">
        <v>56</v>
      </c>
      <c r="D23" s="83">
        <v>0</v>
      </c>
      <c r="E23" s="33">
        <v>60</v>
      </c>
      <c r="F23" s="82">
        <v>0</v>
      </c>
      <c r="G23" s="19">
        <f t="shared" si="0"/>
        <v>0</v>
      </c>
      <c r="H23" s="33">
        <v>0</v>
      </c>
      <c r="I23" s="36"/>
      <c r="J23" s="17">
        <f t="shared" si="1"/>
        <v>0</v>
      </c>
      <c r="K23" s="33">
        <v>0</v>
      </c>
      <c r="L23" s="36"/>
      <c r="M23" s="17">
        <f t="shared" si="2"/>
        <v>0</v>
      </c>
      <c r="N23" s="43">
        <f t="shared" si="3"/>
        <v>0</v>
      </c>
      <c r="O23" s="72">
        <f t="shared" si="4"/>
        <v>0</v>
      </c>
      <c r="P23" s="88"/>
      <c r="Q23" s="87"/>
    </row>
    <row r="24" spans="1:17" ht="15.6" x14ac:dyDescent="0.3">
      <c r="A24" s="32" t="s">
        <v>20</v>
      </c>
      <c r="B24" s="98" t="s">
        <v>64</v>
      </c>
      <c r="C24" s="18" t="s">
        <v>56</v>
      </c>
      <c r="D24" s="83">
        <v>0</v>
      </c>
      <c r="E24" s="33">
        <v>2</v>
      </c>
      <c r="F24" s="82">
        <v>0</v>
      </c>
      <c r="G24" s="19">
        <f t="shared" si="0"/>
        <v>0</v>
      </c>
      <c r="H24" s="33">
        <v>0</v>
      </c>
      <c r="I24" s="36"/>
      <c r="J24" s="17">
        <f t="shared" ref="J24" si="5">H24*I24</f>
        <v>0</v>
      </c>
      <c r="K24" s="33">
        <v>0</v>
      </c>
      <c r="L24" s="36"/>
      <c r="M24" s="17">
        <f t="shared" ref="M24" si="6">K24*L24</f>
        <v>0</v>
      </c>
      <c r="N24" s="43">
        <f t="shared" ref="N24" si="7">SUM(G24,J24,M24)</f>
        <v>0</v>
      </c>
      <c r="O24" s="72">
        <f t="shared" ref="O24" si="8">D24*N24</f>
        <v>0</v>
      </c>
      <c r="P24" s="88"/>
      <c r="Q24" s="87"/>
    </row>
    <row r="25" spans="1:17" ht="15.6" x14ac:dyDescent="0.3">
      <c r="A25" s="32" t="s">
        <v>21</v>
      </c>
      <c r="B25" s="98" t="s">
        <v>52</v>
      </c>
      <c r="C25" s="18" t="s">
        <v>56</v>
      </c>
      <c r="D25" s="83">
        <v>0</v>
      </c>
      <c r="E25" s="33">
        <v>30</v>
      </c>
      <c r="F25" s="82">
        <v>0</v>
      </c>
      <c r="G25" s="19">
        <f t="shared" si="0"/>
        <v>0</v>
      </c>
      <c r="H25" s="33">
        <v>0</v>
      </c>
      <c r="I25" s="36"/>
      <c r="J25" s="17">
        <f t="shared" si="1"/>
        <v>0</v>
      </c>
      <c r="K25" s="33">
        <v>0</v>
      </c>
      <c r="L25" s="36"/>
      <c r="M25" s="17">
        <f t="shared" si="2"/>
        <v>0</v>
      </c>
      <c r="N25" s="43">
        <f t="shared" si="3"/>
        <v>0</v>
      </c>
      <c r="O25" s="72">
        <f t="shared" si="4"/>
        <v>0</v>
      </c>
      <c r="P25" s="88"/>
      <c r="Q25" s="87"/>
    </row>
    <row r="26" spans="1:17" ht="15.6" x14ac:dyDescent="0.3">
      <c r="A26" s="32" t="s">
        <v>22</v>
      </c>
      <c r="B26" s="98" t="s">
        <v>53</v>
      </c>
      <c r="C26" s="18" t="s">
        <v>56</v>
      </c>
      <c r="D26" s="83">
        <v>0</v>
      </c>
      <c r="E26" s="33">
        <v>40</v>
      </c>
      <c r="F26" s="82">
        <v>0</v>
      </c>
      <c r="G26" s="19">
        <f t="shared" si="0"/>
        <v>0</v>
      </c>
      <c r="H26" s="33">
        <v>0</v>
      </c>
      <c r="I26" s="36"/>
      <c r="J26" s="17">
        <f t="shared" si="1"/>
        <v>0</v>
      </c>
      <c r="K26" s="33">
        <v>0</v>
      </c>
      <c r="L26" s="36"/>
      <c r="M26" s="17">
        <f t="shared" si="2"/>
        <v>0</v>
      </c>
      <c r="N26" s="43">
        <f t="shared" si="3"/>
        <v>0</v>
      </c>
      <c r="O26" s="72">
        <f t="shared" si="4"/>
        <v>0</v>
      </c>
      <c r="P26" s="88"/>
      <c r="Q26" s="87"/>
    </row>
    <row r="27" spans="1:17" ht="15.6" x14ac:dyDescent="0.3">
      <c r="A27" s="32" t="s">
        <v>23</v>
      </c>
      <c r="B27" s="98" t="s">
        <v>54</v>
      </c>
      <c r="C27" s="18" t="s">
        <v>56</v>
      </c>
      <c r="D27" s="83">
        <v>0</v>
      </c>
      <c r="E27" s="33">
        <v>20</v>
      </c>
      <c r="F27" s="82">
        <v>0</v>
      </c>
      <c r="G27" s="19">
        <f t="shared" si="0"/>
        <v>0</v>
      </c>
      <c r="H27" s="33">
        <v>0</v>
      </c>
      <c r="I27" s="36"/>
      <c r="J27" s="17">
        <f t="shared" si="1"/>
        <v>0</v>
      </c>
      <c r="K27" s="33">
        <v>0</v>
      </c>
      <c r="L27" s="36"/>
      <c r="M27" s="17">
        <f t="shared" si="2"/>
        <v>0</v>
      </c>
      <c r="N27" s="43">
        <f t="shared" si="3"/>
        <v>0</v>
      </c>
      <c r="O27" s="72">
        <f t="shared" si="4"/>
        <v>0</v>
      </c>
      <c r="P27" s="88"/>
      <c r="Q27" s="87"/>
    </row>
    <row r="28" spans="1:17" ht="15.6" x14ac:dyDescent="0.3">
      <c r="A28" s="32" t="s">
        <v>24</v>
      </c>
      <c r="B28" s="98" t="s">
        <v>55</v>
      </c>
      <c r="C28" s="18" t="s">
        <v>56</v>
      </c>
      <c r="D28" s="83">
        <v>0</v>
      </c>
      <c r="E28" s="33">
        <v>20</v>
      </c>
      <c r="F28" s="82">
        <v>0</v>
      </c>
      <c r="G28" s="19">
        <f t="shared" si="0"/>
        <v>0</v>
      </c>
      <c r="H28" s="33">
        <v>0</v>
      </c>
      <c r="I28" s="36"/>
      <c r="J28" s="17">
        <f t="shared" si="1"/>
        <v>0</v>
      </c>
      <c r="K28" s="33">
        <v>0</v>
      </c>
      <c r="L28" s="36"/>
      <c r="M28" s="17">
        <f t="shared" si="2"/>
        <v>0</v>
      </c>
      <c r="N28" s="43">
        <f t="shared" si="3"/>
        <v>0</v>
      </c>
      <c r="O28" s="72">
        <f t="shared" si="4"/>
        <v>0</v>
      </c>
      <c r="P28" s="88"/>
      <c r="Q28" s="87"/>
    </row>
    <row r="29" spans="1:17" ht="15.6" x14ac:dyDescent="0.3">
      <c r="A29" s="32" t="s">
        <v>25</v>
      </c>
      <c r="B29" s="62" t="s">
        <v>57</v>
      </c>
      <c r="C29" s="18" t="s">
        <v>56</v>
      </c>
      <c r="D29" s="83">
        <v>0</v>
      </c>
      <c r="E29" s="33">
        <v>30</v>
      </c>
      <c r="F29" s="82">
        <v>0</v>
      </c>
      <c r="G29" s="19">
        <f t="shared" si="0"/>
        <v>0</v>
      </c>
      <c r="H29" s="33">
        <v>0</v>
      </c>
      <c r="I29" s="36"/>
      <c r="J29" s="17">
        <f t="shared" si="1"/>
        <v>0</v>
      </c>
      <c r="K29" s="33">
        <v>0</v>
      </c>
      <c r="L29" s="36"/>
      <c r="M29" s="17">
        <f t="shared" si="2"/>
        <v>0</v>
      </c>
      <c r="N29" s="43">
        <f t="shared" si="3"/>
        <v>0</v>
      </c>
      <c r="O29" s="72">
        <f t="shared" si="4"/>
        <v>0</v>
      </c>
      <c r="P29" s="88"/>
      <c r="Q29" s="87"/>
    </row>
    <row r="30" spans="1:17" ht="15.6" x14ac:dyDescent="0.3">
      <c r="A30" s="32" t="s">
        <v>65</v>
      </c>
      <c r="B30" s="62" t="s">
        <v>76</v>
      </c>
      <c r="C30" s="18" t="s">
        <v>56</v>
      </c>
      <c r="D30" s="83">
        <v>0</v>
      </c>
      <c r="E30" s="33">
        <v>32</v>
      </c>
      <c r="F30" s="82">
        <v>0</v>
      </c>
      <c r="G30" s="19">
        <f>E30*F30*36</f>
        <v>0</v>
      </c>
      <c r="H30" s="33">
        <v>0</v>
      </c>
      <c r="I30" s="36"/>
      <c r="J30" s="17">
        <f t="shared" si="1"/>
        <v>0</v>
      </c>
      <c r="K30" s="33">
        <v>0</v>
      </c>
      <c r="L30" s="36"/>
      <c r="M30" s="17">
        <f t="shared" si="2"/>
        <v>0</v>
      </c>
      <c r="N30" s="43">
        <f t="shared" si="3"/>
        <v>0</v>
      </c>
      <c r="O30" s="72">
        <f t="shared" si="4"/>
        <v>0</v>
      </c>
      <c r="P30" s="88"/>
      <c r="Q30" s="87"/>
    </row>
    <row r="31" spans="1:17" ht="31.2" x14ac:dyDescent="0.3">
      <c r="A31" s="32" t="s">
        <v>67</v>
      </c>
      <c r="B31" s="62" t="s">
        <v>72</v>
      </c>
      <c r="C31" s="18" t="s">
        <v>56</v>
      </c>
      <c r="D31" s="83">
        <v>0</v>
      </c>
      <c r="E31" s="33">
        <v>2</v>
      </c>
      <c r="F31" s="82">
        <v>0</v>
      </c>
      <c r="G31" s="19">
        <f>E31*F31*36</f>
        <v>0</v>
      </c>
      <c r="H31" s="33">
        <v>0</v>
      </c>
      <c r="I31" s="36"/>
      <c r="J31" s="17">
        <f t="shared" si="1"/>
        <v>0</v>
      </c>
      <c r="K31" s="33">
        <v>0</v>
      </c>
      <c r="L31" s="36"/>
      <c r="M31" s="17">
        <f t="shared" si="2"/>
        <v>0</v>
      </c>
      <c r="N31" s="43">
        <f t="shared" si="3"/>
        <v>0</v>
      </c>
      <c r="O31" s="72">
        <f t="shared" si="4"/>
        <v>0</v>
      </c>
      <c r="P31" s="88"/>
      <c r="Q31" s="87"/>
    </row>
    <row r="32" spans="1:17" ht="15.6" x14ac:dyDescent="0.3">
      <c r="A32" s="32" t="s">
        <v>68</v>
      </c>
      <c r="B32" s="62" t="s">
        <v>73</v>
      </c>
      <c r="C32" s="18" t="s">
        <v>56</v>
      </c>
      <c r="D32" s="83">
        <v>0</v>
      </c>
      <c r="E32" s="33">
        <v>2</v>
      </c>
      <c r="F32" s="82">
        <v>0</v>
      </c>
      <c r="G32" s="19">
        <f>E32*F32*36</f>
        <v>0</v>
      </c>
      <c r="H32" s="33">
        <v>0</v>
      </c>
      <c r="I32" s="36"/>
      <c r="J32" s="17">
        <f t="shared" si="1"/>
        <v>0</v>
      </c>
      <c r="K32" s="33">
        <v>0</v>
      </c>
      <c r="L32" s="36"/>
      <c r="M32" s="17">
        <f t="shared" si="2"/>
        <v>0</v>
      </c>
      <c r="N32" s="43">
        <f t="shared" si="3"/>
        <v>0</v>
      </c>
      <c r="O32" s="72">
        <f t="shared" si="4"/>
        <v>0</v>
      </c>
      <c r="P32" s="88"/>
      <c r="Q32" s="87"/>
    </row>
    <row r="33" spans="1:17" ht="15.6" x14ac:dyDescent="0.3">
      <c r="A33" s="32" t="s">
        <v>69</v>
      </c>
      <c r="B33" s="62" t="s">
        <v>74</v>
      </c>
      <c r="C33" s="18" t="s">
        <v>56</v>
      </c>
      <c r="D33" s="83">
        <v>0</v>
      </c>
      <c r="E33" s="33">
        <v>60</v>
      </c>
      <c r="F33" s="82">
        <v>0</v>
      </c>
      <c r="G33" s="19">
        <f>E33*F33*36</f>
        <v>0</v>
      </c>
      <c r="H33" s="33">
        <v>0</v>
      </c>
      <c r="I33" s="36"/>
      <c r="J33" s="17">
        <f t="shared" si="1"/>
        <v>0</v>
      </c>
      <c r="K33" s="33">
        <v>0</v>
      </c>
      <c r="L33" s="36"/>
      <c r="M33" s="17">
        <f t="shared" si="2"/>
        <v>0</v>
      </c>
      <c r="N33" s="43">
        <f t="shared" si="3"/>
        <v>0</v>
      </c>
      <c r="O33" s="72">
        <f t="shared" ref="O33:O36" si="9">D33*N33</f>
        <v>0</v>
      </c>
      <c r="P33" s="88"/>
      <c r="Q33" s="87"/>
    </row>
    <row r="34" spans="1:17" ht="15.6" x14ac:dyDescent="0.3">
      <c r="A34" s="32" t="s">
        <v>70</v>
      </c>
      <c r="B34" s="62" t="s">
        <v>75</v>
      </c>
      <c r="C34" s="18" t="s">
        <v>56</v>
      </c>
      <c r="D34" s="83">
        <v>0</v>
      </c>
      <c r="E34" s="33">
        <v>2</v>
      </c>
      <c r="F34" s="82">
        <v>0</v>
      </c>
      <c r="G34" s="19">
        <f>E34*F34*30</f>
        <v>0</v>
      </c>
      <c r="H34" s="33">
        <v>0</v>
      </c>
      <c r="I34" s="36"/>
      <c r="J34" s="17">
        <f t="shared" si="1"/>
        <v>0</v>
      </c>
      <c r="K34" s="33">
        <v>0</v>
      </c>
      <c r="L34" s="36"/>
      <c r="M34" s="17">
        <f t="shared" si="2"/>
        <v>0</v>
      </c>
      <c r="N34" s="43">
        <f t="shared" si="3"/>
        <v>0</v>
      </c>
      <c r="O34" s="72">
        <f t="shared" si="9"/>
        <v>0</v>
      </c>
      <c r="P34" s="88"/>
      <c r="Q34" s="87"/>
    </row>
    <row r="35" spans="1:17" ht="15.6" x14ac:dyDescent="0.3">
      <c r="A35" s="32" t="s">
        <v>71</v>
      </c>
      <c r="B35" s="62" t="s">
        <v>79</v>
      </c>
      <c r="C35" s="18" t="s">
        <v>56</v>
      </c>
      <c r="D35" s="83">
        <v>0</v>
      </c>
      <c r="E35" s="33">
        <v>90</v>
      </c>
      <c r="F35" s="82">
        <v>0</v>
      </c>
      <c r="G35" s="19">
        <f>E35*F35</f>
        <v>0</v>
      </c>
      <c r="H35" s="33">
        <v>0</v>
      </c>
      <c r="I35" s="36"/>
      <c r="J35" s="17">
        <f t="shared" si="1"/>
        <v>0</v>
      </c>
      <c r="K35" s="33">
        <v>0</v>
      </c>
      <c r="L35" s="36"/>
      <c r="M35" s="17">
        <f t="shared" si="2"/>
        <v>0</v>
      </c>
      <c r="N35" s="43">
        <f t="shared" si="3"/>
        <v>0</v>
      </c>
      <c r="O35" s="72">
        <f t="shared" si="9"/>
        <v>0</v>
      </c>
      <c r="P35" s="88"/>
      <c r="Q35" s="87"/>
    </row>
    <row r="36" spans="1:17" ht="15.6" x14ac:dyDescent="0.3">
      <c r="A36" s="32" t="s">
        <v>80</v>
      </c>
      <c r="B36" s="62" t="s">
        <v>82</v>
      </c>
      <c r="C36" s="18" t="s">
        <v>83</v>
      </c>
      <c r="D36" s="83">
        <v>0</v>
      </c>
      <c r="E36" s="33">
        <v>7</v>
      </c>
      <c r="F36" s="82">
        <v>0</v>
      </c>
      <c r="G36" s="19">
        <f>E36*F36</f>
        <v>0</v>
      </c>
      <c r="H36" s="33">
        <v>0</v>
      </c>
      <c r="I36" s="36"/>
      <c r="J36" s="17">
        <f t="shared" si="1"/>
        <v>0</v>
      </c>
      <c r="K36" s="33">
        <v>0</v>
      </c>
      <c r="L36" s="36"/>
      <c r="M36" s="17">
        <f t="shared" si="2"/>
        <v>0</v>
      </c>
      <c r="N36" s="43">
        <f t="shared" si="3"/>
        <v>0</v>
      </c>
      <c r="O36" s="72">
        <f t="shared" si="9"/>
        <v>0</v>
      </c>
      <c r="P36" s="88"/>
      <c r="Q36" s="87"/>
    </row>
    <row r="37" spans="1:17" ht="15.6" x14ac:dyDescent="0.3">
      <c r="A37" s="32">
        <v>2</v>
      </c>
      <c r="B37" s="13" t="s">
        <v>77</v>
      </c>
      <c r="C37" s="51"/>
      <c r="D37" s="51"/>
      <c r="E37" s="52"/>
      <c r="F37" s="48"/>
      <c r="G37" s="49">
        <f>SUBTOTAL(9, G38:G38)</f>
        <v>0</v>
      </c>
      <c r="H37" s="48"/>
      <c r="I37" s="50"/>
      <c r="J37" s="49">
        <f>SUBTOTAL(9, J38:J38)</f>
        <v>0</v>
      </c>
      <c r="K37" s="49"/>
      <c r="L37" s="49"/>
      <c r="M37" s="49">
        <f>SUBTOTAL(9, M38:M38)</f>
        <v>0</v>
      </c>
      <c r="N37" s="49">
        <f>SUBTOTAL(9, N38:N38)</f>
        <v>0</v>
      </c>
      <c r="O37" s="49">
        <f>SUBTOTAL(9, O38:O38)</f>
        <v>0</v>
      </c>
      <c r="P37" s="88"/>
      <c r="Q37" s="87"/>
    </row>
    <row r="38" spans="1:17" ht="16.2" thickBot="1" x14ac:dyDescent="0.35">
      <c r="A38" s="32" t="s">
        <v>26</v>
      </c>
      <c r="B38" s="11" t="s">
        <v>78</v>
      </c>
      <c r="C38" s="18" t="s">
        <v>58</v>
      </c>
      <c r="D38" s="83">
        <v>0</v>
      </c>
      <c r="E38" s="33">
        <v>12</v>
      </c>
      <c r="F38" s="82">
        <v>0</v>
      </c>
      <c r="G38" s="19">
        <f t="shared" ref="G38" si="10">E38*F38</f>
        <v>0</v>
      </c>
      <c r="H38" s="33">
        <v>12</v>
      </c>
      <c r="I38" s="82">
        <v>0</v>
      </c>
      <c r="J38" s="17">
        <f t="shared" si="1"/>
        <v>0</v>
      </c>
      <c r="K38" s="33">
        <v>12</v>
      </c>
      <c r="L38" s="82">
        <v>0</v>
      </c>
      <c r="M38" s="17">
        <f t="shared" ref="M38" si="11">K38*L38</f>
        <v>0</v>
      </c>
      <c r="N38" s="43">
        <f t="shared" si="3"/>
        <v>0</v>
      </c>
      <c r="O38" s="72">
        <f t="shared" si="4"/>
        <v>0</v>
      </c>
      <c r="P38" s="88"/>
      <c r="Q38" s="87"/>
    </row>
    <row r="39" spans="1:17" ht="16.2" thickBot="1" x14ac:dyDescent="0.35">
      <c r="A39" s="14"/>
      <c r="B39" s="15" t="s">
        <v>34</v>
      </c>
      <c r="C39" s="20"/>
      <c r="D39" s="20"/>
      <c r="E39" s="21"/>
      <c r="F39" s="36"/>
      <c r="G39" s="22">
        <f>SUBTOTAL(9,G19:G38)</f>
        <v>0</v>
      </c>
      <c r="H39" s="35"/>
      <c r="I39" s="35"/>
      <c r="J39" s="22">
        <f>SUBTOTAL(9,J19:J38)</f>
        <v>0</v>
      </c>
      <c r="K39" s="35"/>
      <c r="L39" s="34"/>
      <c r="M39" s="22">
        <f>SUBTOTAL(9,M19:M38)</f>
        <v>0</v>
      </c>
      <c r="N39" s="94">
        <f>SUBTOTAL(9,N19:N38)</f>
        <v>0</v>
      </c>
      <c r="O39" s="97">
        <f>SUBTOTAL(9,O19:O38)</f>
        <v>0</v>
      </c>
      <c r="P39" s="95"/>
      <c r="Q39" s="87"/>
    </row>
    <row r="40" spans="1:17" ht="15.6" x14ac:dyDescent="0.3">
      <c r="A40" s="14"/>
      <c r="B40" s="15" t="s">
        <v>2</v>
      </c>
      <c r="C40" s="20"/>
      <c r="D40" s="20"/>
      <c r="E40" s="21"/>
      <c r="F40" s="36"/>
      <c r="G40" s="37">
        <f>G39*0.15</f>
        <v>0</v>
      </c>
      <c r="H40" s="35"/>
      <c r="I40" s="34"/>
      <c r="J40" s="37">
        <f>J39*0.15</f>
        <v>0</v>
      </c>
      <c r="K40" s="35"/>
      <c r="L40" s="34"/>
      <c r="M40" s="37">
        <f>M39*0.15</f>
        <v>0</v>
      </c>
      <c r="N40" s="37">
        <f>N39*0.15</f>
        <v>0</v>
      </c>
      <c r="O40" s="96"/>
      <c r="P40" s="88"/>
      <c r="Q40" s="87"/>
    </row>
    <row r="41" spans="1:17" ht="16.2" thickBot="1" x14ac:dyDescent="0.35">
      <c r="A41" s="14"/>
      <c r="B41" s="15" t="s">
        <v>35</v>
      </c>
      <c r="C41" s="20"/>
      <c r="D41" s="20"/>
      <c r="E41" s="21"/>
      <c r="F41" s="36"/>
      <c r="G41" s="38">
        <f>G39+G40</f>
        <v>0</v>
      </c>
      <c r="H41" s="35"/>
      <c r="I41" s="34"/>
      <c r="J41" s="38">
        <f>J39+J40</f>
        <v>0</v>
      </c>
      <c r="K41" s="35"/>
      <c r="L41" s="34"/>
      <c r="M41" s="38">
        <f>M39+M40</f>
        <v>0</v>
      </c>
      <c r="N41" s="38">
        <f>N39+N40</f>
        <v>0</v>
      </c>
      <c r="O41" s="73"/>
      <c r="P41" s="88"/>
      <c r="Q41" s="87"/>
    </row>
    <row r="42" spans="1:17" x14ac:dyDescent="0.3">
      <c r="A42" s="89"/>
      <c r="B42" s="90"/>
      <c r="C42" s="91"/>
      <c r="D42" s="91"/>
      <c r="E42" s="91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</row>
    <row r="43" spans="1:17" ht="15" thickBot="1" x14ac:dyDescent="0.35">
      <c r="A43" s="89"/>
      <c r="B43" s="92"/>
      <c r="C43" s="91"/>
      <c r="D43" s="91"/>
      <c r="E43" s="91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</row>
    <row r="44" spans="1:17" ht="25.95" customHeight="1" x14ac:dyDescent="0.3">
      <c r="A44" s="89"/>
      <c r="B44" s="110" t="s">
        <v>43</v>
      </c>
      <c r="C44" s="108"/>
      <c r="D44" s="109"/>
      <c r="E44" s="115"/>
      <c r="F44" s="116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</row>
    <row r="45" spans="1:17" ht="17.399999999999999" customHeight="1" x14ac:dyDescent="0.3">
      <c r="A45" s="89"/>
      <c r="B45" s="111"/>
      <c r="C45" s="117" t="s">
        <v>36</v>
      </c>
      <c r="D45" s="118"/>
      <c r="E45" s="61" t="s">
        <v>38</v>
      </c>
      <c r="F45" s="55"/>
      <c r="G45" s="92"/>
      <c r="H45" s="92"/>
      <c r="I45" s="92"/>
      <c r="J45" s="92"/>
      <c r="K45" s="92"/>
      <c r="L45" s="99"/>
      <c r="M45" s="92"/>
      <c r="N45" s="92"/>
      <c r="O45" s="92"/>
      <c r="P45" s="92"/>
      <c r="Q45" s="92"/>
    </row>
    <row r="46" spans="1:17" ht="34.950000000000003" customHeight="1" x14ac:dyDescent="0.3">
      <c r="A46" s="89"/>
      <c r="B46" s="111"/>
      <c r="C46" s="119"/>
      <c r="D46" s="120"/>
      <c r="E46" s="113"/>
      <c r="F46" s="114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</row>
    <row r="47" spans="1:17" ht="19.2" customHeight="1" thickBot="1" x14ac:dyDescent="0.35">
      <c r="A47" s="89"/>
      <c r="B47" s="112"/>
      <c r="C47" s="121" t="s">
        <v>46</v>
      </c>
      <c r="D47" s="122"/>
      <c r="E47" s="123" t="s">
        <v>37</v>
      </c>
      <c r="F47" s="124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</row>
    <row r="48" spans="1:17" x14ac:dyDescent="0.3">
      <c r="A48" s="89"/>
      <c r="B48" s="92"/>
      <c r="C48" s="91"/>
      <c r="D48" s="91"/>
      <c r="E48" s="91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</row>
    <row r="49" spans="1:17" x14ac:dyDescent="0.3">
      <c r="A49" s="89"/>
      <c r="B49" s="92"/>
      <c r="C49" s="91"/>
      <c r="D49" s="91"/>
      <c r="E49" s="91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</row>
  </sheetData>
  <sheetProtection formatCells="0" formatColumns="0" formatRows="0" insertRows="0" deleteRows="0"/>
  <protectedRanges>
    <protectedRange sqref="C44:F46" name="Range7"/>
    <protectedRange sqref="P19:Q41" name="Range6"/>
    <protectedRange sqref="K20:L38" name="Range5"/>
    <protectedRange sqref="H20:I38" name="Range4"/>
    <protectedRange sqref="A19:F19 C20:F20 A37:F38 A20:A36 B29:E36 C21:E28 F21:F36" name="Range3"/>
    <protectedRange sqref="E13:E15" name="Range2"/>
    <protectedRange sqref="B3:B5" name="Range1"/>
    <protectedRange sqref="B20:B28" name="Range3_1"/>
    <protectedRange sqref="C13:D15" name="Range2_1"/>
  </protectedRanges>
  <mergeCells count="16">
    <mergeCell ref="H17:J17"/>
    <mergeCell ref="K17:M17"/>
    <mergeCell ref="C44:D44"/>
    <mergeCell ref="B44:B47"/>
    <mergeCell ref="E46:F46"/>
    <mergeCell ref="E44:F44"/>
    <mergeCell ref="C45:D45"/>
    <mergeCell ref="C46:D46"/>
    <mergeCell ref="C47:D47"/>
    <mergeCell ref="E47:F47"/>
    <mergeCell ref="C12:D12"/>
    <mergeCell ref="C13:D13"/>
    <mergeCell ref="C14:D14"/>
    <mergeCell ref="C15:D15"/>
    <mergeCell ref="E17:G17"/>
    <mergeCell ref="F13:F15"/>
  </mergeCells>
  <phoneticPr fontId="12" type="noConversion"/>
  <dataValidations count="2">
    <dataValidation type="decimal" operator="greaterThanOrEqual" allowBlank="1" showInputMessage="1" showErrorMessage="1" sqref="C13:D15 E20:F38 H20:I38 K20:L38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Mantsie Mabiletsa</cp:lastModifiedBy>
  <cp:lastPrinted>2020-07-02T18:44:36Z</cp:lastPrinted>
  <dcterms:created xsi:type="dcterms:W3CDTF">2017-06-15T23:28:53Z</dcterms:created>
  <dcterms:modified xsi:type="dcterms:W3CDTF">2023-11-24T10:57:35Z</dcterms:modified>
</cp:coreProperties>
</file>