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weletm\Desktop\FABRIC FILTER PLANT\"/>
    </mc:Choice>
  </mc:AlternateContent>
  <xr:revisionPtr revIDLastSave="0" documentId="8_{D76ECFE5-4D28-4EFE-8BC2-D58A82EBF87A}" xr6:coauthVersionLast="47" xr6:coauthVersionMax="47" xr10:uidLastSave="{00000000-0000-0000-0000-000000000000}"/>
  <bookViews>
    <workbookView xWindow="-108" yWindow="-108" windowWidth="23256" windowHeight="12456" activeTab="3" xr2:uid="{5E571726-76C7-462D-99A0-FB75DC12F199}"/>
  </bookViews>
  <sheets>
    <sheet name="Maintenance (2)" sheetId="6" r:id="rId1"/>
    <sheet name="Outages" sheetId="4" r:id="rId2"/>
    <sheet name="Appendix  A" sheetId="9" r:id="rId3"/>
    <sheet name="Apendix B" sheetId="10" r:id="rId4"/>
  </sheets>
  <definedNames>
    <definedName name="_Hlk210636320" localSheetId="0">'Maintenance (2)'!$B$62</definedName>
    <definedName name="_Hlk210791256" localSheetId="0">'Maintenance (2)'!$B$61</definedName>
    <definedName name="_Hlk210793966" localSheetId="0">'Maintenance (2)'!$B$75</definedName>
    <definedName name="_Hlk213791140" localSheetId="0">'Maintenance (2)'!$B$3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5" i="6" l="1"/>
  <c r="F51" i="4" l="1"/>
  <c r="E84" i="6" l="1"/>
  <c r="E83" i="6"/>
  <c r="F131" i="4" l="1"/>
  <c r="F14" i="4"/>
  <c r="F31" i="4"/>
  <c r="F113" i="4"/>
  <c r="E78" i="6" l="1"/>
  <c r="G88" i="6" l="1"/>
  <c r="G72" i="6" l="1"/>
  <c r="D14" i="6"/>
  <c r="D13" i="6"/>
  <c r="D12" i="6"/>
  <c r="D11" i="6"/>
  <c r="D10" i="6"/>
  <c r="D9" i="6"/>
  <c r="D8" i="6"/>
  <c r="D7" i="6"/>
  <c r="D38" i="6"/>
  <c r="D37" i="6"/>
  <c r="D36" i="6"/>
  <c r="D24" i="6"/>
  <c r="D23" i="6"/>
  <c r="D22" i="6"/>
  <c r="G48" i="6" l="1"/>
  <c r="G58" i="6"/>
  <c r="G40" i="6"/>
  <c r="G26" i="6"/>
  <c r="G15" i="6"/>
  <c r="G97" i="6" l="1"/>
</calcChain>
</file>

<file path=xl/sharedStrings.xml><?xml version="1.0" encoding="utf-8"?>
<sst xmlns="http://schemas.openxmlformats.org/spreadsheetml/2006/main" count="483" uniqueCount="288">
  <si>
    <t>Item No.</t>
  </si>
  <si>
    <t xml:space="preserve">Activity Description </t>
  </si>
  <si>
    <t xml:space="preserve">Unit </t>
  </si>
  <si>
    <t>QTY</t>
  </si>
  <si>
    <t>Sum</t>
  </si>
  <si>
    <t xml:space="preserve">Preliminaries and General </t>
  </si>
  <si>
    <t xml:space="preserve">Removal of FFP cages and bags </t>
  </si>
  <si>
    <t xml:space="preserve">Supply of FFP bags disposal skips/bins </t>
  </si>
  <si>
    <t xml:space="preserve">Disposal of FFP bags </t>
  </si>
  <si>
    <t xml:space="preserve">Cleaning of Cells </t>
  </si>
  <si>
    <t xml:space="preserve">Installations </t>
  </si>
  <si>
    <t xml:space="preserve">Supply and Installation of FFP access door seals </t>
  </si>
  <si>
    <t>Supply and pre-coating with lime</t>
  </si>
  <si>
    <t>No</t>
  </si>
  <si>
    <t xml:space="preserve">Site De-establishment </t>
  </si>
  <si>
    <t>FABRIC FILTER PLANT MAINTENANCE AT HENDRINA POWER STATION</t>
  </si>
  <si>
    <t>Item</t>
  </si>
  <si>
    <t>Normal hours</t>
  </si>
  <si>
    <t xml:space="preserve">Safety Officer </t>
  </si>
  <si>
    <t>Total:</t>
  </si>
  <si>
    <t>Overtime Rate x 1.5. Monday to Saturday</t>
  </si>
  <si>
    <t>Total</t>
  </si>
  <si>
    <t>  </t>
  </si>
  <si>
    <t>Overtime Rate x 2. Sundays and public holidays</t>
  </si>
  <si>
    <t>Complete FFP bags change (estimated to have 2 per year)</t>
  </si>
  <si>
    <t>Unit</t>
  </si>
  <si>
    <t>Unit Price</t>
  </si>
  <si>
    <t>Each</t>
  </si>
  <si>
    <t>Consumables (As &amp; when required)</t>
  </si>
  <si>
    <t>Unit of measure</t>
  </si>
  <si>
    <t>Qty.</t>
  </si>
  <si>
    <t> 1</t>
  </si>
  <si>
    <t xml:space="preserve">Grinding Discs </t>
  </si>
  <si>
    <t xml:space="preserve">Each </t>
  </si>
  <si>
    <t> 2</t>
  </si>
  <si>
    <t xml:space="preserve">Welding rods </t>
  </si>
  <si>
    <t>Per 100kg</t>
  </si>
  <si>
    <t> 3</t>
  </si>
  <si>
    <t xml:space="preserve">Acetylene gas cylinders </t>
  </si>
  <si>
    <t>Oxygen gas cylinders</t>
  </si>
  <si>
    <t> Total:</t>
  </si>
  <si>
    <t>Maintenance Equipment (As &amp; when required)</t>
  </si>
  <si>
    <t>Description</t>
  </si>
  <si>
    <t>UoM</t>
  </si>
  <si>
    <t>Number of equipment</t>
  </si>
  <si>
    <t>Cost per unit</t>
  </si>
  <si>
    <t>Total cost</t>
  </si>
  <si>
    <t xml:space="preserve">Electric Grinders (4 per 2 years) </t>
  </si>
  <si>
    <t>DP Boards 220V – 380V</t>
  </si>
  <si>
    <t xml:space="preserve">Welding Machines </t>
  </si>
  <si>
    <t> 4</t>
  </si>
  <si>
    <t> 5</t>
  </si>
  <si>
    <t xml:space="preserve">Mechanical tool-box </t>
  </si>
  <si>
    <t> 6</t>
  </si>
  <si>
    <t> Rechargeable torches (6 per year)</t>
  </si>
  <si>
    <t> Each</t>
  </si>
  <si>
    <t xml:space="preserve">MAINTENANCE </t>
  </si>
  <si>
    <t>Preliminary and Generals</t>
  </si>
  <si>
    <t xml:space="preserve"> UoM </t>
  </si>
  <si>
    <t>Quantities</t>
  </si>
  <si>
    <t>Rate Per Unit</t>
  </si>
  <si>
    <t xml:space="preserve"> Unit Price Total </t>
  </si>
  <si>
    <t>Site Establishment</t>
  </si>
  <si>
    <t>Once-Off</t>
  </si>
  <si>
    <t>Site De-establishment</t>
  </si>
  <si>
    <t>Medical Screening</t>
  </si>
  <si>
    <t>Yearly</t>
  </si>
  <si>
    <t>Per Outage</t>
  </si>
  <si>
    <t>Gas monitors</t>
  </si>
  <si>
    <t>Monthly</t>
  </si>
  <si>
    <t>Light Delivery Vehicle (2 ton truck)</t>
  </si>
  <si>
    <t>Personal Protective Equipment - Maintenance</t>
  </si>
  <si>
    <t>Quantities as per frequency</t>
  </si>
  <si>
    <t>Cost per item</t>
  </si>
  <si>
    <t>Cost per year</t>
  </si>
  <si>
    <t>Hard hat (One annually)</t>
  </si>
  <si>
    <t>Safety boots (Two pairs per year per person – core crew)</t>
  </si>
  <si>
    <t>Pair</t>
  </si>
  <si>
    <t>Hearing protection, (100 in a package per six months)</t>
  </si>
  <si>
    <t>Leather Hand gloves (One pair per month per person - core crew)</t>
  </si>
  <si>
    <t>Rubber hand gloves (One pair per two months per person -core crew)</t>
  </si>
  <si>
    <t>Dust mask. FFP2 type. (One per person per day)</t>
  </si>
  <si>
    <t>Gum boots (One pair per year)</t>
  </si>
  <si>
    <t>Disposable overalls (One per week per person – core crew)</t>
  </si>
  <si>
    <t>Safety goggles (One in three months -core crew)</t>
  </si>
  <si>
    <t>Additional PPE as per PSR: All core crew artisans and the supervisor shall be authorized.</t>
  </si>
  <si>
    <t>T – shirts. 100% cotton</t>
  </si>
  <si>
    <t>Cotton under pants. 100% cotton</t>
  </si>
  <si>
    <t>100% Cotton bra’s.</t>
  </si>
  <si>
    <t>Socks. 100% cotton</t>
  </si>
  <si>
    <t xml:space="preserve">OUTAGES </t>
  </si>
  <si>
    <t>Per-Outage</t>
  </si>
  <si>
    <t>Police Clearance</t>
  </si>
  <si>
    <t>Safety file development</t>
  </si>
  <si>
    <t>TOTAL</t>
  </si>
  <si>
    <t>Personal Protective Equipment  - Outages</t>
  </si>
  <si>
    <t xml:space="preserve"> Unit Price </t>
  </si>
  <si>
    <t>Overalls with a company name or branded.</t>
  </si>
  <si>
    <t>Hard hat</t>
  </si>
  <si>
    <t>Safety boots</t>
  </si>
  <si>
    <t>Respirators</t>
  </si>
  <si>
    <t>Safety harness</t>
  </si>
  <si>
    <t>Safety goggles</t>
  </si>
  <si>
    <t xml:space="preserve">Hearing protection – Ear plugs, </t>
  </si>
  <si>
    <t xml:space="preserve">Hearing protection – Earmuffs, </t>
  </si>
  <si>
    <t xml:space="preserve">Rubber hand gloves </t>
  </si>
  <si>
    <t>Dust mask. FFP2 type.</t>
  </si>
  <si>
    <t>Leather Hand gloves</t>
  </si>
  <si>
    <t>Consumables (Per outage)</t>
  </si>
  <si>
    <t xml:space="preserve">Grinding Discs (Small) </t>
  </si>
  <si>
    <t>Grinding Discs (Big)</t>
  </si>
  <si>
    <t>Cutting disc</t>
  </si>
  <si>
    <t>Penetrating spray</t>
  </si>
  <si>
    <t>Roof sealant</t>
  </si>
  <si>
    <t>2K white paint</t>
  </si>
  <si>
    <t>Sika grout 212</t>
  </si>
  <si>
    <t>Paint brush</t>
  </si>
  <si>
    <t>Trowels</t>
  </si>
  <si>
    <t>Red silicon</t>
  </si>
  <si>
    <t> 7</t>
  </si>
  <si>
    <t>Spikes, small forks and big forks (5 of each)</t>
  </si>
  <si>
    <t>Scrap metal disposal skip bins (Verify with environment for sizes</t>
  </si>
  <si>
    <t>Qty</t>
  </si>
  <si>
    <t>‘As and When Required’ Filter Bags and Cages</t>
  </si>
  <si>
    <t>Inspect all the FFP bags and cages</t>
  </si>
  <si>
    <t>Replace defective bags (per cell = 1012)</t>
  </si>
  <si>
    <t>Replace all defective cages (per cell = 1012)</t>
  </si>
  <si>
    <t>Take bag samples for testing (As and when instructed).</t>
  </si>
  <si>
    <t>Mark bags samples location on FFP bag layout map.</t>
  </si>
  <si>
    <t>Bags and cages replacement scope</t>
  </si>
  <si>
    <t>Remove rotating manifold arms on all modules (LH and RH) to provide access to bags &amp; cages</t>
  </si>
  <si>
    <t>Carry out bag removal on all modules (U1 – 5 LH and RH  = 12 Cell/modules)</t>
  </si>
  <si>
    <t>Carry out bag removal on all modules (U6 – 10 LH and RH = 8 cells or modules)</t>
  </si>
  <si>
    <t>Carry out bag and cage Replacement on all modules (LH and RH). High temperature bags (U6 – 10 = 8 cells or modules)</t>
  </si>
  <si>
    <t>Carry out bag and cage Replacement on all modules (LH and RH). High temperature bags (U1- 5 = 12 cells/modules)</t>
  </si>
  <si>
    <t>Remove old bags and cages to the bottom level. store all the removed bags and cages in separate skip bins</t>
  </si>
  <si>
    <t xml:space="preserve">Remove cages from site to the station scrap yards </t>
  </si>
  <si>
    <t>load</t>
  </si>
  <si>
    <t>Transport all removed FFP bags from Hendrina site to approved disposal site for such material and submit bags disposal site certificate. (Disposal manifesto)</t>
  </si>
  <si>
    <t>Load</t>
  </si>
  <si>
    <t>Lime coating of the bags during commissioning phase of the plant. (U1 -5 = 12 tons)</t>
  </si>
  <si>
    <t>Lime coating of the bags during commissioning phase of the plant. (U6 – 10 = 8 tons)</t>
  </si>
  <si>
    <t>Perform final Inspection to ensure that there is no tools, equipment and debris around the plant as per PSR (Good Housekeeping).</t>
  </si>
  <si>
    <t>Plant</t>
  </si>
  <si>
    <t xml:space="preserve">Rate based section to allow for funds under the outage complete bag change </t>
  </si>
  <si>
    <t>Manifold drive</t>
  </si>
  <si>
    <t xml:space="preserve">Inspect manifold drive system including all gearboxes, and coupling </t>
  </si>
  <si>
    <t>Replace defective gearbox (Eskom to issue the gearboxes)</t>
  </si>
  <si>
    <t>Check oil level and leaks &amp; change oil depending on the condition of the oil.</t>
  </si>
  <si>
    <t>Check gearbox drive gears for damage and replace if required. (Eskom to source the drive gears)</t>
  </si>
  <si>
    <t>Replace gasket per manifold drive.</t>
  </si>
  <si>
    <t>Rotating manifolds</t>
  </si>
  <si>
    <t>Inspect defects on the rotating manifold system</t>
  </si>
  <si>
    <t>Replace damaged r/manifold support bearing</t>
  </si>
  <si>
    <t>Repair defects on the air distribution boxes.</t>
  </si>
  <si>
    <t>Check and tighten all manifold arms bolts.</t>
  </si>
  <si>
    <t>Replace nozzles on manifold arms when damaged.</t>
  </si>
  <si>
    <t>Pulse Air System</t>
  </si>
  <si>
    <t>Inspect the pulse air tanks system</t>
  </si>
  <si>
    <t>Set pressure relief valve as per the cycle</t>
  </si>
  <si>
    <t xml:space="preserve">Replace damaged diaphragm and pilot springs </t>
  </si>
  <si>
    <t>Replace damaged or non-functioning Isolating valves, NRV, Solenoid valves, drain valves and pressure gages. (Spares to be supplied by Eskom)</t>
  </si>
  <si>
    <t xml:space="preserve">Replace damaged pulse air piping including the flexible pipes </t>
  </si>
  <si>
    <t>Conduct functional test on the solenoid valves.</t>
  </si>
  <si>
    <t>Air Receiver</t>
  </si>
  <si>
    <t>Inspect the air receiver’s system.</t>
  </si>
  <si>
    <t>Remove pressure relief valve and submit for pressure testing at MMD workshop.</t>
  </si>
  <si>
    <t>Replace damaged or non-functional Isolation valves, NRV, Solenoid valves, drain valves and pressure gages. (Spares to be supplied by Eskom)</t>
  </si>
  <si>
    <t>Repair or replace pulse air piping system</t>
  </si>
  <si>
    <t>Paint the air receiver as per the colour coding</t>
  </si>
  <si>
    <t>Implosion dampers</t>
  </si>
  <si>
    <t>Inspect the implosion dampers system.</t>
  </si>
  <si>
    <t>Repair the implosion damper system</t>
  </si>
  <si>
    <t>Perform a functional test on the implosion dampers.</t>
  </si>
  <si>
    <t>Replace the cylinders if damaged. (Spares to be supplied by Eskom)</t>
  </si>
  <si>
    <t xml:space="preserve">Repair the protection cage </t>
  </si>
  <si>
    <t>Cell Vent Fans</t>
  </si>
  <si>
    <t>Inspect the cell vent system (U1 – 5 = 12 and 6 – 10 = 8)</t>
  </si>
  <si>
    <t>Lubricate the damper locking devices.</t>
  </si>
  <si>
    <t xml:space="preserve">Replace the damaged damper seals on all the sealing surfaces </t>
  </si>
  <si>
    <t xml:space="preserve">Repair or replace damaged motor bracket </t>
  </si>
  <si>
    <t>Dust Hoppers</t>
  </si>
  <si>
    <t>Inspect dust hopper system including walkways and handrails.</t>
  </si>
  <si>
    <t>Repair agitating levers, chains and tension the chains.</t>
  </si>
  <si>
    <t>Replace agitating lever gaskets.</t>
  </si>
  <si>
    <t>Repair or replace damaged dust hopper inspection and access door seals.</t>
  </si>
  <si>
    <t xml:space="preserve">Repair internal support structure for damaged stiffener beams </t>
  </si>
  <si>
    <t>Repair and test damaged dust hopper level detectors for corrosion and clean blockages.</t>
  </si>
  <si>
    <t>Unblock dust hopper by poking the blockages (Clinkers and wet or dry dust)</t>
  </si>
  <si>
    <t xml:space="preserve">Removal of the dust hopper elbows to gain access at the bottom of the dust hopper (for poking etc.) </t>
  </si>
  <si>
    <t>Installation of the dust hopper elbows after poking and clinkers removal when the dust is flowing freely.</t>
  </si>
  <si>
    <t>Clean excessive dust from the hoppers by washing into the sluiceway / trench.</t>
  </si>
  <si>
    <t>Disassemble hydro-vac system elbow.</t>
  </si>
  <si>
    <t>HP clean the hydro-vac system and scaled pipe work</t>
  </si>
  <si>
    <t>Unblock the hydro-vac nozzles</t>
  </si>
  <si>
    <t>Assemble the hydro-vac system and do functional test</t>
  </si>
  <si>
    <t>Civil and Structures</t>
  </si>
  <si>
    <t>Visually inspect interior and exterior of FFP casing (Concrete structure).</t>
  </si>
  <si>
    <t>Visually inspect water sealing on FFP roof.</t>
  </si>
  <si>
    <t>Replace/Repair damaged dust hopper liners.</t>
  </si>
  <si>
    <t>Repair external walkway gratings and handrail.</t>
  </si>
  <si>
    <t>Repair or replace damaged inlet screens.</t>
  </si>
  <si>
    <t xml:space="preserve">Repair turning vanes, baffles and deflector panels </t>
  </si>
  <si>
    <t>Repair damaged tube plate hangers.</t>
  </si>
  <si>
    <t xml:space="preserve">Repair sagging tube plate, weld cracks and holes </t>
  </si>
  <si>
    <t xml:space="preserve">Repair circumferential seal leaks, also open up the seal assembly and repair the primary seal. </t>
  </si>
  <si>
    <t>Replace or repair all leaking and worn out door seals.</t>
  </si>
  <si>
    <t>C &amp; I Impulse Pipework</t>
  </si>
  <si>
    <t>Inspect impulse line pipework.</t>
  </si>
  <si>
    <t>Repair all damaged impulse line pipework</t>
  </si>
  <si>
    <t xml:space="preserve">Supervisor </t>
  </si>
  <si>
    <t xml:space="preserve">Site Manager X 1 </t>
  </si>
  <si>
    <t xml:space="preserve">Site Supervisor  X 1 </t>
  </si>
  <si>
    <t>Safety Officer X 1</t>
  </si>
  <si>
    <t xml:space="preserve">Planner X 1 </t>
  </si>
  <si>
    <t xml:space="preserve">Fitter - Mechanical X 4 </t>
  </si>
  <si>
    <t>Semi - Skilled X 6</t>
  </si>
  <si>
    <t>Assistant  X 10</t>
  </si>
  <si>
    <t>Rigger X 1</t>
  </si>
  <si>
    <t>Hrs</t>
  </si>
  <si>
    <t xml:space="preserve"> Cost</t>
  </si>
  <si>
    <t xml:space="preserve">Hrs </t>
  </si>
  <si>
    <t xml:space="preserve">Hours </t>
  </si>
  <si>
    <t xml:space="preserve">Site Supervisor X 1 </t>
  </si>
  <si>
    <t>Planner X 1</t>
  </si>
  <si>
    <t>Fitter - Mechanical x 4</t>
  </si>
  <si>
    <t>Assistant x 10</t>
  </si>
  <si>
    <t>Fitter - Mechanical X 4</t>
  </si>
  <si>
    <t>Assistant X 10</t>
  </si>
  <si>
    <t>Planner x 1</t>
  </si>
  <si>
    <t>Safety Officer  X 1</t>
  </si>
  <si>
    <t>Site Supervisor X 1</t>
  </si>
  <si>
    <t xml:space="preserve">Cost </t>
  </si>
  <si>
    <t xml:space="preserve">Rate/unit </t>
  </si>
  <si>
    <t>Annually</t>
  </si>
  <si>
    <t>Police Clearance (25 )core crew plus</t>
  </si>
  <si>
    <t>Safety file development (8 times)</t>
  </si>
  <si>
    <t>Transport (Fixed within radius of 100km/day - 22 Seater minibus)</t>
  </si>
  <si>
    <t xml:space="preserve">Rate </t>
  </si>
  <si>
    <t>Overalls with a company name or branded. (twice annually – core crew)</t>
  </si>
  <si>
    <t>Overalls - Complete FFP bag change crew (per complete bag change; 45x8 times)</t>
  </si>
  <si>
    <t xml:space="preserve">Portable Lights </t>
  </si>
  <si>
    <t>HP Machine 300Kpa – Outage</t>
  </si>
  <si>
    <t xml:space="preserve">Description </t>
  </si>
  <si>
    <t xml:space="preserve">Item </t>
  </si>
  <si>
    <t xml:space="preserve">Per Outage </t>
  </si>
  <si>
    <t xml:space="preserve">Per outage </t>
  </si>
  <si>
    <t xml:space="preserve">Monthly </t>
  </si>
  <si>
    <t xml:space="preserve">Bi-Monthly </t>
  </si>
  <si>
    <t xml:space="preserve">Total </t>
  </si>
  <si>
    <t>Annually/per pack</t>
  </si>
  <si>
    <t xml:space="preserve">Gas monitors </t>
  </si>
  <si>
    <t>Transport (Fixed within radius of 100km)</t>
  </si>
  <si>
    <t>Welding rods per 100 KG</t>
  </si>
  <si>
    <t xml:space="preserve">Box </t>
  </si>
  <si>
    <t xml:space="preserve">Disposable overalls, issued per week </t>
  </si>
  <si>
    <t>Cleaning rags per 5 Kg</t>
  </si>
  <si>
    <t>Cost</t>
  </si>
  <si>
    <t xml:space="preserve">No </t>
  </si>
  <si>
    <t xml:space="preserve">Sub-Total </t>
  </si>
  <si>
    <t> MAINTENANCE CORE CREW</t>
  </si>
  <si>
    <t xml:space="preserve">Rate/Unit </t>
  </si>
  <si>
    <t xml:space="preserve">Rate/Unit  </t>
  </si>
  <si>
    <t>SITE MANAGER</t>
  </si>
  <si>
    <t>SUPERVISOR</t>
  </si>
  <si>
    <t>PLANNER</t>
  </si>
  <si>
    <t>QUALITY INSPECTOR</t>
  </si>
  <si>
    <t>WELDING SUPERVISOR</t>
  </si>
  <si>
    <t>SAFETY OFFICER</t>
  </si>
  <si>
    <t>HOT WORK MONITOR</t>
  </si>
  <si>
    <t>BOILERMAKER ARTISAN</t>
  </si>
  <si>
    <t>STOREMAN</t>
  </si>
  <si>
    <t>B CLASS WELDER</t>
  </si>
  <si>
    <t>FITTER</t>
  </si>
  <si>
    <t>SEMI-SKILLED</t>
  </si>
  <si>
    <t>LABOURER</t>
  </si>
  <si>
    <t>RIGGER</t>
  </si>
  <si>
    <t xml:space="preserve">1.5 Overtime Rate </t>
  </si>
  <si>
    <t xml:space="preserve">Resource </t>
  </si>
  <si>
    <t xml:space="preserve">2 x Overtime Sunday/Public Holidays Rate </t>
  </si>
  <si>
    <t xml:space="preserve">Hourly Rate </t>
  </si>
  <si>
    <t xml:space="preserve">NORMAL TIME Rate </t>
  </si>
  <si>
    <t>Hourly Rate</t>
  </si>
  <si>
    <t xml:space="preserve">Sub-total </t>
  </si>
  <si>
    <t>UOM</t>
  </si>
  <si>
    <t>Preliminaries and General (inclusive of site establishment)</t>
  </si>
  <si>
    <t xml:space="preserve">Outage Total costs </t>
  </si>
  <si>
    <t>Complete FFP bags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</si>
</sst>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Times New Roman"/>
      <family val="1"/>
    </font>
    <font>
      <sz val="11"/>
      <color rgb="FF00000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name val="Arial"/>
      <family val="2"/>
    </font>
    <font>
      <sz val="11"/>
      <name val="Times New Roman"/>
      <family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/>
  </cellStyleXfs>
  <cellXfs count="228">
    <xf numFmtId="0" fontId="0" fillId="0" borderId="0" xfId="0"/>
    <xf numFmtId="0" fontId="2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3" borderId="1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4" fontId="0" fillId="0" borderId="0" xfId="0" applyNumberFormat="1"/>
    <xf numFmtId="44" fontId="7" fillId="3" borderId="1" xfId="0" applyNumberFormat="1" applyFont="1" applyFill="1" applyBorder="1" applyAlignment="1">
      <alignment horizontal="right" vertical="center"/>
    </xf>
    <xf numFmtId="44" fontId="11" fillId="0" borderId="1" xfId="0" applyNumberFormat="1" applyFont="1" applyBorder="1" applyAlignment="1">
      <alignment vertical="center"/>
    </xf>
    <xf numFmtId="44" fontId="2" fillId="0" borderId="1" xfId="0" applyNumberFormat="1" applyFont="1" applyBorder="1" applyAlignment="1">
      <alignment vertical="center"/>
    </xf>
    <xf numFmtId="44" fontId="7" fillId="3" borderId="11" xfId="0" applyNumberFormat="1" applyFont="1" applyFill="1" applyBorder="1" applyAlignment="1">
      <alignment vertical="center"/>
    </xf>
    <xf numFmtId="44" fontId="7" fillId="3" borderId="11" xfId="0" applyNumberFormat="1" applyFont="1" applyFill="1" applyBorder="1" applyAlignment="1">
      <alignment vertical="center" wrapText="1"/>
    </xf>
    <xf numFmtId="44" fontId="7" fillId="3" borderId="13" xfId="0" applyNumberFormat="1" applyFont="1" applyFill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44" fontId="2" fillId="0" borderId="1" xfId="0" applyNumberFormat="1" applyFont="1" applyBorder="1" applyAlignment="1">
      <alignment vertical="center" wrapText="1"/>
    </xf>
    <xf numFmtId="44" fontId="0" fillId="0" borderId="0" xfId="0" applyNumberFormat="1" applyAlignment="1">
      <alignment wrapText="1"/>
    </xf>
    <xf numFmtId="44" fontId="11" fillId="0" borderId="1" xfId="0" applyNumberFormat="1" applyFont="1" applyBorder="1" applyAlignment="1">
      <alignment vertical="center" wrapText="1"/>
    </xf>
    <xf numFmtId="44" fontId="2" fillId="0" borderId="15" xfId="0" applyNumberFormat="1" applyFont="1" applyBorder="1" applyAlignment="1">
      <alignment vertical="center"/>
    </xf>
    <xf numFmtId="44" fontId="7" fillId="3" borderId="1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9" xfId="1" applyFont="1" applyBorder="1" applyAlignment="1">
      <alignment wrapText="1"/>
    </xf>
    <xf numFmtId="0" fontId="3" fillId="0" borderId="9" xfId="1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0" fontId="3" fillId="0" borderId="9" xfId="1" applyFont="1" applyBorder="1"/>
    <xf numFmtId="44" fontId="5" fillId="0" borderId="27" xfId="1" applyNumberFormat="1" applyFont="1" applyBorder="1"/>
    <xf numFmtId="0" fontId="3" fillId="4" borderId="21" xfId="1" applyFont="1" applyFill="1" applyBorder="1" applyAlignment="1">
      <alignment horizontal="center" vertical="center"/>
    </xf>
    <xf numFmtId="0" fontId="3" fillId="4" borderId="2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44" fontId="2" fillId="0" borderId="24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44" fontId="2" fillId="0" borderId="27" xfId="0" applyNumberFormat="1" applyFont="1" applyBorder="1" applyAlignment="1">
      <alignment vertical="center"/>
    </xf>
    <xf numFmtId="44" fontId="2" fillId="0" borderId="24" xfId="0" applyNumberFormat="1" applyFont="1" applyBorder="1" applyAlignment="1">
      <alignment wrapText="1"/>
    </xf>
    <xf numFmtId="44" fontId="2" fillId="0" borderId="9" xfId="0" applyNumberFormat="1" applyFont="1" applyBorder="1" applyAlignment="1">
      <alignment vertical="center"/>
    </xf>
    <xf numFmtId="44" fontId="4" fillId="3" borderId="1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44" fontId="4" fillId="3" borderId="11" xfId="0" applyNumberFormat="1" applyFont="1" applyFill="1" applyBorder="1" applyAlignment="1">
      <alignment vertical="center"/>
    </xf>
    <xf numFmtId="44" fontId="4" fillId="3" borderId="11" xfId="0" applyNumberFormat="1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44" fontId="2" fillId="0" borderId="21" xfId="0" applyNumberFormat="1" applyFont="1" applyBorder="1" applyAlignment="1">
      <alignment vertical="center"/>
    </xf>
    <xf numFmtId="44" fontId="2" fillId="0" borderId="22" xfId="0" applyNumberFormat="1" applyFont="1" applyBorder="1" applyAlignment="1">
      <alignment vertical="center" wrapText="1"/>
    </xf>
    <xf numFmtId="0" fontId="3" fillId="4" borderId="20" xfId="1" applyFont="1" applyFill="1" applyBorder="1" applyAlignment="1">
      <alignment horizontal="center" vertical="center"/>
    </xf>
    <xf numFmtId="0" fontId="3" fillId="0" borderId="23" xfId="1" applyFont="1" applyBorder="1" applyAlignment="1">
      <alignment horizontal="right"/>
    </xf>
    <xf numFmtId="44" fontId="3" fillId="0" borderId="24" xfId="1" applyNumberFormat="1" applyFont="1" applyBorder="1" applyAlignment="1">
      <alignment horizontal="center" wrapText="1"/>
    </xf>
    <xf numFmtId="44" fontId="3" fillId="0" borderId="24" xfId="1" applyNumberFormat="1" applyFont="1" applyBorder="1"/>
    <xf numFmtId="0" fontId="3" fillId="0" borderId="25" xfId="1" applyFont="1" applyBorder="1" applyAlignment="1">
      <alignment vertical="top"/>
    </xf>
    <xf numFmtId="0" fontId="3" fillId="0" borderId="26" xfId="1" applyFont="1" applyBorder="1" applyAlignment="1">
      <alignment vertical="top"/>
    </xf>
    <xf numFmtId="0" fontId="3" fillId="0" borderId="26" xfId="1" applyFont="1" applyBorder="1" applyAlignment="1">
      <alignment horizontal="center" vertical="top"/>
    </xf>
    <xf numFmtId="44" fontId="3" fillId="0" borderId="27" xfId="1" applyNumberFormat="1" applyFont="1" applyBorder="1"/>
    <xf numFmtId="0" fontId="4" fillId="3" borderId="12" xfId="0" applyFont="1" applyFill="1" applyBorder="1" applyAlignment="1">
      <alignment horizontal="center"/>
    </xf>
    <xf numFmtId="0" fontId="4" fillId="3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4" fontId="2" fillId="0" borderId="1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44" fontId="2" fillId="0" borderId="22" xfId="0" applyNumberFormat="1" applyFont="1" applyBorder="1" applyAlignment="1">
      <alignment vertical="center"/>
    </xf>
    <xf numFmtId="0" fontId="2" fillId="0" borderId="26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/>
    </xf>
    <xf numFmtId="44" fontId="2" fillId="0" borderId="26" xfId="0" applyNumberFormat="1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44" fontId="4" fillId="3" borderId="21" xfId="0" applyNumberFormat="1" applyFont="1" applyFill="1" applyBorder="1" applyAlignment="1">
      <alignment horizontal="center" vertical="center"/>
    </xf>
    <xf numFmtId="44" fontId="4" fillId="3" borderId="22" xfId="0" applyNumberFormat="1" applyFont="1" applyFill="1" applyBorder="1" applyAlignment="1">
      <alignment vertical="center" wrapText="1"/>
    </xf>
    <xf numFmtId="0" fontId="4" fillId="3" borderId="2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44" fontId="4" fillId="3" borderId="9" xfId="0" applyNumberFormat="1" applyFont="1" applyFill="1" applyBorder="1" applyAlignment="1">
      <alignment horizontal="center" vertical="center"/>
    </xf>
    <xf numFmtId="44" fontId="4" fillId="3" borderId="24" xfId="0" applyNumberFormat="1" applyFont="1" applyFill="1" applyBorder="1" applyAlignment="1">
      <alignment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 wrapText="1"/>
    </xf>
    <xf numFmtId="44" fontId="4" fillId="3" borderId="26" xfId="0" applyNumberFormat="1" applyFont="1" applyFill="1" applyBorder="1" applyAlignment="1">
      <alignment horizontal="center" vertical="center"/>
    </xf>
    <xf numFmtId="44" fontId="4" fillId="3" borderId="27" xfId="0" applyNumberFormat="1" applyFont="1" applyFill="1" applyBorder="1" applyAlignment="1">
      <alignment vertical="center" wrapText="1"/>
    </xf>
    <xf numFmtId="44" fontId="4" fillId="0" borderId="9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44" fontId="11" fillId="0" borderId="15" xfId="0" applyNumberFormat="1" applyFont="1" applyBorder="1" applyAlignment="1">
      <alignment vertical="center" wrapText="1"/>
    </xf>
    <xf numFmtId="0" fontId="9" fillId="0" borderId="12" xfId="0" applyFont="1" applyBorder="1" applyAlignment="1">
      <alignment horizontal="center" vertical="top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44" fontId="2" fillId="0" borderId="8" xfId="0" applyNumberFormat="1" applyFont="1" applyBorder="1" applyAlignment="1">
      <alignment vertical="center"/>
    </xf>
    <xf numFmtId="0" fontId="0" fillId="0" borderId="7" xfId="0" applyBorder="1"/>
    <xf numFmtId="0" fontId="1" fillId="0" borderId="0" xfId="0" applyFont="1"/>
    <xf numFmtId="0" fontId="14" fillId="0" borderId="30" xfId="0" applyFont="1" applyBorder="1" applyAlignment="1">
      <alignment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30" xfId="0" applyFont="1" applyBorder="1" applyAlignment="1">
      <alignment vertical="center" wrapText="1"/>
    </xf>
    <xf numFmtId="0" fontId="14" fillId="0" borderId="31" xfId="0" applyFont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 wrapText="1"/>
    </xf>
    <xf numFmtId="44" fontId="2" fillId="0" borderId="15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44" fontId="1" fillId="0" borderId="0" xfId="0" applyNumberFormat="1" applyFont="1" applyAlignment="1">
      <alignment wrapText="1"/>
    </xf>
    <xf numFmtId="44" fontId="6" fillId="0" borderId="0" xfId="0" applyNumberFormat="1" applyFont="1" applyAlignment="1">
      <alignment wrapText="1"/>
    </xf>
    <xf numFmtId="44" fontId="6" fillId="0" borderId="0" xfId="0" applyNumberFormat="1" applyFont="1"/>
    <xf numFmtId="0" fontId="3" fillId="0" borderId="9" xfId="1" applyFont="1" applyBorder="1" applyAlignment="1">
      <alignment horizontal="left" wrapText="1"/>
    </xf>
    <xf numFmtId="44" fontId="2" fillId="0" borderId="1" xfId="0" applyNumberFormat="1" applyFont="1" applyBorder="1" applyAlignment="1">
      <alignment vertical="top" wrapText="1"/>
    </xf>
    <xf numFmtId="44" fontId="1" fillId="0" borderId="0" xfId="0" applyNumberFormat="1" applyFont="1"/>
    <xf numFmtId="0" fontId="2" fillId="0" borderId="11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3" borderId="11" xfId="0" applyFont="1" applyFill="1" applyBorder="1" applyAlignment="1">
      <alignment horizontal="right" vertical="center"/>
    </xf>
    <xf numFmtId="44" fontId="2" fillId="0" borderId="9" xfId="0" applyNumberFormat="1" applyFont="1" applyBorder="1"/>
    <xf numFmtId="0" fontId="6" fillId="0" borderId="0" xfId="0" applyFont="1"/>
    <xf numFmtId="2" fontId="2" fillId="0" borderId="12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1" fillId="0" borderId="13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0" fontId="11" fillId="0" borderId="15" xfId="0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right" vertical="center"/>
    </xf>
    <xf numFmtId="0" fontId="7" fillId="3" borderId="14" xfId="0" applyFont="1" applyFill="1" applyBorder="1" applyAlignment="1">
      <alignment horizontal="right" vertical="center"/>
    </xf>
    <xf numFmtId="0" fontId="7" fillId="3" borderId="15" xfId="0" applyFont="1" applyFill="1" applyBorder="1" applyAlignment="1">
      <alignment horizontal="right" vertical="center"/>
    </xf>
    <xf numFmtId="0" fontId="2" fillId="0" borderId="3" xfId="0" applyFont="1" applyBorder="1"/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4" fillId="3" borderId="16" xfId="0" applyFont="1" applyFill="1" applyBorder="1"/>
    <xf numFmtId="0" fontId="4" fillId="3" borderId="12" xfId="0" applyFont="1" applyFill="1" applyBorder="1"/>
    <xf numFmtId="0" fontId="4" fillId="3" borderId="16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44" fontId="2" fillId="0" borderId="16" xfId="0" applyNumberFormat="1" applyFont="1" applyBorder="1" applyAlignment="1">
      <alignment horizontal="center"/>
    </xf>
    <xf numFmtId="44" fontId="2" fillId="0" borderId="12" xfId="0" applyNumberFormat="1" applyFont="1" applyBorder="1" applyAlignment="1">
      <alignment horizontal="center"/>
    </xf>
    <xf numFmtId="0" fontId="5" fillId="0" borderId="33" xfId="1" applyFont="1" applyBorder="1" applyAlignment="1">
      <alignment horizontal="right" vertical="top"/>
    </xf>
    <xf numFmtId="0" fontId="5" fillId="0" borderId="34" xfId="1" applyFont="1" applyBorder="1" applyAlignment="1">
      <alignment horizontal="right" vertical="top"/>
    </xf>
    <xf numFmtId="0" fontId="5" fillId="0" borderId="10" xfId="1" applyFont="1" applyBorder="1" applyAlignment="1">
      <alignment horizontal="right" vertical="top"/>
    </xf>
    <xf numFmtId="0" fontId="4" fillId="3" borderId="13" xfId="0" applyFont="1" applyFill="1" applyBorder="1" applyAlignment="1">
      <alignment horizontal="right" vertical="center"/>
    </xf>
    <xf numFmtId="0" fontId="4" fillId="3" borderId="14" xfId="0" applyFont="1" applyFill="1" applyBorder="1" applyAlignment="1">
      <alignment horizontal="right" vertical="center"/>
    </xf>
    <xf numFmtId="0" fontId="4" fillId="3" borderId="15" xfId="0" applyFont="1" applyFill="1" applyBorder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44" fontId="2" fillId="0" borderId="16" xfId="0" applyNumberFormat="1" applyFont="1" applyBorder="1" applyAlignment="1">
      <alignment horizontal="center" vertical="center"/>
    </xf>
    <xf numFmtId="44" fontId="2" fillId="0" borderId="12" xfId="0" applyNumberFormat="1" applyFont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29" xfId="0" applyFont="1" applyFill="1" applyBorder="1" applyAlignment="1">
      <alignment vertical="center"/>
    </xf>
    <xf numFmtId="0" fontId="4" fillId="3" borderId="16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4" fillId="3" borderId="16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4" fontId="4" fillId="3" borderId="16" xfId="0" applyNumberFormat="1" applyFont="1" applyFill="1" applyBorder="1" applyAlignment="1">
      <alignment horizontal="center" vertical="center" wrapText="1"/>
    </xf>
    <xf numFmtId="44" fontId="4" fillId="3" borderId="12" xfId="0" applyNumberFormat="1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horizont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2" xfId="0" applyFont="1" applyBorder="1" applyAlignment="1">
      <alignment vertical="center" wrapText="1"/>
    </xf>
    <xf numFmtId="0" fontId="13" fillId="0" borderId="30" xfId="0" applyFont="1" applyBorder="1" applyAlignment="1">
      <alignment vertical="center" wrapText="1"/>
    </xf>
    <xf numFmtId="0" fontId="13" fillId="0" borderId="32" xfId="0" applyFont="1" applyBorder="1" applyAlignment="1">
      <alignment horizontal="left" vertical="center" wrapText="1" indent="5"/>
    </xf>
    <xf numFmtId="0" fontId="13" fillId="0" borderId="30" xfId="0" applyFont="1" applyBorder="1" applyAlignment="1">
      <alignment horizontal="left" vertical="center" wrapText="1" indent="5"/>
    </xf>
  </cellXfs>
  <cellStyles count="2">
    <cellStyle name="Normal" xfId="0" builtinId="0"/>
    <cellStyle name="Normal 2" xfId="1" xr:uid="{4EFB5843-A60D-4D44-952C-399D9AC259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027FE-8F23-4F3F-8688-B06E7B2804C5}">
  <dimension ref="A1:M111"/>
  <sheetViews>
    <sheetView topLeftCell="A94" workbookViewId="0">
      <selection activeCell="F47" sqref="F47"/>
    </sheetView>
  </sheetViews>
  <sheetFormatPr defaultRowHeight="14.4" x14ac:dyDescent="0.3"/>
  <cols>
    <col min="2" max="2" width="8.77734375" customWidth="1"/>
    <col min="3" max="3" width="34.44140625" customWidth="1"/>
    <col min="4" max="4" width="21.21875" customWidth="1"/>
    <col min="5" max="5" width="18.21875" customWidth="1"/>
    <col min="6" max="6" width="16.88671875" style="19" customWidth="1"/>
    <col min="7" max="7" width="19.5546875" style="19" customWidth="1"/>
  </cols>
  <sheetData>
    <row r="1" spans="1:8" x14ac:dyDescent="0.3">
      <c r="A1" s="116"/>
      <c r="B1" s="116"/>
      <c r="C1" s="116"/>
      <c r="D1" s="116"/>
      <c r="E1" s="116"/>
      <c r="F1" s="133"/>
      <c r="G1" s="133"/>
      <c r="H1" s="116"/>
    </row>
    <row r="2" spans="1:8" ht="15" thickBot="1" x14ac:dyDescent="0.35">
      <c r="A2" s="116"/>
      <c r="B2" s="116"/>
      <c r="C2" s="116"/>
      <c r="D2" s="116"/>
      <c r="E2" s="116"/>
      <c r="F2" s="133"/>
      <c r="G2" s="133"/>
      <c r="H2" s="116"/>
    </row>
    <row r="3" spans="1:8" ht="15" thickBot="1" x14ac:dyDescent="0.35">
      <c r="A3" s="116"/>
      <c r="B3" s="170" t="s">
        <v>260</v>
      </c>
      <c r="C3" s="171"/>
      <c r="D3" s="171"/>
      <c r="E3" s="171"/>
      <c r="F3" s="171"/>
      <c r="G3" s="172"/>
      <c r="H3" s="116"/>
    </row>
    <row r="4" spans="1:8" x14ac:dyDescent="0.3">
      <c r="A4" s="116"/>
      <c r="B4" s="173" t="s">
        <v>15</v>
      </c>
      <c r="C4" s="174"/>
      <c r="D4" s="174"/>
      <c r="E4" s="174"/>
      <c r="F4" s="174"/>
      <c r="G4" s="175"/>
      <c r="H4" s="116"/>
    </row>
    <row r="5" spans="1:8" ht="15" thickBot="1" x14ac:dyDescent="0.35">
      <c r="A5" s="116"/>
      <c r="B5" s="176"/>
      <c r="C5" s="177"/>
      <c r="D5" s="177"/>
      <c r="E5" s="177"/>
      <c r="F5" s="177"/>
      <c r="G5" s="178"/>
      <c r="H5" s="116"/>
    </row>
    <row r="6" spans="1:8" ht="15" thickBot="1" x14ac:dyDescent="0.35">
      <c r="A6" s="116"/>
      <c r="B6" s="74" t="s">
        <v>16</v>
      </c>
      <c r="C6" s="75" t="s">
        <v>17</v>
      </c>
      <c r="D6" s="76" t="s">
        <v>122</v>
      </c>
      <c r="E6" s="77" t="s">
        <v>2</v>
      </c>
      <c r="F6" s="78" t="s">
        <v>261</v>
      </c>
      <c r="G6" s="78" t="s">
        <v>220</v>
      </c>
      <c r="H6" s="116"/>
    </row>
    <row r="7" spans="1:8" ht="15" thickBot="1" x14ac:dyDescent="0.35">
      <c r="A7" s="116"/>
      <c r="B7" s="4">
        <v>1</v>
      </c>
      <c r="C7" s="5" t="s">
        <v>211</v>
      </c>
      <c r="D7" s="6">
        <f>173*1*48</f>
        <v>8304</v>
      </c>
      <c r="E7" s="7" t="s">
        <v>219</v>
      </c>
      <c r="F7" s="57"/>
      <c r="G7" s="57"/>
      <c r="H7" s="116"/>
    </row>
    <row r="8" spans="1:8" ht="15" thickBot="1" x14ac:dyDescent="0.35">
      <c r="A8" s="116"/>
      <c r="B8" s="4">
        <v>2</v>
      </c>
      <c r="C8" s="5" t="s">
        <v>212</v>
      </c>
      <c r="D8" s="6">
        <f>173*1*48</f>
        <v>8304</v>
      </c>
      <c r="E8" s="7" t="s">
        <v>219</v>
      </c>
      <c r="F8" s="57"/>
      <c r="G8" s="57"/>
      <c r="H8" s="116"/>
    </row>
    <row r="9" spans="1:8" ht="15" thickBot="1" x14ac:dyDescent="0.35">
      <c r="A9" s="116"/>
      <c r="B9" s="4">
        <v>3</v>
      </c>
      <c r="C9" s="5" t="s">
        <v>213</v>
      </c>
      <c r="D9" s="6">
        <f>173*1*48</f>
        <v>8304</v>
      </c>
      <c r="E9" s="7" t="s">
        <v>219</v>
      </c>
      <c r="F9" s="57"/>
      <c r="G9" s="57"/>
      <c r="H9" s="116"/>
    </row>
    <row r="10" spans="1:8" ht="15" thickBot="1" x14ac:dyDescent="0.35">
      <c r="A10" s="116"/>
      <c r="B10" s="4">
        <v>4</v>
      </c>
      <c r="C10" s="5" t="s">
        <v>214</v>
      </c>
      <c r="D10" s="6">
        <f>173*1*48</f>
        <v>8304</v>
      </c>
      <c r="E10" s="7" t="s">
        <v>219</v>
      </c>
      <c r="F10" s="57"/>
      <c r="G10" s="57"/>
      <c r="H10" s="116"/>
    </row>
    <row r="11" spans="1:8" ht="15" thickBot="1" x14ac:dyDescent="0.35">
      <c r="A11" s="116"/>
      <c r="B11" s="4">
        <v>5</v>
      </c>
      <c r="C11" s="5" t="s">
        <v>215</v>
      </c>
      <c r="D11" s="6">
        <f>173*4*48</f>
        <v>33216</v>
      </c>
      <c r="E11" s="7" t="s">
        <v>219</v>
      </c>
      <c r="F11" s="57"/>
      <c r="G11" s="57"/>
      <c r="H11" s="116"/>
    </row>
    <row r="12" spans="1:8" ht="15" thickBot="1" x14ac:dyDescent="0.35">
      <c r="A12" s="116"/>
      <c r="B12" s="4">
        <v>6</v>
      </c>
      <c r="C12" s="5" t="s">
        <v>216</v>
      </c>
      <c r="D12" s="6">
        <f>173*6*48</f>
        <v>49824</v>
      </c>
      <c r="E12" s="7" t="s">
        <v>219</v>
      </c>
      <c r="F12" s="57"/>
      <c r="G12" s="57"/>
      <c r="H12" s="116"/>
    </row>
    <row r="13" spans="1:8" ht="15" thickBot="1" x14ac:dyDescent="0.35">
      <c r="A13" s="116"/>
      <c r="B13" s="4">
        <v>7</v>
      </c>
      <c r="C13" s="5" t="s">
        <v>217</v>
      </c>
      <c r="D13" s="6">
        <f>173*10*48</f>
        <v>83040</v>
      </c>
      <c r="E13" s="7" t="s">
        <v>219</v>
      </c>
      <c r="F13" s="57"/>
      <c r="G13" s="57"/>
      <c r="H13" s="116"/>
    </row>
    <row r="14" spans="1:8" ht="15" thickBot="1" x14ac:dyDescent="0.35">
      <c r="A14" s="116"/>
      <c r="B14" s="4">
        <v>8</v>
      </c>
      <c r="C14" s="5" t="s">
        <v>218</v>
      </c>
      <c r="D14" s="6">
        <f>173*1*48</f>
        <v>8304</v>
      </c>
      <c r="E14" s="7" t="s">
        <v>219</v>
      </c>
      <c r="F14" s="57"/>
      <c r="G14" s="57"/>
      <c r="H14" s="116"/>
    </row>
    <row r="15" spans="1:8" ht="18" customHeight="1" thickBot="1" x14ac:dyDescent="0.35">
      <c r="A15" s="116"/>
      <c r="B15" s="194"/>
      <c r="C15" s="195"/>
      <c r="D15" s="196"/>
      <c r="E15" s="7"/>
      <c r="F15" s="20" t="s">
        <v>21</v>
      </c>
      <c r="G15" s="20">
        <f>SUM(G7:G14)</f>
        <v>0</v>
      </c>
      <c r="H15" s="116"/>
    </row>
    <row r="16" spans="1:8" ht="15" thickBot="1" x14ac:dyDescent="0.35">
      <c r="A16" s="116"/>
      <c r="B16" s="179"/>
      <c r="C16" s="180"/>
      <c r="D16" s="180"/>
      <c r="E16" s="180"/>
      <c r="F16" s="180"/>
      <c r="G16" s="180"/>
      <c r="H16" s="116"/>
    </row>
    <row r="17" spans="1:8" x14ac:dyDescent="0.3">
      <c r="A17" s="116"/>
      <c r="B17" s="181" t="s">
        <v>16</v>
      </c>
      <c r="C17" s="183" t="s">
        <v>20</v>
      </c>
      <c r="D17" s="185" t="s">
        <v>222</v>
      </c>
      <c r="E17" s="187" t="s">
        <v>2</v>
      </c>
      <c r="F17" s="185" t="s">
        <v>262</v>
      </c>
      <c r="G17" s="189" t="s">
        <v>232</v>
      </c>
      <c r="H17" s="116"/>
    </row>
    <row r="18" spans="1:8" ht="15" thickBot="1" x14ac:dyDescent="0.35">
      <c r="A18" s="116"/>
      <c r="B18" s="182"/>
      <c r="C18" s="184"/>
      <c r="D18" s="186"/>
      <c r="E18" s="188"/>
      <c r="F18" s="186"/>
      <c r="G18" s="190"/>
      <c r="H18" s="116"/>
    </row>
    <row r="19" spans="1:8" ht="15" thickBot="1" x14ac:dyDescent="0.35">
      <c r="A19" s="116"/>
      <c r="B19" s="4">
        <v>1</v>
      </c>
      <c r="C19" s="5" t="s">
        <v>223</v>
      </c>
      <c r="D19" s="6">
        <v>1440</v>
      </c>
      <c r="E19" s="7" t="s">
        <v>221</v>
      </c>
      <c r="F19" s="59"/>
      <c r="G19" s="59"/>
      <c r="H19" s="116"/>
    </row>
    <row r="20" spans="1:8" ht="15" thickBot="1" x14ac:dyDescent="0.35">
      <c r="A20" s="116"/>
      <c r="B20" s="4">
        <v>2</v>
      </c>
      <c r="C20" s="5" t="s">
        <v>213</v>
      </c>
      <c r="D20" s="6">
        <v>1440</v>
      </c>
      <c r="E20" s="7" t="s">
        <v>221</v>
      </c>
      <c r="F20" s="59"/>
      <c r="G20" s="59"/>
      <c r="H20" s="116"/>
    </row>
    <row r="21" spans="1:8" ht="15" thickBot="1" x14ac:dyDescent="0.35">
      <c r="A21" s="116"/>
      <c r="B21" s="4">
        <v>3</v>
      </c>
      <c r="C21" s="5" t="s">
        <v>224</v>
      </c>
      <c r="D21" s="6">
        <v>1440</v>
      </c>
      <c r="E21" s="7" t="s">
        <v>221</v>
      </c>
      <c r="F21" s="59"/>
      <c r="G21" s="59"/>
      <c r="H21" s="116"/>
    </row>
    <row r="22" spans="1:8" ht="15" thickBot="1" x14ac:dyDescent="0.35">
      <c r="A22" s="116"/>
      <c r="B22" s="4">
        <v>4</v>
      </c>
      <c r="C22" s="5" t="s">
        <v>225</v>
      </c>
      <c r="D22" s="6">
        <f>4*1440</f>
        <v>5760</v>
      </c>
      <c r="E22" s="7" t="s">
        <v>221</v>
      </c>
      <c r="F22" s="59"/>
      <c r="G22" s="59"/>
      <c r="H22" s="116"/>
    </row>
    <row r="23" spans="1:8" ht="15" thickBot="1" x14ac:dyDescent="0.35">
      <c r="A23" s="116"/>
      <c r="B23" s="4">
        <v>5</v>
      </c>
      <c r="C23" s="5" t="s">
        <v>216</v>
      </c>
      <c r="D23" s="6">
        <f>6*1440</f>
        <v>8640</v>
      </c>
      <c r="E23" s="7" t="s">
        <v>221</v>
      </c>
      <c r="F23" s="59"/>
      <c r="G23" s="59"/>
      <c r="H23" s="116"/>
    </row>
    <row r="24" spans="1:8" ht="15" thickBot="1" x14ac:dyDescent="0.35">
      <c r="A24" s="116"/>
      <c r="B24" s="4">
        <v>6</v>
      </c>
      <c r="C24" s="5" t="s">
        <v>226</v>
      </c>
      <c r="D24" s="6">
        <f>10*1440</f>
        <v>14400</v>
      </c>
      <c r="E24" s="7" t="s">
        <v>221</v>
      </c>
      <c r="F24" s="59"/>
      <c r="G24" s="59"/>
      <c r="H24" s="116"/>
    </row>
    <row r="25" spans="1:8" ht="15" thickBot="1" x14ac:dyDescent="0.35">
      <c r="A25" s="116"/>
      <c r="B25" s="4">
        <v>7</v>
      </c>
      <c r="C25" s="5" t="s">
        <v>218</v>
      </c>
      <c r="D25" s="6">
        <v>1440</v>
      </c>
      <c r="E25" s="7" t="s">
        <v>221</v>
      </c>
      <c r="F25" s="59"/>
      <c r="G25" s="59"/>
      <c r="H25" s="116"/>
    </row>
    <row r="26" spans="1:8" ht="15" thickBot="1" x14ac:dyDescent="0.35">
      <c r="A26" s="116"/>
      <c r="B26" s="194"/>
      <c r="C26" s="195"/>
      <c r="D26" s="196"/>
      <c r="E26" s="7"/>
      <c r="F26" s="138" t="s">
        <v>249</v>
      </c>
      <c r="G26" s="23">
        <f>SUM(G19:G25)</f>
        <v>0</v>
      </c>
      <c r="H26" s="116"/>
    </row>
    <row r="27" spans="1:8" ht="15" thickBot="1" x14ac:dyDescent="0.35">
      <c r="A27" s="116"/>
      <c r="B27" s="157"/>
      <c r="C27" s="158"/>
      <c r="D27" s="158"/>
      <c r="E27" s="158"/>
      <c r="F27" s="158"/>
      <c r="G27" s="159"/>
      <c r="H27" s="116"/>
    </row>
    <row r="28" spans="1:8" ht="15" thickBot="1" x14ac:dyDescent="0.35">
      <c r="A28" s="116"/>
      <c r="B28" s="116"/>
      <c r="C28" s="116"/>
      <c r="D28" s="116"/>
      <c r="E28" s="116"/>
      <c r="F28" s="133"/>
      <c r="G28" s="133"/>
      <c r="H28" s="116"/>
    </row>
    <row r="29" spans="1:8" x14ac:dyDescent="0.3">
      <c r="A29" s="116"/>
      <c r="B29" s="201"/>
      <c r="C29" s="202"/>
      <c r="D29" s="202"/>
      <c r="E29" s="202"/>
      <c r="F29" s="202"/>
      <c r="G29" s="203"/>
      <c r="H29" s="116"/>
    </row>
    <row r="30" spans="1:8" ht="15" thickBot="1" x14ac:dyDescent="0.35">
      <c r="A30" s="116"/>
      <c r="B30" s="204" t="s">
        <v>22</v>
      </c>
      <c r="C30" s="205"/>
      <c r="D30" s="205"/>
      <c r="E30" s="205"/>
      <c r="F30" s="205"/>
      <c r="G30" s="206"/>
      <c r="H30" s="116"/>
    </row>
    <row r="31" spans="1:8" x14ac:dyDescent="0.3">
      <c r="A31" s="116"/>
      <c r="B31" s="207" t="s">
        <v>16</v>
      </c>
      <c r="C31" s="209" t="s">
        <v>23</v>
      </c>
      <c r="D31" s="211" t="s">
        <v>122</v>
      </c>
      <c r="E31" s="213" t="s">
        <v>2</v>
      </c>
      <c r="F31" s="199" t="s">
        <v>261</v>
      </c>
      <c r="G31" s="215" t="s">
        <v>232</v>
      </c>
      <c r="H31" s="116"/>
    </row>
    <row r="32" spans="1:8" ht="15" thickBot="1" x14ac:dyDescent="0.35">
      <c r="A32" s="116"/>
      <c r="B32" s="208"/>
      <c r="C32" s="210"/>
      <c r="D32" s="212"/>
      <c r="E32" s="214"/>
      <c r="F32" s="200"/>
      <c r="G32" s="216"/>
      <c r="H32" s="116"/>
    </row>
    <row r="33" spans="1:8" ht="15" thickBot="1" x14ac:dyDescent="0.35">
      <c r="A33" s="116"/>
      <c r="B33" s="4">
        <v>1</v>
      </c>
      <c r="C33" s="5" t="s">
        <v>231</v>
      </c>
      <c r="D33" s="6">
        <v>1440</v>
      </c>
      <c r="E33" s="7" t="s">
        <v>221</v>
      </c>
      <c r="F33" s="57"/>
      <c r="G33" s="60"/>
      <c r="H33" s="116"/>
    </row>
    <row r="34" spans="1:8" ht="15" thickBot="1" x14ac:dyDescent="0.35">
      <c r="A34" s="116"/>
      <c r="B34" s="4">
        <v>2</v>
      </c>
      <c r="C34" s="5" t="s">
        <v>230</v>
      </c>
      <c r="D34" s="6">
        <v>1440</v>
      </c>
      <c r="E34" s="7" t="s">
        <v>221</v>
      </c>
      <c r="F34" s="57"/>
      <c r="G34" s="60"/>
      <c r="H34" s="116"/>
    </row>
    <row r="35" spans="1:8" ht="15" thickBot="1" x14ac:dyDescent="0.35">
      <c r="A35" s="116"/>
      <c r="B35" s="4">
        <v>3</v>
      </c>
      <c r="C35" s="5" t="s">
        <v>229</v>
      </c>
      <c r="D35" s="6">
        <v>1440</v>
      </c>
      <c r="E35" s="7" t="s">
        <v>221</v>
      </c>
      <c r="F35" s="57"/>
      <c r="G35" s="60"/>
      <c r="H35" s="116"/>
    </row>
    <row r="36" spans="1:8" ht="15" thickBot="1" x14ac:dyDescent="0.35">
      <c r="A36" s="116"/>
      <c r="B36" s="4">
        <v>4</v>
      </c>
      <c r="C36" s="5" t="s">
        <v>227</v>
      </c>
      <c r="D36" s="6">
        <f>1440*4</f>
        <v>5760</v>
      </c>
      <c r="E36" s="7" t="s">
        <v>221</v>
      </c>
      <c r="F36" s="57"/>
      <c r="G36" s="60"/>
      <c r="H36" s="116"/>
    </row>
    <row r="37" spans="1:8" ht="15" thickBot="1" x14ac:dyDescent="0.35">
      <c r="A37" s="116"/>
      <c r="B37" s="4">
        <v>5</v>
      </c>
      <c r="C37" s="5" t="s">
        <v>216</v>
      </c>
      <c r="D37" s="6">
        <f>1440*6</f>
        <v>8640</v>
      </c>
      <c r="E37" s="7" t="s">
        <v>221</v>
      </c>
      <c r="F37" s="57"/>
      <c r="G37" s="60"/>
      <c r="H37" s="116"/>
    </row>
    <row r="38" spans="1:8" ht="15" thickBot="1" x14ac:dyDescent="0.35">
      <c r="A38" s="116"/>
      <c r="B38" s="4">
        <v>6</v>
      </c>
      <c r="C38" s="5" t="s">
        <v>228</v>
      </c>
      <c r="D38" s="6">
        <f>1440*10</f>
        <v>14400</v>
      </c>
      <c r="E38" s="7" t="s">
        <v>221</v>
      </c>
      <c r="F38" s="57"/>
      <c r="G38" s="60"/>
      <c r="H38" s="116"/>
    </row>
    <row r="39" spans="1:8" ht="15" thickBot="1" x14ac:dyDescent="0.35">
      <c r="A39" s="116"/>
      <c r="B39" s="4">
        <v>7</v>
      </c>
      <c r="C39" s="5" t="s">
        <v>218</v>
      </c>
      <c r="D39" s="6">
        <v>1440</v>
      </c>
      <c r="E39" s="7" t="s">
        <v>221</v>
      </c>
      <c r="F39" s="57"/>
      <c r="G39" s="60"/>
      <c r="H39" s="116"/>
    </row>
    <row r="40" spans="1:8" ht="15" thickBot="1" x14ac:dyDescent="0.35">
      <c r="A40" s="116"/>
      <c r="B40" s="194"/>
      <c r="C40" s="195"/>
      <c r="D40" s="196"/>
      <c r="E40" s="7"/>
      <c r="F40" s="20" t="s">
        <v>19</v>
      </c>
      <c r="G40" s="24">
        <f>SUM(G33:G39)</f>
        <v>0</v>
      </c>
      <c r="H40" s="116"/>
    </row>
    <row r="41" spans="1:8" ht="15" thickBot="1" x14ac:dyDescent="0.35">
      <c r="A41" s="116"/>
      <c r="B41" s="157"/>
      <c r="C41" s="158"/>
      <c r="D41" s="158"/>
      <c r="E41" s="158"/>
      <c r="F41" s="158"/>
      <c r="G41" s="158"/>
      <c r="H41" s="116"/>
    </row>
    <row r="42" spans="1:8" ht="15" thickBot="1" x14ac:dyDescent="0.35">
      <c r="A42" s="116"/>
      <c r="B42" s="157"/>
      <c r="C42" s="158"/>
      <c r="D42" s="158"/>
      <c r="E42" s="158"/>
      <c r="F42" s="158"/>
      <c r="G42" s="159"/>
      <c r="H42" s="116"/>
    </row>
    <row r="43" spans="1:8" ht="15" thickBot="1" x14ac:dyDescent="0.35">
      <c r="A43" s="116"/>
      <c r="B43" s="4" t="s">
        <v>16</v>
      </c>
      <c r="C43" s="5" t="s">
        <v>28</v>
      </c>
      <c r="D43" s="6" t="s">
        <v>29</v>
      </c>
      <c r="E43" s="7" t="s">
        <v>30</v>
      </c>
      <c r="F43" s="57" t="s">
        <v>233</v>
      </c>
      <c r="G43" s="60" t="s">
        <v>232</v>
      </c>
      <c r="H43" s="116"/>
    </row>
    <row r="44" spans="1:8" ht="15" thickBot="1" x14ac:dyDescent="0.35">
      <c r="A44" s="116"/>
      <c r="B44" s="4" t="s">
        <v>31</v>
      </c>
      <c r="C44" s="5" t="s">
        <v>32</v>
      </c>
      <c r="D44" s="6" t="s">
        <v>33</v>
      </c>
      <c r="E44" s="7">
        <v>300</v>
      </c>
      <c r="F44" s="57"/>
      <c r="G44" s="60"/>
      <c r="H44" s="116"/>
    </row>
    <row r="45" spans="1:8" ht="15" thickBot="1" x14ac:dyDescent="0.35">
      <c r="A45" s="116"/>
      <c r="B45" s="4" t="s">
        <v>34</v>
      </c>
      <c r="C45" s="5" t="s">
        <v>35</v>
      </c>
      <c r="D45" s="6" t="s">
        <v>36</v>
      </c>
      <c r="E45" s="7">
        <v>500</v>
      </c>
      <c r="F45" s="57"/>
      <c r="G45" s="60"/>
      <c r="H45" s="116"/>
    </row>
    <row r="46" spans="1:8" ht="15" thickBot="1" x14ac:dyDescent="0.35">
      <c r="A46" s="116"/>
      <c r="B46" s="4" t="s">
        <v>37</v>
      </c>
      <c r="C46" s="5" t="s">
        <v>38</v>
      </c>
      <c r="D46" s="6" t="s">
        <v>33</v>
      </c>
      <c r="E46" s="7">
        <v>50</v>
      </c>
      <c r="F46" s="57"/>
      <c r="G46" s="60"/>
      <c r="H46" s="116"/>
    </row>
    <row r="47" spans="1:8" ht="15" thickBot="1" x14ac:dyDescent="0.35">
      <c r="A47" s="116"/>
      <c r="B47" s="4">
        <v>4</v>
      </c>
      <c r="C47" s="5" t="s">
        <v>39</v>
      </c>
      <c r="D47" s="6" t="s">
        <v>27</v>
      </c>
      <c r="E47" s="7">
        <v>100</v>
      </c>
      <c r="F47" s="57"/>
      <c r="G47" s="60"/>
      <c r="H47" s="116"/>
    </row>
    <row r="48" spans="1:8" ht="15" thickBot="1" x14ac:dyDescent="0.35">
      <c r="A48" s="116"/>
      <c r="B48" s="160" t="s">
        <v>40</v>
      </c>
      <c r="C48" s="161"/>
      <c r="D48" s="161"/>
      <c r="E48" s="161"/>
      <c r="F48" s="162"/>
      <c r="G48" s="25">
        <f>SUM(G44:G47)</f>
        <v>0</v>
      </c>
      <c r="H48" s="116"/>
    </row>
    <row r="49" spans="1:8" ht="15" thickBot="1" x14ac:dyDescent="0.35">
      <c r="A49" s="116"/>
      <c r="B49" s="167" t="s">
        <v>41</v>
      </c>
      <c r="C49" s="168"/>
      <c r="D49" s="168"/>
      <c r="E49" s="168"/>
      <c r="F49" s="168"/>
      <c r="G49" s="169"/>
      <c r="H49" s="116"/>
    </row>
    <row r="50" spans="1:8" ht="26.4" x14ac:dyDescent="0.3">
      <c r="A50" s="116"/>
      <c r="B50" s="86" t="s">
        <v>16</v>
      </c>
      <c r="C50" s="87" t="s">
        <v>42</v>
      </c>
      <c r="D50" s="88" t="s">
        <v>43</v>
      </c>
      <c r="E50" s="89" t="s">
        <v>44</v>
      </c>
      <c r="F50" s="90" t="s">
        <v>45</v>
      </c>
      <c r="G50" s="91" t="s">
        <v>46</v>
      </c>
      <c r="H50" s="116"/>
    </row>
    <row r="51" spans="1:8" x14ac:dyDescent="0.3">
      <c r="A51" s="116"/>
      <c r="B51" s="92" t="s">
        <v>31</v>
      </c>
      <c r="C51" s="93" t="s">
        <v>47</v>
      </c>
      <c r="D51" s="94" t="s">
        <v>27</v>
      </c>
      <c r="E51" s="95">
        <v>8</v>
      </c>
      <c r="F51" s="96"/>
      <c r="G51" s="97"/>
      <c r="H51" s="116"/>
    </row>
    <row r="52" spans="1:8" x14ac:dyDescent="0.3">
      <c r="A52" s="116"/>
      <c r="B52" s="92" t="s">
        <v>34</v>
      </c>
      <c r="C52" s="93" t="s">
        <v>48</v>
      </c>
      <c r="D52" s="94" t="s">
        <v>33</v>
      </c>
      <c r="E52" s="95">
        <v>1</v>
      </c>
      <c r="F52" s="96"/>
      <c r="G52" s="97"/>
      <c r="H52" s="116"/>
    </row>
    <row r="53" spans="1:8" x14ac:dyDescent="0.3">
      <c r="A53" s="116"/>
      <c r="B53" s="92" t="s">
        <v>37</v>
      </c>
      <c r="C53" s="93" t="s">
        <v>49</v>
      </c>
      <c r="D53" s="94" t="s">
        <v>27</v>
      </c>
      <c r="E53" s="95">
        <v>4</v>
      </c>
      <c r="F53" s="96"/>
      <c r="G53" s="97"/>
      <c r="H53" s="116"/>
    </row>
    <row r="54" spans="1:8" x14ac:dyDescent="0.3">
      <c r="A54" s="116"/>
      <c r="B54" s="92" t="s">
        <v>50</v>
      </c>
      <c r="C54" s="93" t="s">
        <v>242</v>
      </c>
      <c r="D54" s="94" t="s">
        <v>33</v>
      </c>
      <c r="E54" s="95">
        <v>1</v>
      </c>
      <c r="F54" s="96"/>
      <c r="G54" s="97"/>
      <c r="H54" s="116"/>
    </row>
    <row r="55" spans="1:8" x14ac:dyDescent="0.3">
      <c r="A55" s="116"/>
      <c r="B55" s="92" t="s">
        <v>51</v>
      </c>
      <c r="C55" s="93" t="s">
        <v>52</v>
      </c>
      <c r="D55" s="94" t="s">
        <v>27</v>
      </c>
      <c r="E55" s="95">
        <v>4</v>
      </c>
      <c r="F55" s="96"/>
      <c r="G55" s="97"/>
      <c r="H55" s="116"/>
    </row>
    <row r="56" spans="1:8" x14ac:dyDescent="0.3">
      <c r="A56" s="116"/>
      <c r="B56" s="92" t="s">
        <v>53</v>
      </c>
      <c r="C56" s="93" t="s">
        <v>241</v>
      </c>
      <c r="D56" s="94" t="s">
        <v>33</v>
      </c>
      <c r="E56" s="95">
        <v>10</v>
      </c>
      <c r="F56" s="104"/>
      <c r="G56" s="97"/>
      <c r="H56" s="116"/>
    </row>
    <row r="57" spans="1:8" ht="15" thickBot="1" x14ac:dyDescent="0.35">
      <c r="A57" s="116"/>
      <c r="B57" s="98">
        <v>7</v>
      </c>
      <c r="C57" s="99" t="s">
        <v>54</v>
      </c>
      <c r="D57" s="100" t="s">
        <v>55</v>
      </c>
      <c r="E57" s="101">
        <v>24</v>
      </c>
      <c r="F57" s="102"/>
      <c r="G57" s="103"/>
      <c r="H57" s="116"/>
    </row>
    <row r="58" spans="1:8" ht="15" thickBot="1" x14ac:dyDescent="0.35">
      <c r="A58" s="116"/>
      <c r="B58" s="160" t="s">
        <v>19</v>
      </c>
      <c r="C58" s="161"/>
      <c r="D58" s="161"/>
      <c r="E58" s="161"/>
      <c r="F58" s="162"/>
      <c r="G58" s="24">
        <f>SUM(G51:G57)</f>
        <v>0</v>
      </c>
      <c r="H58" s="116"/>
    </row>
    <row r="59" spans="1:8" x14ac:dyDescent="0.3">
      <c r="A59" s="116"/>
      <c r="B59" s="163"/>
      <c r="C59" s="163"/>
      <c r="D59" s="163"/>
      <c r="E59" s="163"/>
      <c r="F59" s="163"/>
      <c r="G59" s="163"/>
      <c r="H59" s="116"/>
    </row>
    <row r="60" spans="1:8" ht="15" thickBot="1" x14ac:dyDescent="0.35">
      <c r="A60" s="116"/>
      <c r="B60" s="1"/>
      <c r="C60" s="116"/>
      <c r="D60" s="116"/>
      <c r="E60" s="116"/>
      <c r="F60" s="133"/>
      <c r="G60" s="133"/>
      <c r="H60" s="116"/>
    </row>
    <row r="61" spans="1:8" ht="15" thickBot="1" x14ac:dyDescent="0.35">
      <c r="A61" s="116"/>
      <c r="B61" s="164" t="s">
        <v>56</v>
      </c>
      <c r="C61" s="165"/>
      <c r="D61" s="165"/>
      <c r="E61" s="165"/>
      <c r="F61" s="165"/>
      <c r="G61" s="166"/>
      <c r="H61" s="116"/>
    </row>
    <row r="62" spans="1:8" ht="15" thickBot="1" x14ac:dyDescent="0.35">
      <c r="A62" s="116"/>
      <c r="B62" s="154" t="s">
        <v>57</v>
      </c>
      <c r="C62" s="155"/>
      <c r="D62" s="155"/>
      <c r="E62" s="155"/>
      <c r="F62" s="155"/>
      <c r="G62" s="156"/>
      <c r="H62" s="116"/>
    </row>
    <row r="63" spans="1:8" ht="15" thickBot="1" x14ac:dyDescent="0.35">
      <c r="A63" s="116"/>
      <c r="B63" s="61" t="s">
        <v>0</v>
      </c>
      <c r="C63" s="12" t="s">
        <v>42</v>
      </c>
      <c r="D63" s="12" t="s">
        <v>58</v>
      </c>
      <c r="E63" s="11" t="s">
        <v>59</v>
      </c>
      <c r="F63" s="22" t="s">
        <v>60</v>
      </c>
      <c r="G63" s="22" t="s">
        <v>61</v>
      </c>
      <c r="H63" s="116"/>
    </row>
    <row r="64" spans="1:8" ht="22.05" customHeight="1" x14ac:dyDescent="0.3">
      <c r="A64" s="116"/>
      <c r="B64" s="45">
        <v>1</v>
      </c>
      <c r="C64" s="63" t="s">
        <v>62</v>
      </c>
      <c r="D64" s="46" t="s">
        <v>63</v>
      </c>
      <c r="E64" s="80">
        <v>1</v>
      </c>
      <c r="F64" s="64"/>
      <c r="G64" s="81"/>
      <c r="H64" s="116"/>
    </row>
    <row r="65" spans="1:8" x14ac:dyDescent="0.3">
      <c r="A65" s="116"/>
      <c r="B65" s="85">
        <v>2</v>
      </c>
      <c r="C65" s="49" t="s">
        <v>64</v>
      </c>
      <c r="D65" s="48" t="s">
        <v>63</v>
      </c>
      <c r="E65" s="51">
        <v>1</v>
      </c>
      <c r="F65" s="56"/>
      <c r="G65" s="50"/>
      <c r="H65" s="116"/>
    </row>
    <row r="66" spans="1:8" ht="23.55" customHeight="1" x14ac:dyDescent="0.3">
      <c r="A66" s="116"/>
      <c r="B66" s="85">
        <v>3</v>
      </c>
      <c r="C66" s="48" t="s">
        <v>65</v>
      </c>
      <c r="D66" s="48" t="s">
        <v>66</v>
      </c>
      <c r="E66" s="51">
        <v>4</v>
      </c>
      <c r="F66" s="56"/>
      <c r="G66" s="50"/>
      <c r="H66" s="116"/>
    </row>
    <row r="67" spans="1:8" ht="20.55" customHeight="1" x14ac:dyDescent="0.3">
      <c r="A67" s="116"/>
      <c r="B67" s="85">
        <v>4</v>
      </c>
      <c r="C67" s="49" t="s">
        <v>235</v>
      </c>
      <c r="D67" s="48" t="s">
        <v>234</v>
      </c>
      <c r="E67" s="51">
        <v>4</v>
      </c>
      <c r="F67" s="56"/>
      <c r="G67" s="50"/>
      <c r="H67" s="116"/>
    </row>
    <row r="68" spans="1:8" ht="19.95" customHeight="1" x14ac:dyDescent="0.3">
      <c r="A68" s="116"/>
      <c r="B68" s="85">
        <v>6</v>
      </c>
      <c r="C68" s="49" t="s">
        <v>236</v>
      </c>
      <c r="D68" s="48" t="s">
        <v>67</v>
      </c>
      <c r="E68" s="51">
        <v>8</v>
      </c>
      <c r="F68" s="56"/>
      <c r="G68" s="50"/>
      <c r="H68" s="116"/>
    </row>
    <row r="69" spans="1:8" ht="18" customHeight="1" x14ac:dyDescent="0.3">
      <c r="A69" s="116"/>
      <c r="B69" s="85">
        <v>7</v>
      </c>
      <c r="C69" s="49" t="s">
        <v>68</v>
      </c>
      <c r="D69" s="48" t="s">
        <v>27</v>
      </c>
      <c r="E69" s="51">
        <v>4</v>
      </c>
      <c r="F69" s="56"/>
      <c r="G69" s="50"/>
      <c r="H69" s="116"/>
    </row>
    <row r="70" spans="1:8" ht="26.4" x14ac:dyDescent="0.3">
      <c r="A70" s="116"/>
      <c r="B70" s="85">
        <v>8</v>
      </c>
      <c r="C70" s="49" t="s">
        <v>237</v>
      </c>
      <c r="D70" s="48" t="s">
        <v>69</v>
      </c>
      <c r="E70" s="51">
        <v>48</v>
      </c>
      <c r="F70" s="56"/>
      <c r="G70" s="50"/>
      <c r="H70" s="116"/>
    </row>
    <row r="71" spans="1:8" ht="25.5" customHeight="1" thickBot="1" x14ac:dyDescent="0.35">
      <c r="A71" s="116"/>
      <c r="B71" s="52">
        <v>9</v>
      </c>
      <c r="C71" s="82" t="s">
        <v>70</v>
      </c>
      <c r="D71" s="53" t="s">
        <v>69</v>
      </c>
      <c r="E71" s="83">
        <v>48</v>
      </c>
      <c r="F71" s="84"/>
      <c r="G71" s="54"/>
      <c r="H71" s="116"/>
    </row>
    <row r="72" spans="1:8" ht="15" thickBot="1" x14ac:dyDescent="0.35">
      <c r="A72" s="116"/>
      <c r="B72" s="145" t="s">
        <v>19</v>
      </c>
      <c r="C72" s="146"/>
      <c r="D72" s="146"/>
      <c r="E72" s="146"/>
      <c r="F72" s="147"/>
      <c r="G72" s="21">
        <f>SUM(G64:G71)</f>
        <v>0</v>
      </c>
      <c r="H72" s="116"/>
    </row>
    <row r="73" spans="1:8" x14ac:dyDescent="0.3">
      <c r="A73" s="116"/>
      <c r="B73" s="116"/>
      <c r="C73" s="116"/>
      <c r="D73" s="116"/>
      <c r="E73" s="116"/>
      <c r="F73" s="133"/>
      <c r="G73" s="133"/>
      <c r="H73" s="116"/>
    </row>
    <row r="74" spans="1:8" ht="15" thickBot="1" x14ac:dyDescent="0.35">
      <c r="A74" s="116"/>
      <c r="B74" s="116"/>
      <c r="C74" s="116"/>
      <c r="D74" s="116"/>
      <c r="E74" s="116"/>
      <c r="F74" s="133"/>
      <c r="G74" s="133"/>
      <c r="H74" s="116"/>
    </row>
    <row r="75" spans="1:8" ht="15" thickBot="1" x14ac:dyDescent="0.35">
      <c r="A75" s="116"/>
      <c r="B75" s="148" t="s">
        <v>71</v>
      </c>
      <c r="C75" s="149"/>
      <c r="D75" s="149"/>
      <c r="E75" s="149"/>
      <c r="F75" s="149"/>
      <c r="G75" s="150"/>
      <c r="H75" s="116"/>
    </row>
    <row r="76" spans="1:8" x14ac:dyDescent="0.3">
      <c r="A76" s="116"/>
      <c r="B76" s="62" t="s">
        <v>0</v>
      </c>
      <c r="C76" s="46" t="s">
        <v>42</v>
      </c>
      <c r="D76" s="46" t="s">
        <v>58</v>
      </c>
      <c r="E76" s="63" t="s">
        <v>122</v>
      </c>
      <c r="F76" s="64" t="s">
        <v>233</v>
      </c>
      <c r="G76" s="65" t="s">
        <v>74</v>
      </c>
      <c r="H76" s="116"/>
    </row>
    <row r="77" spans="1:8" ht="26.4" x14ac:dyDescent="0.3">
      <c r="A77" s="116"/>
      <c r="B77" s="47">
        <v>1</v>
      </c>
      <c r="C77" s="49" t="s">
        <v>239</v>
      </c>
      <c r="D77" s="48" t="s">
        <v>27</v>
      </c>
      <c r="E77" s="51">
        <v>400</v>
      </c>
      <c r="F77" s="139"/>
      <c r="G77" s="55"/>
      <c r="H77" s="116"/>
    </row>
    <row r="78" spans="1:8" ht="39.6" x14ac:dyDescent="0.3">
      <c r="A78" s="116"/>
      <c r="B78" s="47">
        <v>2</v>
      </c>
      <c r="C78" s="49" t="s">
        <v>240</v>
      </c>
      <c r="D78" s="48" t="s">
        <v>27</v>
      </c>
      <c r="E78" s="51">
        <f>45*8</f>
        <v>360</v>
      </c>
      <c r="F78" s="56"/>
      <c r="G78" s="55"/>
      <c r="H78" s="116"/>
    </row>
    <row r="79" spans="1:8" ht="24.45" customHeight="1" x14ac:dyDescent="0.3">
      <c r="A79" s="116"/>
      <c r="B79" s="47">
        <v>3</v>
      </c>
      <c r="C79" s="49" t="s">
        <v>75</v>
      </c>
      <c r="D79" s="48" t="s">
        <v>234</v>
      </c>
      <c r="E79" s="51">
        <v>5</v>
      </c>
      <c r="F79" s="56"/>
      <c r="G79" s="55"/>
      <c r="H79" s="116"/>
    </row>
    <row r="80" spans="1:8" ht="26.55" customHeight="1" x14ac:dyDescent="0.3">
      <c r="A80" s="116"/>
      <c r="B80" s="47">
        <v>4</v>
      </c>
      <c r="C80" s="49" t="s">
        <v>76</v>
      </c>
      <c r="D80" s="48" t="s">
        <v>234</v>
      </c>
      <c r="E80" s="51">
        <v>5</v>
      </c>
      <c r="F80" s="56"/>
      <c r="G80" s="55"/>
      <c r="H80" s="116"/>
    </row>
    <row r="81" spans="1:8" ht="26.4" x14ac:dyDescent="0.3">
      <c r="A81" s="116"/>
      <c r="B81" s="47">
        <v>6</v>
      </c>
      <c r="C81" s="49" t="s">
        <v>78</v>
      </c>
      <c r="D81" s="48" t="s">
        <v>250</v>
      </c>
      <c r="E81" s="51">
        <v>4</v>
      </c>
      <c r="F81" s="56"/>
      <c r="G81" s="55"/>
      <c r="H81" s="116"/>
    </row>
    <row r="82" spans="1:8" ht="26.4" x14ac:dyDescent="0.3">
      <c r="A82" s="116"/>
      <c r="B82" s="47">
        <v>7</v>
      </c>
      <c r="C82" s="49" t="s">
        <v>79</v>
      </c>
      <c r="D82" s="48" t="s">
        <v>247</v>
      </c>
      <c r="E82" s="51">
        <v>48</v>
      </c>
      <c r="F82" s="56"/>
      <c r="G82" s="55"/>
      <c r="H82" s="116"/>
    </row>
    <row r="83" spans="1:8" ht="26.55" customHeight="1" x14ac:dyDescent="0.3">
      <c r="A83" s="116"/>
      <c r="B83" s="47">
        <v>9</v>
      </c>
      <c r="C83" s="49" t="s">
        <v>80</v>
      </c>
      <c r="D83" s="48" t="s">
        <v>248</v>
      </c>
      <c r="E83" s="51">
        <f>48/2</f>
        <v>24</v>
      </c>
      <c r="F83" s="56"/>
      <c r="G83" s="55"/>
      <c r="H83" s="116"/>
    </row>
    <row r="84" spans="1:8" ht="26.4" x14ac:dyDescent="0.3">
      <c r="A84" s="116"/>
      <c r="B84" s="47">
        <v>10</v>
      </c>
      <c r="C84" s="49" t="s">
        <v>81</v>
      </c>
      <c r="D84" s="48" t="s">
        <v>33</v>
      </c>
      <c r="E84" s="51">
        <f>25*31*48</f>
        <v>37200</v>
      </c>
      <c r="F84" s="56"/>
      <c r="G84" s="55"/>
      <c r="H84" s="116"/>
    </row>
    <row r="85" spans="1:8" x14ac:dyDescent="0.3">
      <c r="A85" s="116"/>
      <c r="B85" s="47">
        <v>11</v>
      </c>
      <c r="C85" s="48" t="s">
        <v>82</v>
      </c>
      <c r="D85" s="48" t="s">
        <v>77</v>
      </c>
      <c r="E85" s="51">
        <v>100</v>
      </c>
      <c r="F85" s="56"/>
      <c r="G85" s="55"/>
      <c r="H85" s="116"/>
    </row>
    <row r="86" spans="1:8" ht="26.4" x14ac:dyDescent="0.3">
      <c r="A86" s="116"/>
      <c r="B86" s="47">
        <v>12</v>
      </c>
      <c r="C86" s="49" t="s">
        <v>83</v>
      </c>
      <c r="D86" s="48" t="s">
        <v>27</v>
      </c>
      <c r="E86" s="51">
        <v>5200</v>
      </c>
      <c r="F86" s="56"/>
      <c r="G86" s="55"/>
      <c r="H86" s="116"/>
    </row>
    <row r="87" spans="1:8" ht="26.4" x14ac:dyDescent="0.3">
      <c r="A87" s="116"/>
      <c r="B87" s="47">
        <v>14</v>
      </c>
      <c r="C87" s="49" t="s">
        <v>84</v>
      </c>
      <c r="D87" s="48" t="s">
        <v>27</v>
      </c>
      <c r="E87" s="51">
        <v>4800</v>
      </c>
      <c r="F87" s="56"/>
      <c r="G87" s="55"/>
      <c r="H87" s="116"/>
    </row>
    <row r="88" spans="1:8" ht="15" thickBot="1" x14ac:dyDescent="0.35">
      <c r="A88" s="116"/>
      <c r="B88" s="52"/>
      <c r="C88" s="53"/>
      <c r="D88" s="53"/>
      <c r="E88" s="53"/>
      <c r="F88" s="53" t="s">
        <v>249</v>
      </c>
      <c r="G88" s="54">
        <f>SUM(G77:G87)</f>
        <v>0</v>
      </c>
      <c r="H88" s="116"/>
    </row>
    <row r="89" spans="1:8" ht="28.5" customHeight="1" x14ac:dyDescent="0.3">
      <c r="A89" s="116"/>
      <c r="B89" s="151" t="s">
        <v>85</v>
      </c>
      <c r="C89" s="152"/>
      <c r="D89" s="152"/>
      <c r="E89" s="152"/>
      <c r="F89" s="152"/>
      <c r="G89" s="153"/>
      <c r="H89" s="116"/>
    </row>
    <row r="90" spans="1:8" x14ac:dyDescent="0.3">
      <c r="A90" s="116"/>
      <c r="B90" s="47" t="s">
        <v>0</v>
      </c>
      <c r="C90" s="48" t="s">
        <v>42</v>
      </c>
      <c r="D90" s="48" t="s">
        <v>58</v>
      </c>
      <c r="E90" s="49" t="s">
        <v>122</v>
      </c>
      <c r="F90" s="48" t="s">
        <v>233</v>
      </c>
      <c r="G90" s="50" t="s">
        <v>257</v>
      </c>
      <c r="H90" s="116"/>
    </row>
    <row r="91" spans="1:8" x14ac:dyDescent="0.3">
      <c r="A91" s="116"/>
      <c r="B91" s="47">
        <v>1</v>
      </c>
      <c r="C91" s="48" t="s">
        <v>86</v>
      </c>
      <c r="D91" s="48" t="s">
        <v>27</v>
      </c>
      <c r="E91" s="51">
        <v>75</v>
      </c>
      <c r="F91" s="48"/>
      <c r="G91" s="50"/>
      <c r="H91" s="116"/>
    </row>
    <row r="92" spans="1:8" x14ac:dyDescent="0.3">
      <c r="A92" s="116"/>
      <c r="B92" s="47">
        <v>2</v>
      </c>
      <c r="C92" s="48" t="s">
        <v>87</v>
      </c>
      <c r="D92" s="48" t="s">
        <v>27</v>
      </c>
      <c r="E92" s="51">
        <v>75</v>
      </c>
      <c r="F92" s="48"/>
      <c r="G92" s="50"/>
      <c r="H92" s="116"/>
    </row>
    <row r="93" spans="1:8" x14ac:dyDescent="0.3">
      <c r="A93" s="116"/>
      <c r="B93" s="47">
        <v>3</v>
      </c>
      <c r="C93" s="48" t="s">
        <v>88</v>
      </c>
      <c r="D93" s="48" t="s">
        <v>27</v>
      </c>
      <c r="E93" s="51">
        <v>75</v>
      </c>
      <c r="F93" s="48"/>
      <c r="G93" s="50"/>
      <c r="H93" s="116"/>
    </row>
    <row r="94" spans="1:8" x14ac:dyDescent="0.3">
      <c r="A94" s="116"/>
      <c r="B94" s="47">
        <v>4</v>
      </c>
      <c r="C94" s="48" t="s">
        <v>89</v>
      </c>
      <c r="D94" s="48" t="s">
        <v>27</v>
      </c>
      <c r="E94" s="51">
        <v>75</v>
      </c>
      <c r="F94" s="48"/>
      <c r="G94" s="50"/>
      <c r="H94" s="116"/>
    </row>
    <row r="95" spans="1:8" ht="15" thickBot="1" x14ac:dyDescent="0.35">
      <c r="A95" s="116"/>
      <c r="B95" s="52" t="s">
        <v>19</v>
      </c>
      <c r="C95" s="53"/>
      <c r="D95" s="53"/>
      <c r="E95" s="53" t="s">
        <v>19</v>
      </c>
      <c r="F95" s="53"/>
      <c r="G95" s="54">
        <f>SUM(G91:G94)</f>
        <v>0</v>
      </c>
      <c r="H95" s="116"/>
    </row>
    <row r="96" spans="1:8" x14ac:dyDescent="0.3">
      <c r="A96" s="116"/>
      <c r="B96" s="116"/>
      <c r="C96" s="116"/>
      <c r="D96" s="116"/>
      <c r="E96" s="116"/>
      <c r="F96" s="133"/>
      <c r="G96" s="133"/>
      <c r="H96" s="116"/>
    </row>
    <row r="97" spans="1:13" x14ac:dyDescent="0.3">
      <c r="A97" s="116"/>
      <c r="B97" s="116"/>
      <c r="C97" s="116"/>
      <c r="D97" s="116"/>
      <c r="E97" s="198" t="s">
        <v>259</v>
      </c>
      <c r="F97" s="198"/>
      <c r="G97" s="130">
        <f>(G95+G88+G72+G58+G48+G40+G26+G15)</f>
        <v>0</v>
      </c>
      <c r="H97" s="116"/>
    </row>
    <row r="98" spans="1:13" ht="15" thickBot="1" x14ac:dyDescent="0.35">
      <c r="A98" s="116"/>
      <c r="B98" s="197" t="s">
        <v>24</v>
      </c>
      <c r="C98" s="197"/>
      <c r="D98" s="197"/>
      <c r="E98" s="197"/>
      <c r="F98" s="197"/>
      <c r="G98" s="36"/>
      <c r="H98" s="116"/>
      <c r="L98" s="19"/>
      <c r="M98" s="19"/>
    </row>
    <row r="99" spans="1:13" x14ac:dyDescent="0.3">
      <c r="A99" s="116"/>
      <c r="B99" s="66" t="s">
        <v>0</v>
      </c>
      <c r="C99" s="42" t="s">
        <v>1</v>
      </c>
      <c r="D99" s="42" t="s">
        <v>2</v>
      </c>
      <c r="E99" s="42" t="s">
        <v>3</v>
      </c>
      <c r="F99" s="43" t="s">
        <v>238</v>
      </c>
      <c r="G99" s="43" t="s">
        <v>232</v>
      </c>
      <c r="H99" s="116"/>
      <c r="L99" s="19"/>
      <c r="M99" s="19"/>
    </row>
    <row r="100" spans="1:13" x14ac:dyDescent="0.3">
      <c r="A100" s="116"/>
      <c r="B100" s="67">
        <v>1</v>
      </c>
      <c r="C100" s="38" t="s">
        <v>5</v>
      </c>
      <c r="D100" s="39" t="s">
        <v>258</v>
      </c>
      <c r="E100" s="39">
        <v>8</v>
      </c>
      <c r="F100" s="68"/>
      <c r="G100" s="69"/>
      <c r="H100" s="116"/>
      <c r="L100" s="19"/>
      <c r="M100" s="19"/>
    </row>
    <row r="101" spans="1:13" x14ac:dyDescent="0.3">
      <c r="A101" s="116"/>
      <c r="B101" s="67">
        <v>2</v>
      </c>
      <c r="C101" s="40" t="s">
        <v>6</v>
      </c>
      <c r="D101" s="39" t="s">
        <v>258</v>
      </c>
      <c r="E101" s="39">
        <v>8</v>
      </c>
      <c r="F101" s="69"/>
      <c r="G101" s="69"/>
      <c r="H101" s="116"/>
      <c r="L101" s="19"/>
      <c r="M101" s="19"/>
    </row>
    <row r="102" spans="1:13" x14ac:dyDescent="0.3">
      <c r="A102" s="116"/>
      <c r="B102" s="67">
        <v>3</v>
      </c>
      <c r="C102" s="40" t="s">
        <v>7</v>
      </c>
      <c r="D102" s="39" t="s">
        <v>258</v>
      </c>
      <c r="E102" s="39">
        <v>8</v>
      </c>
      <c r="F102" s="69"/>
      <c r="G102" s="69"/>
      <c r="H102" s="116"/>
      <c r="L102" s="19"/>
      <c r="M102" s="19"/>
    </row>
    <row r="103" spans="1:13" x14ac:dyDescent="0.3">
      <c r="A103" s="116"/>
      <c r="B103" s="67">
        <v>4</v>
      </c>
      <c r="C103" s="40" t="s">
        <v>8</v>
      </c>
      <c r="D103" s="39" t="s">
        <v>258</v>
      </c>
      <c r="E103" s="39">
        <v>8</v>
      </c>
      <c r="F103" s="69"/>
      <c r="G103" s="69"/>
      <c r="H103" s="116"/>
      <c r="L103" s="19"/>
      <c r="M103" s="19"/>
    </row>
    <row r="104" spans="1:13" x14ac:dyDescent="0.3">
      <c r="A104" s="116"/>
      <c r="B104" s="67">
        <v>5</v>
      </c>
      <c r="C104" s="40" t="s">
        <v>9</v>
      </c>
      <c r="D104" s="39" t="s">
        <v>258</v>
      </c>
      <c r="E104" s="39">
        <v>8</v>
      </c>
      <c r="F104" s="69"/>
      <c r="G104" s="69"/>
      <c r="H104" s="116"/>
      <c r="L104" s="19"/>
      <c r="M104" s="19"/>
    </row>
    <row r="105" spans="1:13" x14ac:dyDescent="0.3">
      <c r="A105" s="116"/>
      <c r="B105" s="67">
        <v>6</v>
      </c>
      <c r="C105" s="40" t="s">
        <v>10</v>
      </c>
      <c r="D105" s="39" t="s">
        <v>258</v>
      </c>
      <c r="E105" s="39">
        <v>8</v>
      </c>
      <c r="F105" s="69"/>
      <c r="G105" s="69"/>
      <c r="H105" s="116"/>
      <c r="L105" s="19"/>
      <c r="M105" s="19"/>
    </row>
    <row r="106" spans="1:13" ht="27" x14ac:dyDescent="0.3">
      <c r="A106" s="116"/>
      <c r="B106" s="67">
        <v>7</v>
      </c>
      <c r="C106" s="37" t="s">
        <v>11</v>
      </c>
      <c r="D106" s="39" t="s">
        <v>258</v>
      </c>
      <c r="E106" s="39">
        <v>8</v>
      </c>
      <c r="F106" s="69"/>
      <c r="G106" s="69"/>
      <c r="H106" s="116"/>
      <c r="L106" s="19"/>
      <c r="M106" s="19"/>
    </row>
    <row r="107" spans="1:13" x14ac:dyDescent="0.3">
      <c r="A107" s="116"/>
      <c r="B107" s="67">
        <v>8</v>
      </c>
      <c r="C107" s="40" t="s">
        <v>12</v>
      </c>
      <c r="D107" s="39" t="s">
        <v>13</v>
      </c>
      <c r="E107" s="39">
        <v>8</v>
      </c>
      <c r="F107" s="69"/>
      <c r="G107" s="69"/>
      <c r="H107" s="116"/>
      <c r="L107" s="19"/>
      <c r="M107" s="19"/>
    </row>
    <row r="108" spans="1:13" x14ac:dyDescent="0.3">
      <c r="A108" s="116"/>
      <c r="B108" s="67">
        <v>9</v>
      </c>
      <c r="C108" s="40" t="s">
        <v>14</v>
      </c>
      <c r="D108" s="39" t="s">
        <v>13</v>
      </c>
      <c r="E108" s="39">
        <v>8</v>
      </c>
      <c r="F108" s="69"/>
      <c r="G108" s="69"/>
      <c r="H108" s="116"/>
      <c r="L108" s="19"/>
      <c r="M108" s="19"/>
    </row>
    <row r="109" spans="1:13" ht="15" thickBot="1" x14ac:dyDescent="0.35">
      <c r="A109" s="116"/>
      <c r="B109" s="191" t="s">
        <v>21</v>
      </c>
      <c r="C109" s="192"/>
      <c r="D109" s="192"/>
      <c r="E109" s="192"/>
      <c r="F109" s="193"/>
      <c r="G109" s="73"/>
      <c r="H109" s="116"/>
      <c r="L109" s="19"/>
      <c r="M109" s="19"/>
    </row>
    <row r="110" spans="1:13" x14ac:dyDescent="0.3">
      <c r="A110" s="116"/>
      <c r="B110" s="116"/>
      <c r="C110" s="116"/>
      <c r="D110" s="116"/>
      <c r="E110" s="116"/>
      <c r="F110" s="133"/>
      <c r="G110" s="133"/>
      <c r="H110" s="116"/>
    </row>
    <row r="111" spans="1:13" x14ac:dyDescent="0.3">
      <c r="A111" s="116"/>
      <c r="B111" s="116"/>
      <c r="C111" s="116"/>
      <c r="D111" s="44"/>
      <c r="E111" s="140"/>
      <c r="F111" s="130"/>
      <c r="G111" s="130"/>
      <c r="H111" s="116"/>
    </row>
  </sheetData>
  <mergeCells count="35">
    <mergeCell ref="B109:F109"/>
    <mergeCell ref="B15:D15"/>
    <mergeCell ref="B98:F98"/>
    <mergeCell ref="E97:F97"/>
    <mergeCell ref="F31:F32"/>
    <mergeCell ref="B26:D26"/>
    <mergeCell ref="B27:G27"/>
    <mergeCell ref="B40:D40"/>
    <mergeCell ref="B41:G41"/>
    <mergeCell ref="B29:G29"/>
    <mergeCell ref="B30:G30"/>
    <mergeCell ref="B31:B32"/>
    <mergeCell ref="C31:C32"/>
    <mergeCell ref="D31:D32"/>
    <mergeCell ref="E31:E32"/>
    <mergeCell ref="G31:G32"/>
    <mergeCell ref="B3:G3"/>
    <mergeCell ref="B4:G5"/>
    <mergeCell ref="B16:G16"/>
    <mergeCell ref="B17:B18"/>
    <mergeCell ref="C17:C18"/>
    <mergeCell ref="D17:D18"/>
    <mergeCell ref="E17:E18"/>
    <mergeCell ref="F17:F18"/>
    <mergeCell ref="G17:G18"/>
    <mergeCell ref="B72:F72"/>
    <mergeCell ref="B75:G75"/>
    <mergeCell ref="B89:G89"/>
    <mergeCell ref="B62:G62"/>
    <mergeCell ref="B42:G42"/>
    <mergeCell ref="B58:F58"/>
    <mergeCell ref="B59:G59"/>
    <mergeCell ref="B61:G61"/>
    <mergeCell ref="B48:F48"/>
    <mergeCell ref="B49:G4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23AD5-A9AD-4B0A-8437-C5CFBE141FCE}">
  <dimension ref="A3:F149"/>
  <sheetViews>
    <sheetView zoomScale="110" zoomScaleNormal="110" workbookViewId="0">
      <selection activeCell="B47" sqref="B47"/>
    </sheetView>
  </sheetViews>
  <sheetFormatPr defaultRowHeight="14.4" x14ac:dyDescent="0.3"/>
  <cols>
    <col min="1" max="1" width="8.77734375" style="14"/>
    <col min="2" max="2" width="44.88671875" customWidth="1"/>
    <col min="3" max="3" width="19.88671875" style="14" customWidth="1"/>
    <col min="4" max="4" width="19.77734375" style="14" customWidth="1"/>
    <col min="5" max="5" width="18.21875" style="28" customWidth="1"/>
    <col min="6" max="6" width="22" customWidth="1"/>
  </cols>
  <sheetData>
    <row r="3" spans="1:6" ht="15" thickBot="1" x14ac:dyDescent="0.35"/>
    <row r="4" spans="1:6" ht="15" thickBot="1" x14ac:dyDescent="0.35">
      <c r="A4" s="217" t="s">
        <v>90</v>
      </c>
      <c r="B4" s="218"/>
      <c r="C4" s="218"/>
      <c r="D4" s="218"/>
      <c r="E4" s="218"/>
      <c r="F4" s="219"/>
    </row>
    <row r="5" spans="1:6" ht="15" thickBot="1" x14ac:dyDescent="0.35">
      <c r="A5" s="154" t="s">
        <v>57</v>
      </c>
      <c r="B5" s="155"/>
      <c r="C5" s="155"/>
      <c r="D5" s="155"/>
      <c r="E5" s="155"/>
      <c r="F5" s="156"/>
    </row>
    <row r="6" spans="1:6" ht="15" thickBot="1" x14ac:dyDescent="0.35">
      <c r="A6" s="8"/>
      <c r="B6" s="9" t="s">
        <v>42</v>
      </c>
      <c r="C6" s="2" t="s">
        <v>58</v>
      </c>
      <c r="D6" s="3" t="s">
        <v>59</v>
      </c>
      <c r="E6" s="29" t="s">
        <v>60</v>
      </c>
      <c r="F6" s="9" t="s">
        <v>61</v>
      </c>
    </row>
    <row r="7" spans="1:6" ht="23.55" customHeight="1" thickBot="1" x14ac:dyDescent="0.35">
      <c r="A7" s="10">
        <v>1</v>
      </c>
      <c r="B7" s="11" t="s">
        <v>210</v>
      </c>
      <c r="C7" s="13" t="s">
        <v>91</v>
      </c>
      <c r="D7" s="13">
        <v>20</v>
      </c>
      <c r="E7" s="27"/>
      <c r="F7" s="22"/>
    </row>
    <row r="8" spans="1:6" ht="19.95" customHeight="1" thickBot="1" x14ac:dyDescent="0.35">
      <c r="A8" s="10">
        <v>2</v>
      </c>
      <c r="B8" s="11" t="s">
        <v>18</v>
      </c>
      <c r="C8" s="13" t="s">
        <v>91</v>
      </c>
      <c r="D8" s="13">
        <v>20</v>
      </c>
      <c r="E8" s="27"/>
      <c r="F8" s="22"/>
    </row>
    <row r="9" spans="1:6" ht="18" customHeight="1" thickBot="1" x14ac:dyDescent="0.35">
      <c r="A9" s="10">
        <v>3</v>
      </c>
      <c r="B9" s="12" t="s">
        <v>65</v>
      </c>
      <c r="C9" s="13" t="s">
        <v>234</v>
      </c>
      <c r="D9" s="13">
        <v>5</v>
      </c>
      <c r="E9" s="27"/>
      <c r="F9" s="22"/>
    </row>
    <row r="10" spans="1:6" ht="22.5" customHeight="1" thickBot="1" x14ac:dyDescent="0.35">
      <c r="A10" s="10">
        <v>4</v>
      </c>
      <c r="B10" s="11" t="s">
        <v>92</v>
      </c>
      <c r="C10" s="13" t="s">
        <v>234</v>
      </c>
      <c r="D10" s="13">
        <v>5</v>
      </c>
      <c r="E10" s="27"/>
      <c r="F10" s="22"/>
    </row>
    <row r="11" spans="1:6" ht="18.45" customHeight="1" thickBot="1" x14ac:dyDescent="0.35">
      <c r="A11" s="10">
        <v>5</v>
      </c>
      <c r="B11" s="11" t="s">
        <v>93</v>
      </c>
      <c r="C11" s="13" t="s">
        <v>67</v>
      </c>
      <c r="D11" s="13">
        <v>20</v>
      </c>
      <c r="E11" s="27"/>
      <c r="F11" s="22"/>
    </row>
    <row r="12" spans="1:6" ht="19.95" customHeight="1" thickBot="1" x14ac:dyDescent="0.35">
      <c r="A12" s="10">
        <v>6</v>
      </c>
      <c r="B12" s="11" t="s">
        <v>251</v>
      </c>
      <c r="C12" s="13" t="s">
        <v>27</v>
      </c>
      <c r="D12" s="13">
        <v>10</v>
      </c>
      <c r="E12" s="27"/>
      <c r="F12" s="22"/>
    </row>
    <row r="13" spans="1:6" ht="30" customHeight="1" thickBot="1" x14ac:dyDescent="0.35">
      <c r="A13" s="10">
        <v>7</v>
      </c>
      <c r="B13" s="11" t="s">
        <v>252</v>
      </c>
      <c r="C13" s="13" t="s">
        <v>67</v>
      </c>
      <c r="D13" s="13">
        <v>20</v>
      </c>
      <c r="E13" s="27"/>
      <c r="F13" s="22"/>
    </row>
    <row r="14" spans="1:6" ht="15" thickBot="1" x14ac:dyDescent="0.35">
      <c r="A14" s="145" t="s">
        <v>94</v>
      </c>
      <c r="B14" s="146"/>
      <c r="C14" s="146"/>
      <c r="D14" s="146"/>
      <c r="E14" s="147"/>
      <c r="F14" s="21">
        <f>SUM(F7:F13)</f>
        <v>0</v>
      </c>
    </row>
    <row r="15" spans="1:6" x14ac:dyDescent="0.3">
      <c r="A15" s="127"/>
      <c r="B15" s="116"/>
      <c r="C15" s="127"/>
      <c r="D15" s="127"/>
      <c r="E15" s="128"/>
      <c r="F15" s="116"/>
    </row>
    <row r="16" spans="1:6" ht="15" thickBot="1" x14ac:dyDescent="0.35">
      <c r="A16" s="127"/>
      <c r="B16" s="116"/>
      <c r="C16" s="127"/>
      <c r="D16" s="127"/>
      <c r="E16" s="128"/>
      <c r="F16" s="116"/>
    </row>
    <row r="17" spans="1:6" ht="15" thickBot="1" x14ac:dyDescent="0.35">
      <c r="A17" s="148" t="s">
        <v>95</v>
      </c>
      <c r="B17" s="149"/>
      <c r="C17" s="149"/>
      <c r="D17" s="149"/>
      <c r="E17" s="149"/>
      <c r="F17" s="150"/>
    </row>
    <row r="18" spans="1:6" ht="27" thickBot="1" x14ac:dyDescent="0.35">
      <c r="A18" s="58" t="s">
        <v>0</v>
      </c>
      <c r="B18" s="12" t="s">
        <v>42</v>
      </c>
      <c r="C18" s="13" t="s">
        <v>58</v>
      </c>
      <c r="D18" s="18" t="s">
        <v>72</v>
      </c>
      <c r="E18" s="27" t="s">
        <v>73</v>
      </c>
      <c r="F18" s="12" t="s">
        <v>96</v>
      </c>
    </row>
    <row r="19" spans="1:6" ht="22.5" customHeight="1" thickBot="1" x14ac:dyDescent="0.35">
      <c r="A19" s="10">
        <v>1</v>
      </c>
      <c r="B19" s="11" t="s">
        <v>97</v>
      </c>
      <c r="C19" s="13" t="s">
        <v>67</v>
      </c>
      <c r="D19" s="13">
        <v>20</v>
      </c>
      <c r="E19" s="132"/>
      <c r="F19" s="22"/>
    </row>
    <row r="20" spans="1:6" ht="24" customHeight="1" thickBot="1" x14ac:dyDescent="0.35">
      <c r="A20" s="10">
        <v>2</v>
      </c>
      <c r="B20" s="11" t="s">
        <v>98</v>
      </c>
      <c r="C20" s="13" t="s">
        <v>67</v>
      </c>
      <c r="D20" s="13">
        <v>20</v>
      </c>
      <c r="E20" s="27"/>
      <c r="F20" s="22"/>
    </row>
    <row r="21" spans="1:6" ht="26.55" customHeight="1" thickBot="1" x14ac:dyDescent="0.35">
      <c r="A21" s="10">
        <v>3</v>
      </c>
      <c r="B21" s="12" t="s">
        <v>99</v>
      </c>
      <c r="C21" s="13" t="s">
        <v>67</v>
      </c>
      <c r="D21" s="13">
        <v>20</v>
      </c>
      <c r="E21" s="27"/>
      <c r="F21" s="22"/>
    </row>
    <row r="22" spans="1:6" ht="22.05" customHeight="1" thickBot="1" x14ac:dyDescent="0.35">
      <c r="A22" s="10">
        <v>4</v>
      </c>
      <c r="B22" s="11" t="s">
        <v>103</v>
      </c>
      <c r="C22" s="13" t="s">
        <v>67</v>
      </c>
      <c r="D22" s="13">
        <v>20</v>
      </c>
      <c r="E22" s="27"/>
      <c r="F22" s="22"/>
    </row>
    <row r="23" spans="1:6" ht="19.05" customHeight="1" thickBot="1" x14ac:dyDescent="0.35">
      <c r="A23" s="10">
        <v>5</v>
      </c>
      <c r="B23" s="11" t="s">
        <v>104</v>
      </c>
      <c r="C23" s="13" t="s">
        <v>67</v>
      </c>
      <c r="D23" s="13">
        <v>20</v>
      </c>
      <c r="E23" s="27"/>
      <c r="F23" s="22"/>
    </row>
    <row r="24" spans="1:6" ht="15" thickBot="1" x14ac:dyDescent="0.35">
      <c r="A24" s="10">
        <v>6</v>
      </c>
      <c r="B24" s="11" t="s">
        <v>107</v>
      </c>
      <c r="C24" s="13" t="s">
        <v>67</v>
      </c>
      <c r="D24" s="13">
        <v>20</v>
      </c>
      <c r="E24" s="27"/>
      <c r="F24" s="22"/>
    </row>
    <row r="25" spans="1:6" ht="15" thickBot="1" x14ac:dyDescent="0.35">
      <c r="A25" s="10">
        <v>7</v>
      </c>
      <c r="B25" s="12" t="s">
        <v>105</v>
      </c>
      <c r="C25" s="13" t="s">
        <v>67</v>
      </c>
      <c r="D25" s="13">
        <v>20</v>
      </c>
      <c r="E25" s="27"/>
      <c r="F25" s="22"/>
    </row>
    <row r="26" spans="1:6" ht="15" thickBot="1" x14ac:dyDescent="0.35">
      <c r="A26" s="10">
        <v>8</v>
      </c>
      <c r="B26" s="12" t="s">
        <v>106</v>
      </c>
      <c r="C26" s="13" t="s">
        <v>67</v>
      </c>
      <c r="D26" s="13">
        <v>20</v>
      </c>
      <c r="E26" s="27"/>
      <c r="F26" s="22"/>
    </row>
    <row r="27" spans="1:6" ht="15" thickBot="1" x14ac:dyDescent="0.35">
      <c r="A27" s="10">
        <v>9</v>
      </c>
      <c r="B27" s="12" t="s">
        <v>100</v>
      </c>
      <c r="C27" s="13" t="s">
        <v>67</v>
      </c>
      <c r="D27" s="13">
        <v>20</v>
      </c>
      <c r="E27" s="27"/>
      <c r="F27" s="22"/>
    </row>
    <row r="28" spans="1:6" ht="15" thickBot="1" x14ac:dyDescent="0.35">
      <c r="A28" s="10">
        <v>10</v>
      </c>
      <c r="B28" s="12" t="s">
        <v>255</v>
      </c>
      <c r="C28" s="13" t="s">
        <v>67</v>
      </c>
      <c r="D28" s="13">
        <v>20</v>
      </c>
      <c r="E28" s="27"/>
      <c r="F28" s="22"/>
    </row>
    <row r="29" spans="1:6" ht="15" thickBot="1" x14ac:dyDescent="0.35">
      <c r="A29" s="10">
        <v>11</v>
      </c>
      <c r="B29" s="12" t="s">
        <v>101</v>
      </c>
      <c r="C29" s="13" t="s">
        <v>4</v>
      </c>
      <c r="D29" s="13">
        <v>1</v>
      </c>
      <c r="E29" s="27"/>
      <c r="F29" s="22"/>
    </row>
    <row r="30" spans="1:6" ht="15" thickBot="1" x14ac:dyDescent="0.35">
      <c r="A30" s="10">
        <v>12</v>
      </c>
      <c r="B30" s="12" t="s">
        <v>102</v>
      </c>
      <c r="C30" s="13" t="s">
        <v>67</v>
      </c>
      <c r="D30" s="13">
        <v>20</v>
      </c>
      <c r="E30" s="27"/>
      <c r="F30" s="22"/>
    </row>
    <row r="31" spans="1:6" x14ac:dyDescent="0.3">
      <c r="A31" s="127"/>
      <c r="B31" s="116"/>
      <c r="C31" s="127"/>
      <c r="D31" s="127"/>
      <c r="E31" s="129" t="s">
        <v>21</v>
      </c>
      <c r="F31" s="130">
        <f>SUM(F19:F30)</f>
        <v>0</v>
      </c>
    </row>
    <row r="32" spans="1:6" ht="15" thickBot="1" x14ac:dyDescent="0.35">
      <c r="A32" s="127"/>
      <c r="B32" s="116"/>
      <c r="C32" s="127"/>
      <c r="D32" s="127"/>
      <c r="E32" s="128"/>
      <c r="F32" s="116"/>
    </row>
    <row r="33" spans="1:6" ht="15" thickBot="1" x14ac:dyDescent="0.35">
      <c r="A33" s="167" t="s">
        <v>108</v>
      </c>
      <c r="B33" s="168"/>
      <c r="C33" s="168"/>
      <c r="D33" s="168"/>
      <c r="E33" s="168"/>
      <c r="F33" s="169"/>
    </row>
    <row r="34" spans="1:6" ht="15" thickBot="1" x14ac:dyDescent="0.35">
      <c r="A34" s="4" t="s">
        <v>16</v>
      </c>
      <c r="B34" s="5" t="s">
        <v>42</v>
      </c>
      <c r="C34" s="6" t="s">
        <v>29</v>
      </c>
      <c r="D34" s="7" t="s">
        <v>30</v>
      </c>
      <c r="E34" s="57" t="s">
        <v>238</v>
      </c>
      <c r="F34" s="7" t="s">
        <v>257</v>
      </c>
    </row>
    <row r="35" spans="1:6" ht="15" thickBot="1" x14ac:dyDescent="0.35">
      <c r="A35" s="4" t="s">
        <v>31</v>
      </c>
      <c r="B35" s="5" t="s">
        <v>109</v>
      </c>
      <c r="C35" s="6" t="s">
        <v>33</v>
      </c>
      <c r="D35" s="7">
        <v>300</v>
      </c>
      <c r="E35" s="57"/>
      <c r="F35" s="121"/>
    </row>
    <row r="36" spans="1:6" ht="14.55" customHeight="1" thickBot="1" x14ac:dyDescent="0.35">
      <c r="A36" s="4" t="s">
        <v>34</v>
      </c>
      <c r="B36" s="5" t="s">
        <v>110</v>
      </c>
      <c r="C36" s="6" t="s">
        <v>27</v>
      </c>
      <c r="D36" s="7">
        <v>500</v>
      </c>
      <c r="E36" s="57"/>
      <c r="F36" s="121"/>
    </row>
    <row r="37" spans="1:6" ht="15" thickBot="1" x14ac:dyDescent="0.35">
      <c r="A37" s="32">
        <v>3</v>
      </c>
      <c r="B37" s="33" t="s">
        <v>253</v>
      </c>
      <c r="C37" s="34" t="s">
        <v>254</v>
      </c>
      <c r="D37" s="35">
        <v>120</v>
      </c>
      <c r="E37" s="122"/>
      <c r="F37" s="123"/>
    </row>
    <row r="38" spans="1:6" ht="15" thickBot="1" x14ac:dyDescent="0.35">
      <c r="A38" s="4">
        <v>4</v>
      </c>
      <c r="B38" s="5" t="s">
        <v>111</v>
      </c>
      <c r="C38" s="6" t="s">
        <v>27</v>
      </c>
      <c r="D38" s="7">
        <v>100</v>
      </c>
      <c r="E38" s="57"/>
      <c r="F38" s="121"/>
    </row>
    <row r="39" spans="1:6" ht="15" thickBot="1" x14ac:dyDescent="0.35">
      <c r="A39" s="4">
        <v>5</v>
      </c>
      <c r="B39" s="5" t="s">
        <v>112</v>
      </c>
      <c r="C39" s="6" t="s">
        <v>27</v>
      </c>
      <c r="D39" s="7">
        <v>30</v>
      </c>
      <c r="E39" s="57"/>
      <c r="F39" s="121"/>
    </row>
    <row r="40" spans="1:6" ht="15" thickBot="1" x14ac:dyDescent="0.35">
      <c r="A40" s="32">
        <v>6</v>
      </c>
      <c r="B40" s="33" t="s">
        <v>256</v>
      </c>
      <c r="C40" s="34" t="s">
        <v>27</v>
      </c>
      <c r="D40" s="35">
        <v>20</v>
      </c>
      <c r="E40" s="122"/>
      <c r="F40" s="123"/>
    </row>
    <row r="41" spans="1:6" ht="15" thickBot="1" x14ac:dyDescent="0.35">
      <c r="A41" s="32">
        <v>7</v>
      </c>
      <c r="B41" s="33" t="s">
        <v>113</v>
      </c>
      <c r="C41" s="34" t="s">
        <v>27</v>
      </c>
      <c r="D41" s="35">
        <v>100</v>
      </c>
      <c r="E41" s="122"/>
      <c r="F41" s="123"/>
    </row>
    <row r="42" spans="1:6" ht="15" thickBot="1" x14ac:dyDescent="0.35">
      <c r="A42" s="32">
        <v>8</v>
      </c>
      <c r="B42" s="33" t="s">
        <v>114</v>
      </c>
      <c r="C42" s="34" t="s">
        <v>27</v>
      </c>
      <c r="D42" s="35">
        <v>5</v>
      </c>
      <c r="E42" s="122"/>
      <c r="F42" s="123"/>
    </row>
    <row r="43" spans="1:6" ht="15" thickBot="1" x14ac:dyDescent="0.35">
      <c r="A43" s="32">
        <v>9</v>
      </c>
      <c r="B43" s="33" t="s">
        <v>115</v>
      </c>
      <c r="C43" s="34" t="s">
        <v>27</v>
      </c>
      <c r="D43" s="35">
        <v>500</v>
      </c>
      <c r="E43" s="122"/>
      <c r="F43" s="123"/>
    </row>
    <row r="44" spans="1:6" ht="15" thickBot="1" x14ac:dyDescent="0.35">
      <c r="A44" s="4">
        <v>10</v>
      </c>
      <c r="B44" s="5" t="s">
        <v>116</v>
      </c>
      <c r="C44" s="6" t="s">
        <v>27</v>
      </c>
      <c r="D44" s="7">
        <v>10</v>
      </c>
      <c r="E44" s="57"/>
      <c r="F44" s="121"/>
    </row>
    <row r="45" spans="1:6" ht="15" thickBot="1" x14ac:dyDescent="0.35">
      <c r="A45" s="4">
        <v>11</v>
      </c>
      <c r="B45" s="5" t="s">
        <v>117</v>
      </c>
      <c r="C45" s="6" t="s">
        <v>27</v>
      </c>
      <c r="D45" s="7">
        <v>4</v>
      </c>
      <c r="E45" s="57"/>
      <c r="F45" s="121"/>
    </row>
    <row r="46" spans="1:6" ht="15" thickBot="1" x14ac:dyDescent="0.35">
      <c r="A46" s="4">
        <v>12</v>
      </c>
      <c r="B46" s="5" t="s">
        <v>118</v>
      </c>
      <c r="C46" s="6" t="s">
        <v>27</v>
      </c>
      <c r="D46" s="7">
        <v>48</v>
      </c>
      <c r="E46" s="57"/>
      <c r="F46" s="121"/>
    </row>
    <row r="47" spans="1:6" ht="15" thickBot="1" x14ac:dyDescent="0.35">
      <c r="A47" s="4" t="s">
        <v>119</v>
      </c>
      <c r="B47" s="5" t="s">
        <v>38</v>
      </c>
      <c r="C47" s="6" t="s">
        <v>33</v>
      </c>
      <c r="D47" s="7">
        <v>100</v>
      </c>
      <c r="E47" s="57"/>
      <c r="F47" s="121"/>
    </row>
    <row r="48" spans="1:6" ht="15" thickBot="1" x14ac:dyDescent="0.35">
      <c r="A48" s="4">
        <v>8</v>
      </c>
      <c r="B48" s="5" t="s">
        <v>39</v>
      </c>
      <c r="C48" s="6" t="s">
        <v>27</v>
      </c>
      <c r="D48" s="7">
        <v>200</v>
      </c>
      <c r="E48" s="57"/>
      <c r="F48" s="121"/>
    </row>
    <row r="49" spans="1:6" ht="15" thickBot="1" x14ac:dyDescent="0.35">
      <c r="A49" s="4">
        <v>9</v>
      </c>
      <c r="B49" s="5" t="s">
        <v>120</v>
      </c>
      <c r="C49" s="6" t="s">
        <v>27</v>
      </c>
      <c r="D49" s="7">
        <v>15</v>
      </c>
      <c r="E49" s="57"/>
      <c r="F49" s="121"/>
    </row>
    <row r="50" spans="1:6" ht="27" thickBot="1" x14ac:dyDescent="0.35">
      <c r="A50" s="4">
        <v>10</v>
      </c>
      <c r="B50" s="16" t="s">
        <v>121</v>
      </c>
      <c r="C50" s="6" t="s">
        <v>27</v>
      </c>
      <c r="D50" s="7">
        <v>20</v>
      </c>
      <c r="E50" s="57"/>
      <c r="F50" s="121"/>
    </row>
    <row r="51" spans="1:6" ht="24" customHeight="1" thickBot="1" x14ac:dyDescent="0.35">
      <c r="A51" s="160" t="s">
        <v>40</v>
      </c>
      <c r="B51" s="161"/>
      <c r="C51" s="161"/>
      <c r="D51" s="161"/>
      <c r="E51" s="162"/>
      <c r="F51" s="31">
        <f>SUM(F35:F50)</f>
        <v>0</v>
      </c>
    </row>
    <row r="52" spans="1:6" x14ac:dyDescent="0.3">
      <c r="A52" s="127"/>
      <c r="B52" s="116"/>
      <c r="C52" s="127"/>
      <c r="D52" s="127"/>
      <c r="E52" s="128"/>
      <c r="F52" s="116"/>
    </row>
    <row r="53" spans="1:6" x14ac:dyDescent="0.3">
      <c r="A53" s="127"/>
      <c r="B53" s="116"/>
      <c r="C53" s="127"/>
      <c r="D53" s="127"/>
      <c r="E53" s="128"/>
      <c r="F53" s="116"/>
    </row>
    <row r="54" spans="1:6" ht="14.55" customHeight="1" thickBot="1" x14ac:dyDescent="0.35">
      <c r="A54" s="127"/>
      <c r="B54" s="116"/>
      <c r="C54" s="127"/>
      <c r="D54" s="127"/>
      <c r="E54" s="128"/>
      <c r="F54" s="116"/>
    </row>
    <row r="55" spans="1:6" ht="15" thickBot="1" x14ac:dyDescent="0.35">
      <c r="A55" s="134" t="s">
        <v>244</v>
      </c>
      <c r="B55" s="79" t="s">
        <v>243</v>
      </c>
      <c r="C55" s="135" t="s">
        <v>2</v>
      </c>
      <c r="D55" s="135" t="s">
        <v>122</v>
      </c>
      <c r="E55" s="124" t="s">
        <v>238</v>
      </c>
      <c r="F55" s="79" t="s">
        <v>232</v>
      </c>
    </row>
    <row r="56" spans="1:6" ht="22.95" customHeight="1" thickBot="1" x14ac:dyDescent="0.35">
      <c r="A56" s="134">
        <v>1</v>
      </c>
      <c r="B56" s="17" t="s">
        <v>145</v>
      </c>
      <c r="C56" s="13" t="s">
        <v>245</v>
      </c>
      <c r="D56" s="136">
        <v>20</v>
      </c>
      <c r="E56" s="30"/>
      <c r="F56" s="30"/>
    </row>
    <row r="57" spans="1:6" ht="31.05" customHeight="1" thickBot="1" x14ac:dyDescent="0.35">
      <c r="A57" s="10">
        <v>1.1000000000000001</v>
      </c>
      <c r="B57" s="11" t="s">
        <v>146</v>
      </c>
      <c r="C57" s="13"/>
      <c r="D57" s="13"/>
      <c r="E57" s="22"/>
      <c r="F57" s="12"/>
    </row>
    <row r="58" spans="1:6" ht="28.5" customHeight="1" thickBot="1" x14ac:dyDescent="0.35">
      <c r="A58" s="10">
        <v>1.2</v>
      </c>
      <c r="B58" s="11" t="s">
        <v>147</v>
      </c>
      <c r="C58" s="13"/>
      <c r="D58" s="13"/>
      <c r="E58" s="22"/>
      <c r="F58" s="12"/>
    </row>
    <row r="59" spans="1:6" ht="29.55" customHeight="1" thickBot="1" x14ac:dyDescent="0.35">
      <c r="A59" s="10">
        <v>1.3</v>
      </c>
      <c r="B59" s="11" t="s">
        <v>148</v>
      </c>
      <c r="C59" s="13"/>
      <c r="D59" s="13"/>
      <c r="E59" s="22"/>
      <c r="F59" s="12"/>
    </row>
    <row r="60" spans="1:6" ht="28.5" customHeight="1" thickBot="1" x14ac:dyDescent="0.35">
      <c r="A60" s="10">
        <v>1.4</v>
      </c>
      <c r="B60" s="11" t="s">
        <v>149</v>
      </c>
      <c r="C60" s="13"/>
      <c r="D60" s="13"/>
      <c r="E60" s="22"/>
      <c r="F60" s="12"/>
    </row>
    <row r="61" spans="1:6" ht="24" customHeight="1" thickBot="1" x14ac:dyDescent="0.35">
      <c r="A61" s="10">
        <v>1.5</v>
      </c>
      <c r="B61" s="11" t="s">
        <v>150</v>
      </c>
      <c r="C61" s="13"/>
      <c r="D61" s="13"/>
      <c r="E61" s="22"/>
      <c r="F61" s="12"/>
    </row>
    <row r="62" spans="1:6" ht="15" thickBot="1" x14ac:dyDescent="0.35">
      <c r="A62" s="125"/>
      <c r="B62" s="11"/>
      <c r="C62" s="126"/>
      <c r="D62" s="126"/>
      <c r="E62" s="22"/>
      <c r="F62" s="12"/>
    </row>
    <row r="63" spans="1:6" ht="17.55" customHeight="1" thickBot="1" x14ac:dyDescent="0.35">
      <c r="A63" s="125">
        <v>2</v>
      </c>
      <c r="B63" s="11" t="s">
        <v>151</v>
      </c>
      <c r="C63" s="126" t="s">
        <v>245</v>
      </c>
      <c r="D63" s="126">
        <v>20</v>
      </c>
      <c r="E63" s="22"/>
      <c r="F63" s="22"/>
    </row>
    <row r="64" spans="1:6" ht="19.05" customHeight="1" thickBot="1" x14ac:dyDescent="0.35">
      <c r="A64" s="10">
        <v>2.1</v>
      </c>
      <c r="B64" s="11" t="s">
        <v>152</v>
      </c>
      <c r="C64" s="13"/>
      <c r="D64" s="13"/>
      <c r="E64" s="22"/>
      <c r="F64" s="12"/>
    </row>
    <row r="65" spans="1:6" ht="22.5" customHeight="1" thickBot="1" x14ac:dyDescent="0.35">
      <c r="A65" s="10">
        <v>2.2000000000000002</v>
      </c>
      <c r="B65" s="11" t="s">
        <v>153</v>
      </c>
      <c r="C65" s="13"/>
      <c r="D65" s="13"/>
      <c r="E65" s="22"/>
      <c r="F65" s="12"/>
    </row>
    <row r="66" spans="1:6" ht="19.05" customHeight="1" thickBot="1" x14ac:dyDescent="0.35">
      <c r="A66" s="10">
        <v>2.2999999999999998</v>
      </c>
      <c r="B66" s="11" t="s">
        <v>154</v>
      </c>
      <c r="C66" s="13"/>
      <c r="D66" s="13"/>
      <c r="E66" s="22"/>
      <c r="F66" s="12"/>
    </row>
    <row r="67" spans="1:6" ht="19.05" customHeight="1" thickBot="1" x14ac:dyDescent="0.35">
      <c r="A67" s="10">
        <v>2.4</v>
      </c>
      <c r="B67" s="11" t="s">
        <v>155</v>
      </c>
      <c r="C67" s="13"/>
      <c r="D67" s="13"/>
      <c r="E67" s="22"/>
      <c r="F67" s="12"/>
    </row>
    <row r="68" spans="1:6" ht="16.5" customHeight="1" thickBot="1" x14ac:dyDescent="0.35">
      <c r="A68" s="10">
        <v>2.5</v>
      </c>
      <c r="B68" s="11" t="s">
        <v>156</v>
      </c>
      <c r="C68" s="13"/>
      <c r="D68" s="13"/>
      <c r="E68" s="22"/>
      <c r="F68" s="12"/>
    </row>
    <row r="69" spans="1:6" ht="15" thickBot="1" x14ac:dyDescent="0.35">
      <c r="A69" s="125"/>
      <c r="B69" s="11"/>
      <c r="C69" s="126"/>
      <c r="D69" s="126"/>
      <c r="E69" s="22"/>
      <c r="F69" s="12"/>
    </row>
    <row r="70" spans="1:6" ht="15" thickBot="1" x14ac:dyDescent="0.35">
      <c r="A70" s="125">
        <v>3</v>
      </c>
      <c r="B70" s="11" t="s">
        <v>157</v>
      </c>
      <c r="C70" s="126" t="s">
        <v>246</v>
      </c>
      <c r="D70" s="126">
        <v>20</v>
      </c>
      <c r="E70" s="22"/>
      <c r="F70" s="22"/>
    </row>
    <row r="71" spans="1:6" ht="15" thickBot="1" x14ac:dyDescent="0.35">
      <c r="A71" s="10">
        <v>3.1</v>
      </c>
      <c r="B71" s="11" t="s">
        <v>158</v>
      </c>
      <c r="C71" s="13"/>
      <c r="D71" s="13"/>
      <c r="E71" s="22"/>
      <c r="F71" s="12"/>
    </row>
    <row r="72" spans="1:6" ht="15" thickBot="1" x14ac:dyDescent="0.35">
      <c r="A72" s="10">
        <v>3.2</v>
      </c>
      <c r="B72" s="11" t="s">
        <v>159</v>
      </c>
      <c r="C72" s="13"/>
      <c r="D72" s="13"/>
      <c r="E72" s="22"/>
      <c r="F72" s="12"/>
    </row>
    <row r="73" spans="1:6" ht="15" thickBot="1" x14ac:dyDescent="0.35">
      <c r="A73" s="10">
        <v>3.3</v>
      </c>
      <c r="B73" s="11" t="s">
        <v>160</v>
      </c>
      <c r="C73" s="13"/>
      <c r="D73" s="13"/>
      <c r="E73" s="22"/>
      <c r="F73" s="12"/>
    </row>
    <row r="74" spans="1:6" ht="40.200000000000003" thickBot="1" x14ac:dyDescent="0.35">
      <c r="A74" s="10">
        <v>3.4</v>
      </c>
      <c r="B74" s="11" t="s">
        <v>161</v>
      </c>
      <c r="C74" s="13"/>
      <c r="D74" s="13"/>
      <c r="E74" s="22"/>
      <c r="F74" s="12"/>
    </row>
    <row r="75" spans="1:6" ht="27" thickBot="1" x14ac:dyDescent="0.35">
      <c r="A75" s="10">
        <v>3.5</v>
      </c>
      <c r="B75" s="11" t="s">
        <v>162</v>
      </c>
      <c r="C75" s="13"/>
      <c r="D75" s="13"/>
      <c r="E75" s="22"/>
      <c r="F75" s="12"/>
    </row>
    <row r="76" spans="1:6" ht="15" thickBot="1" x14ac:dyDescent="0.35">
      <c r="A76" s="10">
        <v>3.6</v>
      </c>
      <c r="B76" s="11" t="s">
        <v>163</v>
      </c>
      <c r="C76" s="13"/>
      <c r="D76" s="13"/>
      <c r="E76" s="22"/>
      <c r="F76" s="12"/>
    </row>
    <row r="77" spans="1:6" ht="15" thickBot="1" x14ac:dyDescent="0.35">
      <c r="A77" s="125"/>
      <c r="B77" s="11"/>
      <c r="C77" s="126"/>
      <c r="D77" s="126"/>
      <c r="E77" s="22"/>
      <c r="F77" s="12"/>
    </row>
    <row r="78" spans="1:6" ht="15" thickBot="1" x14ac:dyDescent="0.35">
      <c r="A78" s="125">
        <v>4</v>
      </c>
      <c r="B78" s="11" t="s">
        <v>164</v>
      </c>
      <c r="C78" s="126" t="s">
        <v>245</v>
      </c>
      <c r="D78" s="126">
        <v>20</v>
      </c>
      <c r="E78" s="22"/>
      <c r="F78" s="22"/>
    </row>
    <row r="79" spans="1:6" ht="15" thickBot="1" x14ac:dyDescent="0.35">
      <c r="A79" s="10">
        <v>4.0999999999999996</v>
      </c>
      <c r="B79" s="11" t="s">
        <v>165</v>
      </c>
      <c r="C79" s="13"/>
      <c r="D79" s="13"/>
      <c r="E79" s="22"/>
      <c r="F79" s="12"/>
    </row>
    <row r="80" spans="1:6" ht="27" thickBot="1" x14ac:dyDescent="0.35">
      <c r="A80" s="10">
        <v>4.2</v>
      </c>
      <c r="B80" s="11" t="s">
        <v>166</v>
      </c>
      <c r="C80" s="13"/>
      <c r="D80" s="13"/>
      <c r="E80" s="22"/>
      <c r="F80" s="12"/>
    </row>
    <row r="81" spans="1:6" ht="40.200000000000003" thickBot="1" x14ac:dyDescent="0.35">
      <c r="A81" s="10">
        <v>4.3</v>
      </c>
      <c r="B81" s="11" t="s">
        <v>167</v>
      </c>
      <c r="C81" s="13"/>
      <c r="D81" s="13"/>
      <c r="E81" s="22"/>
      <c r="F81" s="12"/>
    </row>
    <row r="82" spans="1:6" ht="15" thickBot="1" x14ac:dyDescent="0.35">
      <c r="A82" s="10">
        <v>4.4000000000000004</v>
      </c>
      <c r="B82" s="11" t="s">
        <v>168</v>
      </c>
      <c r="C82" s="13"/>
      <c r="D82" s="13"/>
      <c r="E82" s="22"/>
      <c r="F82" s="12"/>
    </row>
    <row r="83" spans="1:6" ht="15" thickBot="1" x14ac:dyDescent="0.35">
      <c r="A83" s="10">
        <v>4.5</v>
      </c>
      <c r="B83" s="11" t="s">
        <v>169</v>
      </c>
      <c r="C83" s="13"/>
      <c r="D83" s="13"/>
      <c r="E83" s="22"/>
      <c r="F83" s="12"/>
    </row>
    <row r="84" spans="1:6" ht="15" thickBot="1" x14ac:dyDescent="0.35">
      <c r="A84" s="125"/>
      <c r="B84" s="11"/>
      <c r="C84" s="126"/>
      <c r="D84" s="126"/>
      <c r="E84" s="22"/>
      <c r="F84" s="12"/>
    </row>
    <row r="85" spans="1:6" ht="15" thickBot="1" x14ac:dyDescent="0.35">
      <c r="A85" s="125">
        <v>5</v>
      </c>
      <c r="B85" s="11" t="s">
        <v>170</v>
      </c>
      <c r="C85" s="126" t="s">
        <v>245</v>
      </c>
      <c r="D85" s="126">
        <v>20</v>
      </c>
      <c r="E85" s="22"/>
      <c r="F85" s="22"/>
    </row>
    <row r="86" spans="1:6" ht="15" thickBot="1" x14ac:dyDescent="0.35">
      <c r="A86" s="10">
        <v>5.0999999999999996</v>
      </c>
      <c r="B86" s="11" t="s">
        <v>171</v>
      </c>
      <c r="C86" s="13"/>
      <c r="D86" s="13"/>
      <c r="E86" s="22"/>
      <c r="F86" s="12"/>
    </row>
    <row r="87" spans="1:6" ht="15" thickBot="1" x14ac:dyDescent="0.35">
      <c r="A87" s="10">
        <v>5.2</v>
      </c>
      <c r="B87" s="11" t="s">
        <v>172</v>
      </c>
      <c r="C87" s="13"/>
      <c r="D87" s="13"/>
      <c r="E87" s="22"/>
      <c r="F87" s="12"/>
    </row>
    <row r="88" spans="1:6" ht="15" thickBot="1" x14ac:dyDescent="0.35">
      <c r="A88" s="10">
        <v>5.3</v>
      </c>
      <c r="B88" s="11" t="s">
        <v>173</v>
      </c>
      <c r="C88" s="13"/>
      <c r="D88" s="13"/>
      <c r="E88" s="22"/>
      <c r="F88" s="12"/>
    </row>
    <row r="89" spans="1:6" ht="27" thickBot="1" x14ac:dyDescent="0.35">
      <c r="A89" s="10">
        <v>5.4</v>
      </c>
      <c r="B89" s="11" t="s">
        <v>174</v>
      </c>
      <c r="C89" s="13"/>
      <c r="D89" s="13"/>
      <c r="E89" s="22"/>
      <c r="F89" s="12"/>
    </row>
    <row r="90" spans="1:6" ht="15" thickBot="1" x14ac:dyDescent="0.35">
      <c r="A90" s="10">
        <v>5.5</v>
      </c>
      <c r="B90" s="11" t="s">
        <v>175</v>
      </c>
      <c r="C90" s="13"/>
      <c r="D90" s="13"/>
      <c r="E90" s="22"/>
      <c r="F90" s="12"/>
    </row>
    <row r="91" spans="1:6" ht="15" thickBot="1" x14ac:dyDescent="0.35">
      <c r="A91" s="125"/>
      <c r="B91" s="11"/>
      <c r="C91" s="126"/>
      <c r="D91" s="126"/>
      <c r="E91" s="22"/>
      <c r="F91" s="12"/>
    </row>
    <row r="92" spans="1:6" ht="15" thickBot="1" x14ac:dyDescent="0.35">
      <c r="A92" s="125">
        <v>6</v>
      </c>
      <c r="B92" s="11" t="s">
        <v>176</v>
      </c>
      <c r="C92" s="126" t="s">
        <v>245</v>
      </c>
      <c r="D92" s="126">
        <v>20</v>
      </c>
      <c r="E92" s="22"/>
      <c r="F92" s="22"/>
    </row>
    <row r="93" spans="1:6" ht="27" thickBot="1" x14ac:dyDescent="0.35">
      <c r="A93" s="10">
        <v>6.1</v>
      </c>
      <c r="B93" s="11" t="s">
        <v>177</v>
      </c>
      <c r="C93" s="13"/>
      <c r="D93" s="13"/>
      <c r="E93" s="22"/>
      <c r="F93" s="12"/>
    </row>
    <row r="94" spans="1:6" ht="15" thickBot="1" x14ac:dyDescent="0.35">
      <c r="A94" s="10">
        <v>6.2</v>
      </c>
      <c r="B94" s="11" t="s">
        <v>178</v>
      </c>
      <c r="C94" s="13"/>
      <c r="D94" s="13"/>
      <c r="E94" s="22"/>
      <c r="F94" s="12"/>
    </row>
    <row r="95" spans="1:6" ht="27" thickBot="1" x14ac:dyDescent="0.35">
      <c r="A95" s="10">
        <v>6.3</v>
      </c>
      <c r="B95" s="11" t="s">
        <v>179</v>
      </c>
      <c r="C95" s="13"/>
      <c r="D95" s="13"/>
      <c r="E95" s="22"/>
      <c r="F95" s="12"/>
    </row>
    <row r="96" spans="1:6" ht="15" thickBot="1" x14ac:dyDescent="0.35">
      <c r="A96" s="10">
        <v>6.4</v>
      </c>
      <c r="B96" s="11" t="s">
        <v>180</v>
      </c>
      <c r="C96" s="13"/>
      <c r="D96" s="13"/>
      <c r="E96" s="22"/>
      <c r="F96" s="12"/>
    </row>
    <row r="97" spans="1:6" ht="15" thickBot="1" x14ac:dyDescent="0.35">
      <c r="A97" s="125"/>
      <c r="B97" s="12"/>
      <c r="C97" s="126"/>
      <c r="D97" s="126"/>
      <c r="E97" s="22"/>
      <c r="F97" s="12"/>
    </row>
    <row r="98" spans="1:6" ht="15" thickBot="1" x14ac:dyDescent="0.35">
      <c r="A98" s="125">
        <v>7</v>
      </c>
      <c r="B98" s="12" t="s">
        <v>181</v>
      </c>
      <c r="C98" s="126" t="s">
        <v>245</v>
      </c>
      <c r="D98" s="126">
        <v>20</v>
      </c>
      <c r="E98" s="22"/>
      <c r="F98" s="22"/>
    </row>
    <row r="99" spans="1:6" ht="27" thickBot="1" x14ac:dyDescent="0.35">
      <c r="A99" s="10">
        <v>7.1</v>
      </c>
      <c r="B99" s="11" t="s">
        <v>182</v>
      </c>
      <c r="C99" s="13"/>
      <c r="D99" s="13"/>
      <c r="E99" s="22"/>
      <c r="F99" s="12"/>
    </row>
    <row r="100" spans="1:6" ht="26.55" customHeight="1" thickBot="1" x14ac:dyDescent="0.35">
      <c r="A100" s="10">
        <v>7.2</v>
      </c>
      <c r="B100" s="11" t="s">
        <v>183</v>
      </c>
      <c r="C100" s="13"/>
      <c r="D100" s="13"/>
      <c r="E100" s="22"/>
      <c r="F100" s="12"/>
    </row>
    <row r="101" spans="1:6" ht="23.55" customHeight="1" thickBot="1" x14ac:dyDescent="0.35">
      <c r="A101" s="10">
        <v>7.3</v>
      </c>
      <c r="B101" s="11" t="s">
        <v>184</v>
      </c>
      <c r="C101" s="13"/>
      <c r="D101" s="13"/>
      <c r="E101" s="22"/>
      <c r="F101" s="12"/>
    </row>
    <row r="102" spans="1:6" ht="27" thickBot="1" x14ac:dyDescent="0.35">
      <c r="A102" s="10">
        <v>7.4</v>
      </c>
      <c r="B102" s="11" t="s">
        <v>185</v>
      </c>
      <c r="C102" s="13"/>
      <c r="D102" s="13"/>
      <c r="E102" s="22"/>
      <c r="F102" s="12"/>
    </row>
    <row r="103" spans="1:6" ht="27" thickBot="1" x14ac:dyDescent="0.35">
      <c r="A103" s="10">
        <v>7.5</v>
      </c>
      <c r="B103" s="11" t="s">
        <v>186</v>
      </c>
      <c r="C103" s="13"/>
      <c r="D103" s="13"/>
      <c r="E103" s="22"/>
      <c r="F103" s="12"/>
    </row>
    <row r="104" spans="1:6" ht="27" thickBot="1" x14ac:dyDescent="0.35">
      <c r="A104" s="10">
        <v>7.6</v>
      </c>
      <c r="B104" s="11" t="s">
        <v>187</v>
      </c>
      <c r="C104" s="13"/>
      <c r="D104" s="13"/>
      <c r="E104" s="22"/>
      <c r="F104" s="12"/>
    </row>
    <row r="105" spans="1:6" ht="27" thickBot="1" x14ac:dyDescent="0.35">
      <c r="A105" s="10">
        <v>7.7</v>
      </c>
      <c r="B105" s="11" t="s">
        <v>188</v>
      </c>
      <c r="C105" s="13"/>
      <c r="D105" s="13"/>
      <c r="E105" s="22"/>
      <c r="F105" s="12"/>
    </row>
    <row r="106" spans="1:6" ht="27" thickBot="1" x14ac:dyDescent="0.35">
      <c r="A106" s="10">
        <v>7.8</v>
      </c>
      <c r="B106" s="11" t="s">
        <v>189</v>
      </c>
      <c r="C106" s="13"/>
      <c r="D106" s="13"/>
      <c r="E106" s="22"/>
      <c r="F106" s="12"/>
    </row>
    <row r="107" spans="1:6" ht="27" thickBot="1" x14ac:dyDescent="0.35">
      <c r="A107" s="10">
        <v>7.9</v>
      </c>
      <c r="B107" s="11" t="s">
        <v>190</v>
      </c>
      <c r="C107" s="13"/>
      <c r="D107" s="13"/>
      <c r="E107" s="22"/>
      <c r="F107" s="12"/>
    </row>
    <row r="108" spans="1:6" ht="27" thickBot="1" x14ac:dyDescent="0.35">
      <c r="A108" s="141">
        <v>7.1</v>
      </c>
      <c r="B108" s="11" t="s">
        <v>191</v>
      </c>
      <c r="C108" s="13"/>
      <c r="D108" s="13"/>
      <c r="E108" s="22"/>
      <c r="F108" s="12"/>
    </row>
    <row r="109" spans="1:6" ht="15" thickBot="1" x14ac:dyDescent="0.35">
      <c r="A109" s="10">
        <v>7.11</v>
      </c>
      <c r="B109" s="11" t="s">
        <v>192</v>
      </c>
      <c r="C109" s="13"/>
      <c r="D109" s="13"/>
      <c r="E109" s="22"/>
      <c r="F109" s="12"/>
    </row>
    <row r="110" spans="1:6" ht="15" thickBot="1" x14ac:dyDescent="0.35">
      <c r="A110" s="10">
        <v>7.12</v>
      </c>
      <c r="B110" s="11" t="s">
        <v>193</v>
      </c>
      <c r="C110" s="13"/>
      <c r="D110" s="13"/>
      <c r="E110" s="22"/>
      <c r="F110" s="12"/>
    </row>
    <row r="111" spans="1:6" ht="15" thickBot="1" x14ac:dyDescent="0.35">
      <c r="A111" s="10">
        <v>7.13</v>
      </c>
      <c r="B111" s="11" t="s">
        <v>194</v>
      </c>
      <c r="C111" s="13"/>
      <c r="D111" s="13"/>
      <c r="E111" s="22"/>
      <c r="F111" s="12"/>
    </row>
    <row r="112" spans="1:6" ht="27" thickBot="1" x14ac:dyDescent="0.35">
      <c r="A112" s="10">
        <v>7.14</v>
      </c>
      <c r="B112" s="11" t="s">
        <v>195</v>
      </c>
      <c r="C112" s="13"/>
      <c r="D112" s="13"/>
      <c r="E112" s="22"/>
      <c r="F112" s="12"/>
    </row>
    <row r="113" spans="1:6" ht="19.5" customHeight="1" thickBot="1" x14ac:dyDescent="0.35">
      <c r="A113" s="10"/>
      <c r="B113" s="145" t="s">
        <v>94</v>
      </c>
      <c r="C113" s="146"/>
      <c r="D113" s="146"/>
      <c r="E113" s="147"/>
      <c r="F113" s="21">
        <f>SUM(F56:F112)</f>
        <v>0</v>
      </c>
    </row>
    <row r="114" spans="1:6" ht="15" thickBot="1" x14ac:dyDescent="0.35">
      <c r="A114" s="143"/>
      <c r="B114" s="144"/>
      <c r="C114" s="144"/>
      <c r="D114" s="144"/>
      <c r="E114" s="144"/>
      <c r="F114" s="220"/>
    </row>
    <row r="115" spans="1:6" ht="15" thickBot="1" x14ac:dyDescent="0.35">
      <c r="A115" s="134"/>
      <c r="B115" s="142"/>
      <c r="C115" s="135" t="s">
        <v>284</v>
      </c>
      <c r="D115" s="135" t="s">
        <v>122</v>
      </c>
      <c r="E115" s="30" t="s">
        <v>261</v>
      </c>
      <c r="F115" s="17" t="s">
        <v>232</v>
      </c>
    </row>
    <row r="116" spans="1:6" ht="18" customHeight="1" thickBot="1" x14ac:dyDescent="0.35">
      <c r="A116" s="125">
        <v>8</v>
      </c>
      <c r="B116" s="9" t="s">
        <v>196</v>
      </c>
      <c r="C116" s="126" t="s">
        <v>245</v>
      </c>
      <c r="D116" s="126">
        <v>20</v>
      </c>
      <c r="E116" s="22"/>
      <c r="F116" s="22"/>
    </row>
    <row r="117" spans="1:6" ht="26.55" customHeight="1" thickBot="1" x14ac:dyDescent="0.35">
      <c r="A117" s="10">
        <v>8.1</v>
      </c>
      <c r="B117" s="11" t="s">
        <v>197</v>
      </c>
      <c r="C117" s="13"/>
      <c r="D117" s="18"/>
      <c r="E117" s="22"/>
      <c r="F117" s="12"/>
    </row>
    <row r="118" spans="1:6" ht="19.5" customHeight="1" thickBot="1" x14ac:dyDescent="0.35">
      <c r="A118" s="10">
        <v>8.1999999999999993</v>
      </c>
      <c r="B118" s="12" t="s">
        <v>198</v>
      </c>
      <c r="C118" s="13"/>
      <c r="D118" s="18"/>
      <c r="E118" s="22"/>
      <c r="F118" s="12"/>
    </row>
    <row r="119" spans="1:6" ht="15" thickBot="1" x14ac:dyDescent="0.35">
      <c r="A119" s="10">
        <v>8.3000000000000007</v>
      </c>
      <c r="B119" s="12" t="s">
        <v>199</v>
      </c>
      <c r="C119" s="13"/>
      <c r="D119" s="18"/>
      <c r="E119" s="22"/>
      <c r="F119" s="12"/>
    </row>
    <row r="120" spans="1:6" ht="15" thickBot="1" x14ac:dyDescent="0.35">
      <c r="A120" s="10">
        <v>8.4</v>
      </c>
      <c r="B120" s="12" t="s">
        <v>200</v>
      </c>
      <c r="C120" s="13"/>
      <c r="D120" s="18"/>
      <c r="E120" s="22"/>
      <c r="F120" s="12"/>
    </row>
    <row r="121" spans="1:6" ht="15" thickBot="1" x14ac:dyDescent="0.35">
      <c r="A121" s="10">
        <v>8.5</v>
      </c>
      <c r="B121" s="12" t="s">
        <v>201</v>
      </c>
      <c r="C121" s="13"/>
      <c r="D121" s="18"/>
      <c r="E121" s="22"/>
      <c r="F121" s="12"/>
    </row>
    <row r="122" spans="1:6" ht="15" thickBot="1" x14ac:dyDescent="0.35">
      <c r="A122" s="10">
        <v>8.6</v>
      </c>
      <c r="B122" s="12" t="s">
        <v>202</v>
      </c>
      <c r="C122" s="13"/>
      <c r="D122" s="18"/>
      <c r="E122" s="22"/>
      <c r="F122" s="12"/>
    </row>
    <row r="123" spans="1:6" ht="15" thickBot="1" x14ac:dyDescent="0.35">
      <c r="A123" s="10">
        <v>8.6999999999999993</v>
      </c>
      <c r="B123" s="12" t="s">
        <v>203</v>
      </c>
      <c r="C123" s="13"/>
      <c r="D123" s="18"/>
      <c r="E123" s="22"/>
      <c r="F123" s="12"/>
    </row>
    <row r="124" spans="1:6" ht="27" customHeight="1" thickBot="1" x14ac:dyDescent="0.35">
      <c r="A124" s="10">
        <v>8.8000000000000007</v>
      </c>
      <c r="B124" s="12" t="s">
        <v>204</v>
      </c>
      <c r="C124" s="13"/>
      <c r="D124" s="18"/>
      <c r="E124" s="22"/>
      <c r="F124" s="12"/>
    </row>
    <row r="125" spans="1:6" ht="29.55" customHeight="1" thickBot="1" x14ac:dyDescent="0.35">
      <c r="A125" s="10">
        <v>8.9</v>
      </c>
      <c r="B125" s="11" t="s">
        <v>205</v>
      </c>
      <c r="C125" s="13"/>
      <c r="D125" s="18"/>
      <c r="E125" s="22"/>
      <c r="F125" s="12"/>
    </row>
    <row r="126" spans="1:6" ht="22.5" customHeight="1" thickBot="1" x14ac:dyDescent="0.35">
      <c r="A126" s="141">
        <v>8.1</v>
      </c>
      <c r="B126" s="12" t="s">
        <v>206</v>
      </c>
      <c r="C126" s="13"/>
      <c r="D126" s="18"/>
      <c r="E126" s="22"/>
      <c r="F126" s="12"/>
    </row>
    <row r="127" spans="1:6" ht="15" thickBot="1" x14ac:dyDescent="0.35">
      <c r="A127" s="125"/>
      <c r="B127" s="12"/>
      <c r="C127" s="126"/>
      <c r="D127" s="126"/>
      <c r="E127" s="22"/>
      <c r="F127" s="12"/>
    </row>
    <row r="128" spans="1:6" ht="15" thickBot="1" x14ac:dyDescent="0.35">
      <c r="A128" s="125">
        <v>9</v>
      </c>
      <c r="B128" s="9" t="s">
        <v>207</v>
      </c>
      <c r="C128" s="126"/>
      <c r="D128" s="126"/>
      <c r="E128" s="22"/>
      <c r="F128" s="12"/>
    </row>
    <row r="129" spans="1:6" ht="15" thickBot="1" x14ac:dyDescent="0.35">
      <c r="A129" s="10">
        <v>9.1</v>
      </c>
      <c r="B129" s="12" t="s">
        <v>208</v>
      </c>
      <c r="C129" s="13" t="s">
        <v>245</v>
      </c>
      <c r="D129" s="13">
        <v>20</v>
      </c>
      <c r="E129" s="22"/>
      <c r="F129" s="22"/>
    </row>
    <row r="130" spans="1:6" ht="15" thickBot="1" x14ac:dyDescent="0.35">
      <c r="A130" s="10">
        <v>9.1999999999999993</v>
      </c>
      <c r="B130" s="12" t="s">
        <v>209</v>
      </c>
      <c r="C130" s="13"/>
      <c r="D130" s="13"/>
      <c r="E130" s="22"/>
      <c r="F130" s="22"/>
    </row>
    <row r="131" spans="1:6" ht="26.55" customHeight="1" thickBot="1" x14ac:dyDescent="0.35">
      <c r="A131" s="10"/>
      <c r="B131" s="12"/>
      <c r="C131" s="13"/>
      <c r="D131" s="13"/>
      <c r="E131" s="22"/>
      <c r="F131" s="21">
        <f>SUM(F116:F129)</f>
        <v>0</v>
      </c>
    </row>
    <row r="132" spans="1:6" x14ac:dyDescent="0.3">
      <c r="A132" s="127"/>
      <c r="B132" s="116"/>
      <c r="C132" s="127"/>
      <c r="D132" s="127"/>
      <c r="E132" s="128"/>
      <c r="F132" s="116"/>
    </row>
    <row r="133" spans="1:6" ht="16.95" customHeight="1" x14ac:dyDescent="0.3">
      <c r="A133" s="127"/>
      <c r="B133" s="116"/>
      <c r="C133" s="127"/>
      <c r="D133" s="127"/>
      <c r="E133" s="129" t="s">
        <v>283</v>
      </c>
      <c r="F133" s="130"/>
    </row>
    <row r="134" spans="1:6" x14ac:dyDescent="0.3">
      <c r="A134" s="127"/>
      <c r="B134" s="116"/>
      <c r="C134" s="127"/>
      <c r="D134" s="127"/>
      <c r="E134" s="128"/>
      <c r="F134" s="116"/>
    </row>
    <row r="135" spans="1:6" ht="15" thickBot="1" x14ac:dyDescent="0.35">
      <c r="A135" s="197" t="s">
        <v>287</v>
      </c>
      <c r="B135" s="197"/>
      <c r="C135" s="197"/>
      <c r="D135" s="197"/>
      <c r="E135" s="197"/>
      <c r="F135" s="36"/>
    </row>
    <row r="136" spans="1:6" x14ac:dyDescent="0.3">
      <c r="A136" s="66" t="s">
        <v>0</v>
      </c>
      <c r="B136" s="42" t="s">
        <v>1</v>
      </c>
      <c r="C136" s="42" t="s">
        <v>2</v>
      </c>
      <c r="D136" s="42" t="s">
        <v>3</v>
      </c>
      <c r="E136" s="43" t="s">
        <v>238</v>
      </c>
      <c r="F136" s="43" t="s">
        <v>232</v>
      </c>
    </row>
    <row r="137" spans="1:6" ht="27" x14ac:dyDescent="0.3">
      <c r="A137" s="67">
        <v>1</v>
      </c>
      <c r="B137" s="131" t="s">
        <v>285</v>
      </c>
      <c r="C137" s="39" t="s">
        <v>258</v>
      </c>
      <c r="D137" s="39">
        <v>7</v>
      </c>
      <c r="E137" s="68"/>
      <c r="F137" s="69"/>
    </row>
    <row r="138" spans="1:6" x14ac:dyDescent="0.3">
      <c r="A138" s="67">
        <v>2</v>
      </c>
      <c r="B138" s="40" t="s">
        <v>6</v>
      </c>
      <c r="C138" s="39" t="s">
        <v>258</v>
      </c>
      <c r="D138" s="39">
        <v>7</v>
      </c>
      <c r="E138" s="69"/>
      <c r="F138" s="69"/>
    </row>
    <row r="139" spans="1:6" x14ac:dyDescent="0.3">
      <c r="A139" s="67">
        <v>3</v>
      </c>
      <c r="B139" s="40" t="s">
        <v>7</v>
      </c>
      <c r="C139" s="39" t="s">
        <v>258</v>
      </c>
      <c r="D139" s="39">
        <v>7</v>
      </c>
      <c r="E139" s="69"/>
      <c r="F139" s="69"/>
    </row>
    <row r="140" spans="1:6" x14ac:dyDescent="0.3">
      <c r="A140" s="67">
        <v>4</v>
      </c>
      <c r="B140" s="40" t="s">
        <v>8</v>
      </c>
      <c r="C140" s="39" t="s">
        <v>258</v>
      </c>
      <c r="D140" s="39">
        <v>7</v>
      </c>
      <c r="E140" s="69"/>
      <c r="F140" s="69"/>
    </row>
    <row r="141" spans="1:6" x14ac:dyDescent="0.3">
      <c r="A141" s="67">
        <v>5</v>
      </c>
      <c r="B141" s="40" t="s">
        <v>9</v>
      </c>
      <c r="C141" s="39" t="s">
        <v>258</v>
      </c>
      <c r="D141" s="39">
        <v>7</v>
      </c>
      <c r="E141" s="69"/>
      <c r="F141" s="69"/>
    </row>
    <row r="142" spans="1:6" x14ac:dyDescent="0.3">
      <c r="A142" s="67">
        <v>6</v>
      </c>
      <c r="B142" s="40" t="s">
        <v>10</v>
      </c>
      <c r="C142" s="39" t="s">
        <v>258</v>
      </c>
      <c r="D142" s="39">
        <v>7</v>
      </c>
      <c r="E142" s="69"/>
      <c r="F142" s="69"/>
    </row>
    <row r="143" spans="1:6" x14ac:dyDescent="0.3">
      <c r="A143" s="67">
        <v>7</v>
      </c>
      <c r="B143" s="37" t="s">
        <v>11</v>
      </c>
      <c r="C143" s="39" t="s">
        <v>258</v>
      </c>
      <c r="D143" s="39">
        <v>7</v>
      </c>
      <c r="E143" s="69"/>
      <c r="F143" s="69"/>
    </row>
    <row r="144" spans="1:6" x14ac:dyDescent="0.3">
      <c r="A144" s="67">
        <v>8</v>
      </c>
      <c r="B144" s="40" t="s">
        <v>12</v>
      </c>
      <c r="C144" s="39" t="s">
        <v>13</v>
      </c>
      <c r="D144" s="39">
        <v>7</v>
      </c>
      <c r="E144" s="69"/>
      <c r="F144" s="69"/>
    </row>
    <row r="145" spans="1:6" x14ac:dyDescent="0.3">
      <c r="A145" s="67">
        <v>9</v>
      </c>
      <c r="B145" s="40" t="s">
        <v>14</v>
      </c>
      <c r="C145" s="39" t="s">
        <v>13</v>
      </c>
      <c r="D145" s="39">
        <v>7</v>
      </c>
      <c r="E145" s="69"/>
      <c r="F145" s="69"/>
    </row>
    <row r="146" spans="1:6" ht="15" thickBot="1" x14ac:dyDescent="0.35">
      <c r="A146" s="70"/>
      <c r="B146" s="71"/>
      <c r="C146" s="71"/>
      <c r="D146" s="72"/>
      <c r="E146" s="73"/>
      <c r="F146" s="41"/>
    </row>
    <row r="147" spans="1:6" x14ac:dyDescent="0.3">
      <c r="A147" s="127"/>
      <c r="B147" s="116"/>
      <c r="C147" s="127"/>
      <c r="D147" s="127"/>
      <c r="E147" s="128"/>
      <c r="F147" s="116"/>
    </row>
    <row r="148" spans="1:6" x14ac:dyDescent="0.3">
      <c r="A148" s="127"/>
      <c r="B148" s="116"/>
      <c r="C148" s="127"/>
      <c r="D148" s="137" t="s">
        <v>286</v>
      </c>
      <c r="E148" s="129"/>
      <c r="F148" s="130"/>
    </row>
    <row r="149" spans="1:6" x14ac:dyDescent="0.3">
      <c r="A149" s="127"/>
      <c r="B149" s="116"/>
      <c r="C149" s="127"/>
      <c r="D149" s="127"/>
      <c r="E149" s="128"/>
      <c r="F149" s="116"/>
    </row>
  </sheetData>
  <mergeCells count="9">
    <mergeCell ref="A135:E135"/>
    <mergeCell ref="B113:E113"/>
    <mergeCell ref="A4:F4"/>
    <mergeCell ref="A5:F5"/>
    <mergeCell ref="A14:E14"/>
    <mergeCell ref="A17:F17"/>
    <mergeCell ref="A33:F33"/>
    <mergeCell ref="A51:E51"/>
    <mergeCell ref="A114:F1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5F936-A00D-4704-8238-E9E6D1BE292E}">
  <dimension ref="A2:I21"/>
  <sheetViews>
    <sheetView workbookViewId="0">
      <selection activeCell="H35" sqref="H35"/>
    </sheetView>
  </sheetViews>
  <sheetFormatPr defaultRowHeight="14.4" x14ac:dyDescent="0.3"/>
  <cols>
    <col min="2" max="2" width="54.33203125" style="15" customWidth="1"/>
    <col min="4" max="4" width="14" customWidth="1"/>
    <col min="5" max="5" width="15.21875" customWidth="1"/>
  </cols>
  <sheetData>
    <row r="2" spans="1:9" ht="15" thickBot="1" x14ac:dyDescent="0.35"/>
    <row r="3" spans="1:9" ht="22.05" customHeight="1" thickBot="1" x14ac:dyDescent="0.35">
      <c r="A3" s="105" t="s">
        <v>0</v>
      </c>
      <c r="B3" s="26" t="s">
        <v>1</v>
      </c>
      <c r="C3" s="106" t="s">
        <v>25</v>
      </c>
      <c r="D3" s="106" t="s">
        <v>122</v>
      </c>
      <c r="E3" s="107" t="s">
        <v>26</v>
      </c>
      <c r="G3" s="221" t="s">
        <v>144</v>
      </c>
      <c r="H3" s="221"/>
      <c r="I3" s="221"/>
    </row>
    <row r="4" spans="1:9" ht="15" thickBot="1" x14ac:dyDescent="0.35">
      <c r="A4" s="108"/>
      <c r="B4" s="109" t="s">
        <v>123</v>
      </c>
      <c r="C4" s="110"/>
      <c r="D4" s="110"/>
      <c r="E4" s="22"/>
      <c r="G4" s="221"/>
      <c r="H4" s="221"/>
      <c r="I4" s="221"/>
    </row>
    <row r="5" spans="1:9" ht="22.95" customHeight="1" thickBot="1" x14ac:dyDescent="0.35">
      <c r="A5" s="10">
        <v>1</v>
      </c>
      <c r="B5" s="11" t="s">
        <v>124</v>
      </c>
      <c r="C5" s="13" t="s">
        <v>27</v>
      </c>
      <c r="D5" s="13">
        <v>1</v>
      </c>
      <c r="E5" s="22"/>
    </row>
    <row r="6" spans="1:9" ht="22.95" customHeight="1" thickBot="1" x14ac:dyDescent="0.35">
      <c r="A6" s="10">
        <v>2</v>
      </c>
      <c r="B6" s="11" t="s">
        <v>125</v>
      </c>
      <c r="C6" s="13" t="s">
        <v>27</v>
      </c>
      <c r="D6" s="13">
        <v>1</v>
      </c>
      <c r="E6" s="22"/>
    </row>
    <row r="7" spans="1:9" ht="22.95" customHeight="1" thickBot="1" x14ac:dyDescent="0.35">
      <c r="A7" s="10">
        <v>3</v>
      </c>
      <c r="B7" s="11" t="s">
        <v>126</v>
      </c>
      <c r="C7" s="13" t="s">
        <v>27</v>
      </c>
      <c r="D7" s="13">
        <v>1</v>
      </c>
      <c r="E7" s="22"/>
    </row>
    <row r="8" spans="1:9" ht="22.95" customHeight="1" thickBot="1" x14ac:dyDescent="0.35">
      <c r="A8" s="10">
        <v>4</v>
      </c>
      <c r="B8" s="11" t="s">
        <v>127</v>
      </c>
      <c r="C8" s="13" t="s">
        <v>27</v>
      </c>
      <c r="D8" s="13">
        <v>1</v>
      </c>
      <c r="E8" s="22"/>
    </row>
    <row r="9" spans="1:9" ht="22.95" customHeight="1" thickBot="1" x14ac:dyDescent="0.35">
      <c r="A9" s="10">
        <v>5</v>
      </c>
      <c r="B9" s="11" t="s">
        <v>128</v>
      </c>
      <c r="C9" s="13" t="s">
        <v>27</v>
      </c>
      <c r="D9" s="13">
        <v>1</v>
      </c>
      <c r="E9" s="22"/>
    </row>
    <row r="10" spans="1:9" ht="22.95" customHeight="1" thickBot="1" x14ac:dyDescent="0.35">
      <c r="A10" s="108"/>
      <c r="B10" s="109" t="s">
        <v>129</v>
      </c>
      <c r="C10" s="110"/>
      <c r="D10" s="13">
        <v>1</v>
      </c>
      <c r="E10" s="22"/>
    </row>
    <row r="11" spans="1:9" ht="30" customHeight="1" thickBot="1" x14ac:dyDescent="0.35">
      <c r="A11" s="10">
        <v>6</v>
      </c>
      <c r="B11" s="11" t="s">
        <v>130</v>
      </c>
      <c r="C11" s="13" t="s">
        <v>27</v>
      </c>
      <c r="D11" s="13">
        <v>1</v>
      </c>
      <c r="E11" s="22"/>
    </row>
    <row r="12" spans="1:9" ht="28.05" customHeight="1" thickBot="1" x14ac:dyDescent="0.35">
      <c r="A12" s="10">
        <v>7</v>
      </c>
      <c r="B12" s="11" t="s">
        <v>131</v>
      </c>
      <c r="C12" s="13" t="s">
        <v>27</v>
      </c>
      <c r="D12" s="13">
        <v>1</v>
      </c>
      <c r="E12" s="22"/>
    </row>
    <row r="13" spans="1:9" ht="22.95" customHeight="1" thickBot="1" x14ac:dyDescent="0.35">
      <c r="A13" s="10">
        <v>8</v>
      </c>
      <c r="B13" s="11" t="s">
        <v>132</v>
      </c>
      <c r="C13" s="13" t="s">
        <v>27</v>
      </c>
      <c r="D13" s="13">
        <v>1</v>
      </c>
      <c r="E13" s="22"/>
    </row>
    <row r="14" spans="1:9" ht="22.95" customHeight="1" thickBot="1" x14ac:dyDescent="0.35">
      <c r="A14" s="10">
        <v>8</v>
      </c>
      <c r="B14" s="11" t="s">
        <v>133</v>
      </c>
      <c r="C14" s="13" t="s">
        <v>27</v>
      </c>
      <c r="D14" s="13">
        <v>1</v>
      </c>
      <c r="E14" s="22"/>
    </row>
    <row r="15" spans="1:9" ht="22.95" customHeight="1" thickBot="1" x14ac:dyDescent="0.35">
      <c r="A15" s="10">
        <v>9</v>
      </c>
      <c r="B15" s="11" t="s">
        <v>134</v>
      </c>
      <c r="C15" s="13" t="s">
        <v>27</v>
      </c>
      <c r="D15" s="13">
        <v>1</v>
      </c>
      <c r="E15" s="22"/>
    </row>
    <row r="16" spans="1:9" ht="22.95" customHeight="1" thickBot="1" x14ac:dyDescent="0.35">
      <c r="A16" s="10">
        <v>10</v>
      </c>
      <c r="B16" s="11" t="s">
        <v>135</v>
      </c>
      <c r="C16" s="13" t="s">
        <v>27</v>
      </c>
      <c r="D16" s="13">
        <v>1</v>
      </c>
      <c r="E16" s="22"/>
    </row>
    <row r="17" spans="1:5" ht="22.95" customHeight="1" thickBot="1" x14ac:dyDescent="0.35">
      <c r="A17" s="10">
        <v>11</v>
      </c>
      <c r="B17" s="11" t="s">
        <v>136</v>
      </c>
      <c r="C17" s="13" t="s">
        <v>137</v>
      </c>
      <c r="D17" s="13">
        <v>1</v>
      </c>
      <c r="E17" s="22"/>
    </row>
    <row r="18" spans="1:5" ht="43.5" customHeight="1" thickBot="1" x14ac:dyDescent="0.35">
      <c r="A18" s="10">
        <v>12</v>
      </c>
      <c r="B18" s="11" t="s">
        <v>138</v>
      </c>
      <c r="C18" s="13" t="s">
        <v>139</v>
      </c>
      <c r="D18" s="13">
        <v>1</v>
      </c>
      <c r="E18" s="22"/>
    </row>
    <row r="19" spans="1:5" ht="31.95" customHeight="1" thickBot="1" x14ac:dyDescent="0.35">
      <c r="A19" s="10">
        <v>13</v>
      </c>
      <c r="B19" s="11" t="s">
        <v>140</v>
      </c>
      <c r="C19" s="13" t="s">
        <v>27</v>
      </c>
      <c r="D19" s="13">
        <v>1</v>
      </c>
      <c r="E19" s="22"/>
    </row>
    <row r="20" spans="1:5" ht="22.95" customHeight="1" thickBot="1" x14ac:dyDescent="0.35">
      <c r="A20" s="10">
        <v>14</v>
      </c>
      <c r="B20" s="11" t="s">
        <v>141</v>
      </c>
      <c r="C20" s="13" t="s">
        <v>27</v>
      </c>
      <c r="D20" s="13">
        <v>1</v>
      </c>
      <c r="E20" s="22"/>
    </row>
    <row r="21" spans="1:5" s="115" customFormat="1" ht="27" customHeight="1" thickBot="1" x14ac:dyDescent="0.35">
      <c r="A21" s="111">
        <v>15</v>
      </c>
      <c r="B21" s="112" t="s">
        <v>142</v>
      </c>
      <c r="C21" s="113" t="s">
        <v>143</v>
      </c>
      <c r="D21" s="13">
        <v>1</v>
      </c>
      <c r="E21" s="114"/>
    </row>
  </sheetData>
  <mergeCells count="1">
    <mergeCell ref="G3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DB2A8-8BFD-4D96-B7E6-2DC4DFC2E10C}">
  <dimension ref="A1:D18"/>
  <sheetViews>
    <sheetView tabSelected="1" workbookViewId="0">
      <selection activeCell="H9" sqref="H9"/>
    </sheetView>
  </sheetViews>
  <sheetFormatPr defaultRowHeight="14.4" x14ac:dyDescent="0.3"/>
  <cols>
    <col min="1" max="1" width="24.21875" customWidth="1"/>
    <col min="2" max="2" width="20.88671875" customWidth="1"/>
    <col min="3" max="3" width="12.6640625" customWidth="1"/>
    <col min="4" max="4" width="14" customWidth="1"/>
  </cols>
  <sheetData>
    <row r="1" spans="1:4" ht="15" thickBot="1" x14ac:dyDescent="0.35"/>
    <row r="2" spans="1:4" ht="37.5" customHeight="1" x14ac:dyDescent="0.3">
      <c r="A2" s="224" t="s">
        <v>278</v>
      </c>
      <c r="B2" s="226" t="s">
        <v>281</v>
      </c>
      <c r="C2" s="222" t="s">
        <v>277</v>
      </c>
      <c r="D2" s="222" t="s">
        <v>279</v>
      </c>
    </row>
    <row r="3" spans="1:4" ht="15" thickBot="1" x14ac:dyDescent="0.35">
      <c r="A3" s="225"/>
      <c r="B3" s="227"/>
      <c r="C3" s="223"/>
      <c r="D3" s="223"/>
    </row>
    <row r="4" spans="1:4" ht="18" customHeight="1" thickBot="1" x14ac:dyDescent="0.35">
      <c r="A4" s="117"/>
      <c r="B4" s="118" t="s">
        <v>280</v>
      </c>
      <c r="C4" s="118" t="s">
        <v>282</v>
      </c>
      <c r="D4" s="118" t="s">
        <v>282</v>
      </c>
    </row>
    <row r="5" spans="1:4" ht="15" thickBot="1" x14ac:dyDescent="0.35">
      <c r="A5" s="119" t="s">
        <v>263</v>
      </c>
      <c r="B5" s="120"/>
      <c r="C5" s="120"/>
      <c r="D5" s="120"/>
    </row>
    <row r="6" spans="1:4" ht="15" thickBot="1" x14ac:dyDescent="0.35">
      <c r="A6" s="119" t="s">
        <v>264</v>
      </c>
      <c r="B6" s="120"/>
      <c r="C6" s="120"/>
      <c r="D6" s="120"/>
    </row>
    <row r="7" spans="1:4" ht="15" thickBot="1" x14ac:dyDescent="0.35">
      <c r="A7" s="119" t="s">
        <v>265</v>
      </c>
      <c r="B7" s="120"/>
      <c r="C7" s="120"/>
      <c r="D7" s="120"/>
    </row>
    <row r="8" spans="1:4" ht="15" thickBot="1" x14ac:dyDescent="0.35">
      <c r="A8" s="119" t="s">
        <v>266</v>
      </c>
      <c r="B8" s="120"/>
      <c r="C8" s="120"/>
      <c r="D8" s="120"/>
    </row>
    <row r="9" spans="1:4" ht="15" thickBot="1" x14ac:dyDescent="0.35">
      <c r="A9" s="119" t="s">
        <v>267</v>
      </c>
      <c r="B9" s="120"/>
      <c r="C9" s="120"/>
      <c r="D9" s="120"/>
    </row>
    <row r="10" spans="1:4" ht="15" thickBot="1" x14ac:dyDescent="0.35">
      <c r="A10" s="119" t="s">
        <v>268</v>
      </c>
      <c r="B10" s="120"/>
      <c r="C10" s="120"/>
      <c r="D10" s="120"/>
    </row>
    <row r="11" spans="1:4" ht="15" thickBot="1" x14ac:dyDescent="0.35">
      <c r="A11" s="119" t="s">
        <v>269</v>
      </c>
      <c r="B11" s="120"/>
      <c r="C11" s="120"/>
      <c r="D11" s="120"/>
    </row>
    <row r="12" spans="1:4" ht="28.2" thickBot="1" x14ac:dyDescent="0.35">
      <c r="A12" s="119" t="s">
        <v>270</v>
      </c>
      <c r="B12" s="120"/>
      <c r="C12" s="120"/>
      <c r="D12" s="120"/>
    </row>
    <row r="13" spans="1:4" ht="15" thickBot="1" x14ac:dyDescent="0.35">
      <c r="A13" s="119" t="s">
        <v>271</v>
      </c>
      <c r="B13" s="120"/>
      <c r="C13" s="120"/>
      <c r="D13" s="120"/>
    </row>
    <row r="14" spans="1:4" ht="15" thickBot="1" x14ac:dyDescent="0.35">
      <c r="A14" s="119" t="s">
        <v>272</v>
      </c>
      <c r="B14" s="120"/>
      <c r="C14" s="120"/>
      <c r="D14" s="120"/>
    </row>
    <row r="15" spans="1:4" ht="15" thickBot="1" x14ac:dyDescent="0.35">
      <c r="A15" s="119" t="s">
        <v>273</v>
      </c>
      <c r="B15" s="120"/>
      <c r="C15" s="120"/>
      <c r="D15" s="120"/>
    </row>
    <row r="16" spans="1:4" ht="15" thickBot="1" x14ac:dyDescent="0.35">
      <c r="A16" s="119" t="s">
        <v>274</v>
      </c>
      <c r="B16" s="120"/>
      <c r="C16" s="120"/>
      <c r="D16" s="120"/>
    </row>
    <row r="17" spans="1:4" ht="15" thickBot="1" x14ac:dyDescent="0.35">
      <c r="A17" s="119" t="s">
        <v>275</v>
      </c>
      <c r="B17" s="120"/>
      <c r="C17" s="120"/>
      <c r="D17" s="120"/>
    </row>
    <row r="18" spans="1:4" ht="15" thickBot="1" x14ac:dyDescent="0.35">
      <c r="A18" s="119" t="s">
        <v>276</v>
      </c>
      <c r="B18" s="120"/>
      <c r="C18" s="120"/>
      <c r="D18" s="120"/>
    </row>
  </sheetData>
  <mergeCells count="4">
    <mergeCell ref="C2:C3"/>
    <mergeCell ref="D2:D3"/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Maintenance (2)</vt:lpstr>
      <vt:lpstr>Outages</vt:lpstr>
      <vt:lpstr>Appendix  A</vt:lpstr>
      <vt:lpstr>Apendix B</vt:lpstr>
      <vt:lpstr>'Maintenance (2)'!_Hlk210636320</vt:lpstr>
      <vt:lpstr>'Maintenance (2)'!_Hlk210791256</vt:lpstr>
      <vt:lpstr>'Maintenance (2)'!_Hlk210793966</vt:lpstr>
      <vt:lpstr>'Maintenance (2)'!_Hlk213791140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Nomsa Khoza</dc:creator>
  <cp:lastModifiedBy>Tebatso Lewele</cp:lastModifiedBy>
  <dcterms:created xsi:type="dcterms:W3CDTF">2025-09-10T14:04:28Z</dcterms:created>
  <dcterms:modified xsi:type="dcterms:W3CDTF">2026-07-28T10:24:35Z</dcterms:modified>
</cp:coreProperties>
</file>