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drawings/drawing2.xml" ContentType="application/vnd.openxmlformats-officedocument.drawing+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0000700\Documents\Lighting Upgrade Project\Engineering Work\All BOQ's\Final\Final Final\Final Final Final\"/>
    </mc:Choice>
  </mc:AlternateContent>
  <xr:revisionPtr revIDLastSave="0" documentId="13_ncr:1_{1F81348D-5183-4130-AE82-B85E7F0C6F9F}" xr6:coauthVersionLast="41" xr6:coauthVersionMax="41" xr10:uidLastSave="{00000000-0000-0000-0000-000000000000}"/>
  <bookViews>
    <workbookView xWindow="-120" yWindow="-120" windowWidth="20730" windowHeight="11160" firstSheet="1" activeTab="1" xr2:uid="{00000000-000D-0000-FFFF-FFFF00000000}"/>
  </bookViews>
  <sheets>
    <sheet name="Required Lux Level (BusCase)" sheetId="11" state="hidden" r:id="rId1"/>
    <sheet name="Required Lux Levels (Full)" sheetId="13" r:id="rId2"/>
    <sheet name="Bill of Quantities (BOQ)" sheetId="12" r:id="rId3"/>
    <sheet name="Technical Scoring" sheetId="20" r:id="rId4"/>
  </sheets>
  <definedNames>
    <definedName name="_xlnm.Print_Area" localSheetId="2">'Bill of Quantities (BOQ)'!#REF!</definedName>
    <definedName name="_xlnm.Print_Area" localSheetId="0">'Required Lux Level (BusCase)'!#REF!</definedName>
    <definedName name="_xlnm.Print_Area" localSheetId="1">'Required Lux Levels (Full)'!#REF!</definedName>
    <definedName name="_xlnm.Print_Area" localSheetId="3">'Technical Scoring'!$A$1:$J$94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20" l="1"/>
  <c r="G12" i="20"/>
  <c r="H12" i="20"/>
  <c r="I13" i="20"/>
  <c r="I21" i="20"/>
  <c r="F26" i="20"/>
  <c r="G26" i="20"/>
  <c r="H26" i="20"/>
  <c r="H33" i="20" s="1"/>
  <c r="I27" i="20"/>
  <c r="E33" i="20"/>
  <c r="F33" i="20"/>
  <c r="G33" i="20"/>
  <c r="G36" i="20"/>
  <c r="H36" i="20"/>
  <c r="I37" i="20"/>
  <c r="F43" i="20"/>
  <c r="G43" i="20"/>
  <c r="H43" i="20"/>
  <c r="I44" i="20"/>
  <c r="F50" i="20"/>
  <c r="G50" i="20"/>
  <c r="H50" i="20"/>
  <c r="F52" i="20"/>
  <c r="F59" i="20" s="1"/>
  <c r="G52" i="20"/>
  <c r="G59" i="20" s="1"/>
  <c r="H52" i="20"/>
  <c r="I53" i="20"/>
  <c r="H59" i="20"/>
  <c r="F61" i="20"/>
  <c r="G61" i="20" s="1"/>
  <c r="H61" i="20" s="1"/>
  <c r="H68" i="20" s="1"/>
  <c r="I62" i="20"/>
  <c r="F70" i="20"/>
  <c r="G70" i="20"/>
  <c r="H70" i="20"/>
  <c r="H77" i="20" s="1"/>
  <c r="I71" i="20"/>
  <c r="F77" i="20"/>
  <c r="G77" i="20"/>
  <c r="I80" i="20"/>
  <c r="F86" i="20"/>
  <c r="G86" i="20"/>
  <c r="H86" i="20"/>
  <c r="I86" i="20"/>
  <c r="I87" i="20"/>
  <c r="F68" i="20" l="1"/>
  <c r="F87" i="20"/>
  <c r="H87" i="20"/>
  <c r="G68" i="20"/>
  <c r="G87" i="20" s="1"/>
  <c r="H41" i="12"/>
  <c r="I41" i="12" s="1"/>
  <c r="H50" i="12"/>
  <c r="I50" i="12" s="1"/>
  <c r="H35" i="12" l="1"/>
  <c r="I35" i="12" s="1"/>
  <c r="H36" i="12"/>
  <c r="I36" i="12" s="1"/>
  <c r="H37" i="12"/>
  <c r="I37" i="12" s="1"/>
  <c r="H38" i="12"/>
  <c r="I38" i="12" s="1"/>
  <c r="H39" i="12"/>
  <c r="I39" i="12" s="1"/>
  <c r="H40" i="12"/>
  <c r="I40" i="12" s="1"/>
  <c r="H42" i="12"/>
  <c r="I42" i="12" s="1"/>
  <c r="H43" i="12"/>
  <c r="I43" i="12" s="1"/>
  <c r="H44" i="12"/>
  <c r="I44" i="12" s="1"/>
  <c r="H45" i="12"/>
  <c r="I45" i="12" s="1"/>
  <c r="H46" i="12"/>
  <c r="I46" i="12" s="1"/>
  <c r="H47" i="12"/>
  <c r="I47" i="12" s="1"/>
  <c r="H48" i="12"/>
  <c r="I48" i="12" s="1"/>
  <c r="H49" i="12"/>
  <c r="I49" i="12" s="1"/>
  <c r="H22" i="12"/>
  <c r="I22" i="12" s="1"/>
  <c r="H51" i="12"/>
  <c r="I51" i="12" s="1"/>
  <c r="H34" i="12"/>
  <c r="I34" i="12" s="1"/>
  <c r="H8" i="12"/>
  <c r="I8" i="12" s="1"/>
  <c r="H9" i="12"/>
  <c r="I9" i="12" s="1"/>
  <c r="H10" i="12"/>
  <c r="I10" i="12" s="1"/>
  <c r="H11" i="12"/>
  <c r="I11" i="12" s="1"/>
  <c r="H12" i="12"/>
  <c r="I12" i="12" s="1"/>
  <c r="H13" i="12"/>
  <c r="I13" i="12" s="1"/>
  <c r="H14" i="12"/>
  <c r="I14" i="12" s="1"/>
  <c r="H15" i="12"/>
  <c r="I15" i="12" s="1"/>
  <c r="H16" i="12"/>
  <c r="I16" i="12" s="1"/>
  <c r="H17" i="12"/>
  <c r="I17" i="12" s="1"/>
  <c r="H18" i="12"/>
  <c r="I18" i="12" s="1"/>
  <c r="H19" i="12"/>
  <c r="I19" i="12" s="1"/>
  <c r="H20" i="12"/>
  <c r="I20" i="12" s="1"/>
  <c r="H21" i="12"/>
  <c r="I21" i="12" s="1"/>
  <c r="H23" i="12"/>
  <c r="I23" i="12" s="1"/>
  <c r="H7" i="12"/>
  <c r="I7" i="12" s="1"/>
  <c r="I52" i="12" l="1"/>
  <c r="I53" i="12" s="1"/>
  <c r="I54" i="12" s="1"/>
  <c r="I24" i="12"/>
  <c r="I25" i="12" l="1"/>
  <c r="I2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 DeLange         Transnet Pipelines   DBN</author>
  </authors>
  <commentList>
    <comment ref="F6" authorId="0" shapeId="0" xr:uid="{00000000-0006-0000-0200-000001000000}">
      <text>
        <r>
          <rPr>
            <sz val="9"/>
            <color indexed="81"/>
            <rFont val="Tahoma"/>
            <family val="2"/>
          </rPr>
          <t>LEAD Rates for WAO</t>
        </r>
      </text>
    </comment>
    <comment ref="G6" authorId="0" shapeId="0" xr:uid="{00000000-0006-0000-0200-000002000000}">
      <text>
        <r>
          <rPr>
            <sz val="9"/>
            <color indexed="81"/>
            <rFont val="Tahoma"/>
            <family val="2"/>
          </rPr>
          <t xml:space="preserve">LEAD Rates for WAO
</t>
        </r>
      </text>
    </comment>
    <comment ref="G21" authorId="0" shapeId="0" xr:uid="{00000000-0006-0000-0200-000003000000}">
      <text>
        <r>
          <rPr>
            <sz val="9"/>
            <color indexed="81"/>
            <rFont val="Tahoma"/>
            <family val="2"/>
          </rPr>
          <t>Hourly rate</t>
        </r>
        <r>
          <rPr>
            <b/>
            <sz val="9"/>
            <color indexed="81"/>
            <rFont val="Tahoma"/>
            <family val="2"/>
          </rPr>
          <t xml:space="preserve">
</t>
        </r>
        <r>
          <rPr>
            <sz val="9"/>
            <color indexed="81"/>
            <rFont val="Tahoma"/>
            <family val="2"/>
          </rPr>
          <t xml:space="preserve">
</t>
        </r>
      </text>
    </comment>
    <comment ref="F33" authorId="0" shapeId="0" xr:uid="{00000000-0006-0000-0200-000004000000}">
      <text>
        <r>
          <rPr>
            <sz val="9"/>
            <color indexed="81"/>
            <rFont val="Tahoma"/>
            <family val="2"/>
          </rPr>
          <t>LEAD Rates for WAO</t>
        </r>
      </text>
    </comment>
    <comment ref="G33" authorId="0" shapeId="0" xr:uid="{00000000-0006-0000-0200-000005000000}">
      <text>
        <r>
          <rPr>
            <sz val="9"/>
            <color indexed="81"/>
            <rFont val="Tahoma"/>
            <family val="2"/>
          </rPr>
          <t xml:space="preserve">LEAD Rates for WAO
</t>
        </r>
      </text>
    </comment>
    <comment ref="G49" authorId="0" shapeId="0" xr:uid="{00000000-0006-0000-0200-000006000000}">
      <text>
        <r>
          <rPr>
            <sz val="9"/>
            <color indexed="81"/>
            <rFont val="Tahoma"/>
            <family val="2"/>
          </rPr>
          <t>Hourly rate</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<sst xmlns="http://schemas.openxmlformats.org/spreadsheetml/2006/main" count="393" uniqueCount="190">
  <si>
    <t>Location</t>
  </si>
  <si>
    <t>Work Required</t>
  </si>
  <si>
    <t>Additional lighting required</t>
  </si>
  <si>
    <t>De-aerators platform</t>
  </si>
  <si>
    <t>Lux Required</t>
  </si>
  <si>
    <t>Zone</t>
  </si>
  <si>
    <t>Town / Priority</t>
  </si>
  <si>
    <t>Secunda (1)</t>
  </si>
  <si>
    <t>Current Lux</t>
  </si>
  <si>
    <t>Waltloo (2)</t>
  </si>
  <si>
    <t>Manifold</t>
  </si>
  <si>
    <t>Kendal (2)</t>
  </si>
  <si>
    <t>Lighting Upgrade Project ----   HO / xxx</t>
  </si>
  <si>
    <t>Recommended solution</t>
  </si>
  <si>
    <t>Item</t>
  </si>
  <si>
    <t>Description</t>
  </si>
  <si>
    <t>Unit</t>
  </si>
  <si>
    <t>Qty</t>
  </si>
  <si>
    <t>Material Rate</t>
  </si>
  <si>
    <t>Labour Rate</t>
  </si>
  <si>
    <t>Rate ZAR</t>
  </si>
  <si>
    <t>Amount ZAR</t>
  </si>
  <si>
    <t>Fill in Data here</t>
  </si>
  <si>
    <t>ea</t>
  </si>
  <si>
    <t>m</t>
  </si>
  <si>
    <t>day</t>
  </si>
  <si>
    <t>%age</t>
  </si>
  <si>
    <t xml:space="preserve">Sub-Total </t>
  </si>
  <si>
    <t>For all work undertaken</t>
  </si>
  <si>
    <t>Safety matters ( Daily Documentation, Daily tool box talks, )</t>
  </si>
  <si>
    <t>Safety officer</t>
  </si>
  <si>
    <t>Manifold:  Sampling point</t>
  </si>
  <si>
    <t>Lux Achieved</t>
  </si>
  <si>
    <t>Technical Criteria</t>
  </si>
  <si>
    <t>% Weightings</t>
  </si>
  <si>
    <t>JUDGEMENT PROMPTS</t>
  </si>
  <si>
    <t>Points</t>
  </si>
  <si>
    <t>Ave</t>
  </si>
  <si>
    <t>Comments</t>
  </si>
  <si>
    <t>YES/NO</t>
  </si>
  <si>
    <t xml:space="preserve">T2.2-20: Management and CV’s of key Persons </t>
  </si>
  <si>
    <t xml:space="preserve">Less than 1 year experience </t>
  </si>
  <si>
    <t xml:space="preserve">Safety Officer Experience </t>
  </si>
  <si>
    <t xml:space="preserve">T2.2-21: Company's Previous Experience </t>
  </si>
  <si>
    <t>The tenderer has submitted irrelevant information to determine a score.</t>
  </si>
  <si>
    <t>Contract Value of Projects Completed within the last 5 years</t>
  </si>
  <si>
    <t>T2.2-22: Method Statement</t>
  </si>
  <si>
    <t>Methodology</t>
  </si>
  <si>
    <t>T2.2-23: Programme</t>
  </si>
  <si>
    <t>Programme</t>
  </si>
  <si>
    <t>The tenderer has submitted inadequate information to achieve a score</t>
  </si>
  <si>
    <t>TOTAL</t>
  </si>
  <si>
    <t>NAME &amp; DESIGNATION OF EVALUATOR</t>
  </si>
  <si>
    <t>SIGNATURE</t>
  </si>
  <si>
    <t>DATE</t>
  </si>
  <si>
    <t>Company Previous Experience</t>
  </si>
  <si>
    <t>PEOPLE EXPERIENCE</t>
  </si>
  <si>
    <t>COMPANY EXPERIENCE</t>
  </si>
  <si>
    <t>Total for Company Experience  (Points)</t>
  </si>
  <si>
    <t>Total for People Experience  ( Points)</t>
  </si>
  <si>
    <t>Total for Method Statement  (Points)</t>
  </si>
  <si>
    <t>Manifold ( Pump platform 1 to 4, Pump Platform 5)</t>
  </si>
  <si>
    <t>16 &amp; 25</t>
  </si>
  <si>
    <t>TPL</t>
  </si>
  <si>
    <t>Contractor</t>
  </si>
  <si>
    <t>25*25*3 Angle iron ( Galvanized Area)                                                     (6m Length minimum)</t>
  </si>
  <si>
    <t>P&amp;Gs  (Travelling, O/heads, Supv, Matl Delivery  )</t>
  </si>
  <si>
    <t>Material Supplied by</t>
  </si>
  <si>
    <t>Manifold (Launchers WIR &amp; ALR, Sump tank, Prover 1 &amp; 2)</t>
  </si>
  <si>
    <t>1 to 21</t>
  </si>
  <si>
    <t>Manifold (Recievers 12-inch &amp; 18 inch)</t>
  </si>
  <si>
    <t>8 &amp; 0</t>
  </si>
  <si>
    <t>Manifold (Sampling point:outgoing, secunda 20-inch, 16-in, sampling point)</t>
  </si>
  <si>
    <t>0 to 12</t>
  </si>
  <si>
    <t>Small tanks (Dipping hatches)</t>
  </si>
  <si>
    <t>Tank Farm( Tank W5 &amp; Small tanks: Gangways, Catwalks, Stairways)</t>
  </si>
  <si>
    <t>0 to 20</t>
  </si>
  <si>
    <t>Manifold (Strainers &amp; Provers)</t>
  </si>
  <si>
    <t>20 &amp; 83</t>
  </si>
  <si>
    <t>Strategic lights to be on emergency supply as per proposed cable routing.</t>
  </si>
  <si>
    <t>Group number</t>
  </si>
  <si>
    <t>Group 1</t>
  </si>
  <si>
    <t>Group 2</t>
  </si>
  <si>
    <t>Extract from lighting survey reports  2018 - 2019    -          Required Lux Levels Sheet  (Included only as an aid to assist with required Lux level per area and positioning of all lights)</t>
  </si>
  <si>
    <t>Extract from lighting survey reports  2018 - 2019    -          APEX Required Lux Levels Sheet  (Included only as an aid to assist with required Lux level per area and positioning of all lights)</t>
  </si>
  <si>
    <t xml:space="preserve">1 - &lt;2 years experience </t>
  </si>
  <si>
    <t xml:space="preserve">2 - &lt;3 years experience </t>
  </si>
  <si>
    <t xml:space="preserve">3 - &lt;=4 years experience </t>
  </si>
  <si>
    <t xml:space="preserve">greater than 4 years experience </t>
  </si>
  <si>
    <t xml:space="preserve">Supply + Install  _4 core _4 mm2 cable    ( Blue  stripe )                                           </t>
  </si>
  <si>
    <t>Manifold and tanks</t>
  </si>
  <si>
    <t>Lighting Upgrade Project ----   HO / 1247</t>
  </si>
  <si>
    <r>
      <t xml:space="preserve">Total for </t>
    </r>
    <r>
      <rPr>
        <b/>
        <sz val="11"/>
        <color rgb="FFFF0000"/>
        <rFont val="Calibri"/>
        <family val="2"/>
        <scheme val="minor"/>
      </rPr>
      <t xml:space="preserve"> Hillcrest</t>
    </r>
  </si>
  <si>
    <t>Manifold:  between pump 1 &amp; 2</t>
  </si>
  <si>
    <t>Manifold:  between pump 3 &amp; 4</t>
  </si>
  <si>
    <t>Manifold: below Strainers</t>
  </si>
  <si>
    <t>Group 5</t>
  </si>
  <si>
    <t>Group-05</t>
  </si>
  <si>
    <t xml:space="preserve">PS3-Hilltop - Bill of Quantities                                                                   </t>
  </si>
  <si>
    <r>
      <t xml:space="preserve">Total for </t>
    </r>
    <r>
      <rPr>
        <b/>
        <sz val="11"/>
        <color rgb="FFFF0000"/>
        <rFont val="Calibri"/>
        <family val="2"/>
        <scheme val="minor"/>
      </rPr>
      <t xml:space="preserve"> PS3-Hilltop </t>
    </r>
  </si>
  <si>
    <t>PS3-Hilltop (5)</t>
  </si>
  <si>
    <t>Tanker Loading area</t>
  </si>
  <si>
    <t>5 to 20</t>
  </si>
  <si>
    <t>Hillcrest (5)</t>
  </si>
  <si>
    <t xml:space="preserve">Hillcrest - Bill of Quantities                                                                   </t>
  </si>
  <si>
    <t>Tanker loading area</t>
  </si>
  <si>
    <t>Proof of Certification as a Trade Tested Electrician is compulsory</t>
  </si>
  <si>
    <t xml:space="preserve">Trade Tested Electrician Experience </t>
  </si>
  <si>
    <t>Ex Junction boxes (3 way) with Ex Junction boxes terminals (6 way)</t>
  </si>
  <si>
    <r>
      <t>Supply and install</t>
    </r>
    <r>
      <rPr>
        <sz val="11"/>
        <color rgb="FFFF0000"/>
        <rFont val="Calibri"/>
        <family val="2"/>
        <scheme val="minor"/>
      </rPr>
      <t xml:space="preserve"> Suitable Zone 2, Ex</t>
    </r>
    <r>
      <rPr>
        <sz val="11"/>
        <color theme="1"/>
        <rFont val="Calibri"/>
        <family val="2"/>
        <scheme val="minor"/>
      </rPr>
      <t xml:space="preserve"> Luminaires with pole mount bracket to be mounted as per Drawing no PL-121590 </t>
    </r>
  </si>
  <si>
    <r>
      <t xml:space="preserve">Supply and install 2,4m </t>
    </r>
    <r>
      <rPr>
        <sz val="11"/>
        <color rgb="FFFF0000"/>
        <rFont val="Calibri"/>
        <family val="2"/>
        <scheme val="minor"/>
      </rPr>
      <t xml:space="preserve">Suitable Zone 2, Ex </t>
    </r>
    <r>
      <rPr>
        <sz val="11"/>
        <color theme="1"/>
        <rFont val="Calibri"/>
        <family val="2"/>
        <scheme val="minor"/>
      </rPr>
      <t>Luminaires Light Pole Hand rail mount  as per Drawing no PL-121590</t>
    </r>
  </si>
  <si>
    <r>
      <t xml:space="preserve">Supply and install 2,4m </t>
    </r>
    <r>
      <rPr>
        <sz val="11"/>
        <color rgb="FFFF0000"/>
        <rFont val="Calibri"/>
        <family val="2"/>
        <scheme val="minor"/>
      </rPr>
      <t xml:space="preserve">Suitable Zone 1, Ex  </t>
    </r>
    <r>
      <rPr>
        <sz val="11"/>
        <color theme="1"/>
        <rFont val="Calibri"/>
        <family val="2"/>
        <scheme val="minor"/>
      </rPr>
      <t>Luminaires stand alone Channel Iron light Pole complete with base  as per Drawing no PL-121591 and PL-121580</t>
    </r>
  </si>
  <si>
    <t>Besides meeting the "80" rating, the tenderers demonstrates Innovative, Highly Efficient and Proactive handling of incidents and demonstrates real confidence that the tenderer will ensure compliance with stated employer’s requirements”</t>
  </si>
  <si>
    <t>Safety, Health and Environment Requirements</t>
  </si>
  <si>
    <t>T2.2-24: Safety, Health and Environment Requirements</t>
  </si>
  <si>
    <t xml:space="preserve">Please provide your proposed level 3 programme showing the following:
1. Logical sequence of events aligned to activities (schedule vs methodology)
2. Milestones with starting date, site access date and project completion date.
3. Clearly indicate critical path on program.
4. Provisions of procurement of long lead items
5. Provision for Health and safety requirements
6. Linkage of activities
</t>
  </si>
  <si>
    <t xml:space="preserve">The Tenderer must provide an overall method statement with full details on how the works will be executed.
The method statement should include the following aspects:
1. Detail the technical approach and management
2. Demonstrate an understanding of the project deliverables  and implementation.
3. Work Breakdown Structure (WBS) level 3 based on the information contained in the technical scope of work.
4. Detail the integration of Safety, Health &amp;  Environment  management plan.
5. Identify key risk elements associated with the project and indicate how the key risks will be managed.
</t>
  </si>
  <si>
    <t>Highest Contract Value of project completed within the last 5 years is between R 1.5 million to R 2 million or higher (including VAT).</t>
  </si>
  <si>
    <t>Highest Contract Value of project completed within the last 5 years is between R 1 million to less than R1.5 million (including VAT).</t>
  </si>
  <si>
    <t>Highest Contract Value of project completed within the last 5 years is between R 0.5 million to less than R 1 million (including VAT).</t>
  </si>
  <si>
    <t>Highest Contract Value of project completed within the last 5 years is between R0.3m to less than R0.5 million (including VAT)</t>
  </si>
  <si>
    <t>Company (Pty) Ltd</t>
  </si>
  <si>
    <t>hrs</t>
  </si>
  <si>
    <r>
      <t>Supply and install</t>
    </r>
    <r>
      <rPr>
        <sz val="11"/>
        <color rgb="FFFF0000"/>
        <rFont val="Calibri"/>
        <family val="2"/>
        <scheme val="minor"/>
      </rPr>
      <t xml:space="preserve"> Suitable Zone 1, Ex</t>
    </r>
    <r>
      <rPr>
        <sz val="11"/>
        <color theme="1"/>
        <rFont val="Calibri"/>
        <family val="2"/>
        <scheme val="minor"/>
      </rPr>
      <t xml:space="preserve"> Luminaires with pole mount bracket to be mounted as per Drawing no PL-121591 </t>
    </r>
  </si>
  <si>
    <t>Safety matters (Daily Documentation, Daily tool box talks)</t>
  </si>
  <si>
    <t>Documentation: (Elect COC)</t>
  </si>
  <si>
    <t>Documentation: (All other required e.g. design, drawings, equipment data sheets,Certs, etc)</t>
  </si>
  <si>
    <t>Supply and Install 1 core 16mm2 cable    ( Green/Yellow insulated ) Earthing</t>
  </si>
  <si>
    <t>Ex Junction boxes plugs M20</t>
  </si>
  <si>
    <t xml:space="preserve">Trade Tested Electrician </t>
  </si>
  <si>
    <t xml:space="preserve">Master Installation Electrician </t>
  </si>
  <si>
    <t>Fire Standby  (Rate/day) Provisional Sum</t>
  </si>
  <si>
    <t>Misc: (chemical anchor)</t>
  </si>
  <si>
    <t>Strategic lights to be on emergency supply as per the proposed/to be proposed cable routing and lighting layout drawings.</t>
  </si>
  <si>
    <t>Total for Project Quality Plan Requirements  (Points)</t>
  </si>
  <si>
    <t>Project Quality Plan Requirements</t>
  </si>
  <si>
    <t>Submit Project Quality Plan with the following documents as a minimum with your tender:
1. Overview and understanding of scope of works and key requirements.
2. Organogram with positions, roles and responsibilities.
3. Procedures: Document control– provide a   description      of how documents provided by TPL will be managed e.g. management tools and databases, internal and external distribution of documents to TPL, third parties, internal review and approval routes and authorities, receipts, registration and maintained, codes, standards and specifications.
4. Procedures: Design control– provide procedures for the control of these design activities. This must also factor in the roles and responsibilities. 
5. Provide project schedule as per this scope of works requirements.
6. Provide commissioning and training plan.</t>
  </si>
  <si>
    <t>T2.2-25: Project Quality Plan Requirements</t>
  </si>
  <si>
    <t>Total for Safety, Health and Environment Requirements  (Points)</t>
  </si>
  <si>
    <t xml:space="preserve">Submit the following documents as a minimum with your tender:
1. Valid Letter of good standing with insurance body.
2. Roles and responsibilities of all legal appointees including Safety Officer role and responsibility.
3. Safety, Health &amp; Environmental Policies.
4. Overview of Risk Assessment process and examples specific to the project 
5. List of job categories for project and competencies required per category.
6. Six months synopsis of SHE incidents, description, type and action taken.
7. SHE challenges envisaged for the project and how they will be addressed and overcome.
8. Construction Safety, Health &amp; Environment compliance  File or Plan (Index)
</t>
  </si>
  <si>
    <t>Total for Programme  (Points)</t>
  </si>
  <si>
    <t xml:space="preserve">Registered Master Installation Electrician Experience </t>
  </si>
  <si>
    <t>Proof of Registration as a Master Installation Electrician is compulsory</t>
  </si>
  <si>
    <r>
      <t xml:space="preserve">Gland and terminate includes use of Ex de gland </t>
    </r>
    <r>
      <rPr>
        <b/>
        <sz val="11"/>
        <color theme="1"/>
        <rFont val="Calibri"/>
        <family val="2"/>
        <scheme val="minor"/>
      </rPr>
      <t>(CCG Armotex No.1</t>
    </r>
    <r>
      <rPr>
        <sz val="11"/>
        <color theme="1"/>
        <rFont val="Calibri"/>
        <family val="2"/>
        <scheme val="minor"/>
      </rPr>
      <t>) (for 4C -4mm2 cable)</t>
    </r>
  </si>
  <si>
    <t>Terminate 1C * 16mm2 cable (includes use of Ring crimp lug, Serrated washer, plain washer, Dia 8 nut and bolt all S/S)</t>
  </si>
  <si>
    <t>sum</t>
  </si>
  <si>
    <t>Labelling (cables, equipment, circuits) in accordance with specifications, refer to scope of works item 4.2.24 &amp; 4.2.25</t>
  </si>
  <si>
    <t>Proof of Registration as a Pr Eng or Pr Tech Electrical engineer is compulsory</t>
  </si>
  <si>
    <t>The submission address all 8 items required. The tenderers record demonstrates efficient safety monitoring and control and appropriate handling of incidents as well as demonstrates real understanding and evidence of ability to meet stated employer’s requirements.</t>
  </si>
  <si>
    <t>The tenderer has submitted inadequate information to achieve a score.</t>
  </si>
  <si>
    <t>Highest Contract Value of project completed within the last 5 years is between R0.15m to less than R0.3 million (including VAT)</t>
  </si>
  <si>
    <t>The tenderer has submitted irrelevant information to determine a score or highest contract value is below R0.15m (including VAT).</t>
  </si>
  <si>
    <t>Tenderer has more than 4 years experience in similar hazardous areas, conditions and circumstances in relation to the scope of works.</t>
  </si>
  <si>
    <t>Tenderer has 1 year but less than 2 years experience in similar hazardous areas, conditions and circumstances in relation to the scope of works.</t>
  </si>
  <si>
    <t>Tenderer has less than 1 year experience in similar hazardous areas, conditions and circumstances in relation to the scope of works.</t>
  </si>
  <si>
    <t>Tenderer has submitted irrelevant information to determine a score.</t>
  </si>
  <si>
    <t>Tenderers are required to demonstrate their experience over the last five years in similar projects, hazardous areas, conditions and circumstances  in relation to the scope of work, and to this end shall supply a sufficiently detailed traceable reference list with contact details of existing and/or previous customers and also indicates their previous experience. 
Submit the following documents as a minimum with your tender document:
1. Company previous experience in similar projects,  hazardous areas, conditions and circumstances in relation to the scope of works. 
2. Contract values of projects completed.                                                                      3. List of traceable references with contact details.</t>
  </si>
  <si>
    <t xml:space="preserve">Irrelevant experience </t>
  </si>
  <si>
    <t>DESCRIPTION OF WORKS: SUPPLY, ASCERTAINMENT, MANUFACTURING, INSTALLATION, COMMISSIONING AND TESTING OF THE LIGHTING UPGRADE PROJECT.</t>
  </si>
  <si>
    <t>Tenderer has 2 years but less than 3 years experience in similar hazardous areas, conditions and circumstances in relation to the scope of works.</t>
  </si>
  <si>
    <t>Tenderer has 3 years but less than 4 years experience in similar hazardous areas, conditions and circumstances in relation to the scope of works.</t>
  </si>
  <si>
    <t>The method statement addresses at least 1 items listed in the returnables.</t>
  </si>
  <si>
    <t>The method statement addresses at least 2 items listed in the returnables.</t>
  </si>
  <si>
    <t>The method statement addresses at least 3 items listed in the returnables.</t>
  </si>
  <si>
    <t>The method statement addresses at least 4 items listed in the returnables.</t>
  </si>
  <si>
    <t>The method statement addresses all 5 items listed in the returnables, indicating that the tenderer has fully understood the scope of work and appreciattes the risks involved.</t>
  </si>
  <si>
    <t>The programme addresses at least 2 items listed in the returnables.</t>
  </si>
  <si>
    <t>The programme addresses at least 3 items listed in the returnables.</t>
  </si>
  <si>
    <t>The programme addresses at least 4 items listed in the returnables.</t>
  </si>
  <si>
    <t>The programme addresses at least 5 items listed in the returnables.</t>
  </si>
  <si>
    <t>The programme addresses at least 6 items listed in the returnables.</t>
  </si>
  <si>
    <t>The submission addresses at least 4 items listed in the returnables. Information supplied is inadequate to achieve the required standard of service.</t>
  </si>
  <si>
    <t xml:space="preserve">The submission addresses at least 6 items listed in the returnables, however the evidence given that the stated employer’s requirements will be met is adequate. </t>
  </si>
  <si>
    <t>The submission addresses at least 7 items listed in the returnables, however the evidence given that the stated employer’s requirements will be met is good.</t>
  </si>
  <si>
    <t>The submission addresses at least 3 items listed in the returnables adequately.</t>
  </si>
  <si>
    <t xml:space="preserve">The submission addresses at least 4 items listed in the returnables adequately. </t>
  </si>
  <si>
    <t xml:space="preserve">The submission addresses at least 5 items listed in the returnables adequately. </t>
  </si>
  <si>
    <t xml:space="preserve">The submission addresses all 6 items listed in the returnables adequately. </t>
  </si>
  <si>
    <t xml:space="preserve">The submission addresses all 6 items  listed in the returnables adequatel and provided required Quality Control Plan </t>
  </si>
  <si>
    <r>
      <t xml:space="preserve">Lighting Upgrade -   </t>
    </r>
    <r>
      <rPr>
        <sz val="11"/>
        <color rgb="FFFF0000"/>
        <rFont val="Calibri"/>
        <family val="2"/>
        <scheme val="minor"/>
      </rPr>
      <t xml:space="preserve"> </t>
    </r>
    <r>
      <rPr>
        <sz val="11"/>
        <rFont val="Calibri"/>
        <family val="2"/>
        <scheme val="minor"/>
      </rPr>
      <t xml:space="preserve">Site: </t>
    </r>
    <r>
      <rPr>
        <b/>
        <sz val="11"/>
        <rFont val="Calibri"/>
        <family val="2"/>
        <scheme val="minor"/>
      </rPr>
      <t xml:space="preserve"> </t>
    </r>
    <r>
      <rPr>
        <b/>
        <sz val="11"/>
        <color rgb="FFFF0000"/>
        <rFont val="Calibri"/>
        <family val="2"/>
        <scheme val="minor"/>
      </rPr>
      <t xml:space="preserve">Hillcrest               </t>
    </r>
    <r>
      <rPr>
        <sz val="11"/>
        <color rgb="FFFF0000"/>
        <rFont val="Calibri"/>
        <family val="2"/>
        <scheme val="minor"/>
      </rPr>
      <t xml:space="preserve">           </t>
    </r>
    <r>
      <rPr>
        <sz val="11"/>
        <color theme="1"/>
        <rFont val="Calibri"/>
        <family val="2"/>
        <scheme val="minor"/>
      </rPr>
      <t xml:space="preserve">                                                                                                                                                               Based on AIA report: 14 August 2019</t>
    </r>
  </si>
  <si>
    <r>
      <t xml:space="preserve">Lighting Upgrade -   </t>
    </r>
    <r>
      <rPr>
        <sz val="11"/>
        <color rgb="FFFF0000"/>
        <rFont val="Calibri"/>
        <family val="2"/>
        <scheme val="minor"/>
      </rPr>
      <t xml:space="preserve"> </t>
    </r>
    <r>
      <rPr>
        <sz val="11"/>
        <rFont val="Calibri"/>
        <family val="2"/>
        <scheme val="minor"/>
      </rPr>
      <t xml:space="preserve">Site: </t>
    </r>
    <r>
      <rPr>
        <b/>
        <sz val="11"/>
        <rFont val="Calibri"/>
        <family val="2"/>
        <scheme val="minor"/>
      </rPr>
      <t xml:space="preserve"> </t>
    </r>
    <r>
      <rPr>
        <b/>
        <sz val="11"/>
        <color rgb="FFFF0000"/>
        <rFont val="Calibri"/>
        <family val="2"/>
        <scheme val="minor"/>
      </rPr>
      <t xml:space="preserve">PS3-Hilltop              </t>
    </r>
    <r>
      <rPr>
        <sz val="11"/>
        <color rgb="FFFF0000"/>
        <rFont val="Calibri"/>
        <family val="2"/>
        <scheme val="minor"/>
      </rPr>
      <t xml:space="preserve">           </t>
    </r>
    <r>
      <rPr>
        <sz val="11"/>
        <color theme="1"/>
        <rFont val="Calibri"/>
        <family val="2"/>
        <scheme val="minor"/>
      </rPr>
      <t xml:space="preserve">                                                                                                                                                               Based on AIA report: 13 August 2019</t>
    </r>
  </si>
  <si>
    <t xml:space="preserve">TENDER NUMBER: TPL/2022/08/0262/10757RFP    </t>
  </si>
  <si>
    <t xml:space="preserve">Submitted by </t>
  </si>
  <si>
    <t>Signature</t>
  </si>
  <si>
    <t>Date</t>
  </si>
  <si>
    <t>Khulekani Ndlela</t>
  </si>
  <si>
    <t>08/03/2023</t>
  </si>
  <si>
    <t>TECHNICAL THRESHOLD =70%</t>
  </si>
  <si>
    <r>
      <t>Minimum Threshold Required is 7</t>
    </r>
    <r>
      <rPr>
        <b/>
        <u/>
        <sz val="16"/>
        <color theme="1"/>
        <rFont val="Arial"/>
        <family val="2"/>
      </rPr>
      <t>0 points</t>
    </r>
  </si>
  <si>
    <r>
      <t xml:space="preserve">• An Organisation Chart showing key technical personel (including key personnel) onsite, management and years of experience must be submitted.
• CV of key personnel must be submitted. The safety officer must have relevant safety qualification(s) or certificates (Minimum of a SAMTRAC).                                      </t>
    </r>
    <r>
      <rPr>
        <sz val="16"/>
        <color rgb="FFFF0000"/>
        <rFont val="Tahoma"/>
        <family val="2"/>
      </rPr>
      <t>Note: Failure to submit the requested Organisation Chart and CV of key personnel will be result in a score of zero in this section.</t>
    </r>
    <r>
      <rPr>
        <sz val="16"/>
        <color theme="1"/>
        <rFont val="Tahoma"/>
        <family val="2"/>
      </rPr>
      <t xml:space="preserve">
</t>
    </r>
    <r>
      <rPr>
        <b/>
        <sz val="16"/>
        <color theme="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</si>
</sst>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0.0"/>
  </numFmts>
  <fonts count="19" x14ac:knownFonts="1">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sz val="11"/>
      <name val="Calibri"/>
      <family val="2"/>
      <scheme val="minor"/>
    </font>
    <font>
      <b/>
      <sz val="11"/>
      <name val="Calibri"/>
      <family val="2"/>
      <scheme val="minor"/>
    </font>
    <font>
      <b/>
      <sz val="12"/>
      <color theme="1"/>
      <name val="Calibri"/>
      <family val="2"/>
      <scheme val="minor"/>
    </font>
    <font>
      <sz val="11"/>
      <color theme="1"/>
      <name val="Calibri"/>
      <family val="2"/>
      <scheme val="minor"/>
    </font>
    <font>
      <sz val="16"/>
      <color theme="1"/>
      <name val="Calibri"/>
      <family val="2"/>
      <scheme val="minor"/>
    </font>
    <font>
      <sz val="16"/>
      <color theme="1"/>
      <name val="Arial"/>
      <family val="2"/>
    </font>
    <font>
      <b/>
      <sz val="16"/>
      <color theme="1"/>
      <name val="Arial"/>
      <family val="2"/>
    </font>
    <font>
      <b/>
      <u/>
      <sz val="16"/>
      <color theme="1"/>
      <name val="Arial"/>
      <family val="2"/>
    </font>
    <font>
      <b/>
      <sz val="16"/>
      <color theme="1"/>
      <name val="Tahoma"/>
      <family val="2"/>
    </font>
    <font>
      <b/>
      <sz val="16"/>
      <name val="Tahoma"/>
      <family val="2"/>
    </font>
    <font>
      <b/>
      <sz val="14"/>
      <color theme="1"/>
      <name val="Tahoma"/>
      <family val="2"/>
    </font>
    <font>
      <sz val="16"/>
      <color theme="1"/>
      <name val="Tahoma"/>
      <family val="2"/>
    </font>
    <font>
      <sz val="16"/>
      <color rgb="FFFF0000"/>
      <name val="Tahoma"/>
      <family val="2"/>
    </font>
  </fonts>
  <fills count="14">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EB2"/>
        <bgColor indexed="64"/>
      </patternFill>
    </fill>
    <fill>
      <patternFill patternType="solid">
        <fgColor theme="4" tint="0.39997558519241921"/>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288">
    <xf numFmtId="0" fontId="0" fillId="0" borderId="0" xfId="0"/>
    <xf numFmtId="0" fontId="0" fillId="0" borderId="1" xfId="0" applyBorder="1"/>
    <xf numFmtId="0" fontId="1" fillId="2" borderId="1" xfId="0" applyFont="1" applyFill="1" applyBorder="1"/>
    <xf numFmtId="0" fontId="0" fillId="0" borderId="1" xfId="0" applyFont="1" applyBorder="1"/>
    <xf numFmtId="0" fontId="0" fillId="0" borderId="2" xfId="0" applyBorder="1"/>
    <xf numFmtId="0" fontId="2" fillId="0" borderId="1" xfId="0" applyFont="1" applyBorder="1"/>
    <xf numFmtId="164" fontId="0" fillId="0" borderId="0" xfId="0" applyNumberFormat="1"/>
    <xf numFmtId="0" fontId="0" fillId="4" borderId="1" xfId="0" applyFill="1" applyBorder="1"/>
    <xf numFmtId="0" fontId="0" fillId="2" borderId="1" xfId="0" applyFill="1" applyBorder="1"/>
    <xf numFmtId="0" fontId="0" fillId="0" borderId="1" xfId="0" applyBorder="1" applyAlignment="1">
      <alignment horizontal="right" vertical="center"/>
    </xf>
    <xf numFmtId="0" fontId="0" fillId="2" borderId="1" xfId="0" applyFont="1" applyFill="1" applyBorder="1"/>
    <xf numFmtId="164" fontId="5" fillId="0" borderId="1" xfId="0" applyNumberFormat="1" applyFont="1" applyBorder="1"/>
    <xf numFmtId="0" fontId="0" fillId="0" borderId="0" xfId="0" applyBorder="1"/>
    <xf numFmtId="0" fontId="6" fillId="0" borderId="1" xfId="0" applyFont="1" applyBorder="1"/>
    <xf numFmtId="0" fontId="0" fillId="0" borderId="1" xfId="0" applyFill="1" applyBorder="1"/>
    <xf numFmtId="0" fontId="0" fillId="0" borderId="1" xfId="0" applyFill="1" applyBorder="1" applyAlignment="1">
      <alignment wrapText="1"/>
    </xf>
    <xf numFmtId="0" fontId="0" fillId="0" borderId="0" xfId="0" applyFill="1" applyBorder="1" applyAlignment="1"/>
    <xf numFmtId="164" fontId="5" fillId="0" borderId="0" xfId="0" applyNumberFormat="1" applyFont="1" applyBorder="1"/>
    <xf numFmtId="0" fontId="0" fillId="0" borderId="0" xfId="0" applyFill="1" applyBorder="1"/>
    <xf numFmtId="0" fontId="0" fillId="0" borderId="0" xfId="0" applyFill="1"/>
    <xf numFmtId="0" fontId="0" fillId="0" borderId="1" xfId="0" applyBorder="1" applyAlignment="1">
      <alignment wrapText="1"/>
    </xf>
    <xf numFmtId="16" fontId="0" fillId="0" borderId="1" xfId="0" quotePrefix="1" applyNumberFormat="1" applyBorder="1" applyAlignment="1">
      <alignment horizontal="center" vertical="center"/>
    </xf>
    <xf numFmtId="0" fontId="0" fillId="2" borderId="1" xfId="0" applyFill="1" applyBorder="1" applyAlignment="1">
      <alignment wrapText="1"/>
    </xf>
    <xf numFmtId="0" fontId="0" fillId="0" borderId="0" xfId="0" applyBorder="1" applyAlignment="1"/>
    <xf numFmtId="0" fontId="0" fillId="0" borderId="1" xfId="0"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1"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0" fillId="0" borderId="1" xfId="0" applyFill="1" applyBorder="1" applyAlignment="1">
      <alignment horizontal="center" vertical="center"/>
    </xf>
    <xf numFmtId="0" fontId="0" fillId="6" borderId="0" xfId="0" applyFill="1"/>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1" xfId="0" applyBorder="1" applyAlignment="1">
      <alignment horizontal="center" vertical="center"/>
    </xf>
    <xf numFmtId="0" fontId="0" fillId="7" borderId="0" xfId="0" applyFill="1"/>
    <xf numFmtId="0" fontId="2" fillId="0" borderId="0" xfId="0" applyFont="1"/>
    <xf numFmtId="0" fontId="6" fillId="4" borderId="1" xfId="0" applyFont="1" applyFill="1" applyBorder="1"/>
    <xf numFmtId="0" fontId="0" fillId="2" borderId="0" xfId="0" applyFill="1"/>
    <xf numFmtId="0" fontId="0" fillId="0" borderId="4" xfId="0" applyBorder="1"/>
    <xf numFmtId="0" fontId="0" fillId="0" borderId="5" xfId="0" applyBorder="1"/>
    <xf numFmtId="0" fontId="0" fillId="0" borderId="30" xfId="0" applyBorder="1"/>
    <xf numFmtId="0" fontId="0" fillId="0" borderId="29" xfId="0" applyBorder="1"/>
    <xf numFmtId="16" fontId="0" fillId="0" borderId="1" xfId="0" quotePrefix="1" applyNumberFormat="1" applyFont="1" applyBorder="1" applyAlignment="1">
      <alignment horizontal="center" vertical="center"/>
    </xf>
    <xf numFmtId="0" fontId="0" fillId="5" borderId="1" xfId="0" applyFont="1" applyFill="1" applyBorder="1" applyAlignment="1">
      <alignment horizontal="center" vertical="center" wrapText="1"/>
    </xf>
    <xf numFmtId="0" fontId="0" fillId="5" borderId="1" xfId="0" applyFill="1" applyBorder="1" applyAlignment="1">
      <alignment horizontal="center" vertical="center"/>
    </xf>
    <xf numFmtId="16" fontId="0" fillId="0" borderId="1" xfId="0" applyNumberFormat="1" applyBorder="1" applyAlignment="1">
      <alignment horizontal="center" vertical="center"/>
    </xf>
    <xf numFmtId="0" fontId="0" fillId="0" borderId="7" xfId="0" applyBorder="1"/>
    <xf numFmtId="0" fontId="0" fillId="13" borderId="1" xfId="0" applyFill="1" applyBorder="1" applyProtection="1">
      <protection locked="0"/>
    </xf>
    <xf numFmtId="0" fontId="0" fillId="4" borderId="1" xfId="0" applyFill="1" applyBorder="1" applyProtection="1">
      <protection locked="0"/>
    </xf>
    <xf numFmtId="0" fontId="0" fillId="0" borderId="1" xfId="0" applyBorder="1" applyAlignment="1" applyProtection="1">
      <alignment horizontal="center" vertical="center"/>
      <protection locked="0"/>
    </xf>
    <xf numFmtId="0" fontId="0" fillId="0" borderId="1" xfId="0" applyFill="1" applyBorder="1" applyProtection="1"/>
    <xf numFmtId="0" fontId="0" fillId="0" borderId="1" xfId="0" applyBorder="1" applyProtection="1"/>
    <xf numFmtId="0" fontId="0" fillId="4" borderId="1" xfId="0" applyFill="1" applyBorder="1" applyProtection="1"/>
    <xf numFmtId="0" fontId="0" fillId="0" borderId="1" xfId="0" applyFont="1" applyBorder="1" applyProtection="1"/>
    <xf numFmtId="0" fontId="0" fillId="0" borderId="0" xfId="0" applyProtection="1"/>
    <xf numFmtId="0" fontId="1" fillId="0" borderId="1" xfId="0" applyFont="1" applyBorder="1"/>
    <xf numFmtId="0" fontId="10" fillId="0" borderId="0" xfId="0" applyFont="1" applyProtection="1"/>
    <xf numFmtId="0" fontId="11" fillId="0" borderId="0" xfId="0" applyFont="1" applyProtection="1"/>
    <xf numFmtId="0" fontId="12" fillId="0" borderId="0" xfId="0" applyFont="1" applyAlignment="1" applyProtection="1">
      <alignment vertical="center" wrapText="1"/>
    </xf>
    <xf numFmtId="0" fontId="14" fillId="8" borderId="6" xfId="0" applyFont="1" applyFill="1" applyBorder="1" applyAlignment="1" applyProtection="1">
      <alignment horizontal="center" vertical="center" wrapText="1"/>
    </xf>
    <xf numFmtId="0" fontId="14" fillId="8" borderId="11" xfId="0" applyFont="1" applyFill="1" applyBorder="1" applyAlignment="1" applyProtection="1">
      <alignment horizontal="center" vertical="center" wrapText="1"/>
    </xf>
    <xf numFmtId="0" fontId="14" fillId="8" borderId="8" xfId="0" applyFont="1" applyFill="1" applyBorder="1" applyAlignment="1" applyProtection="1">
      <alignment horizontal="center" vertical="center"/>
    </xf>
    <xf numFmtId="0" fontId="14" fillId="8" borderId="12" xfId="0" applyFont="1" applyFill="1" applyBorder="1" applyAlignment="1" applyProtection="1">
      <alignment horizontal="center" vertical="center"/>
    </xf>
    <xf numFmtId="0" fontId="15" fillId="9" borderId="12" xfId="0" applyFont="1" applyFill="1" applyBorder="1" applyAlignment="1" applyProtection="1">
      <alignment horizontal="center" vertical="center" textRotation="90" wrapText="1"/>
    </xf>
    <xf numFmtId="0" fontId="14" fillId="8" borderId="12" xfId="0" applyFont="1" applyFill="1" applyBorder="1" applyAlignment="1" applyProtection="1">
      <alignment horizontal="center" vertical="center" wrapText="1"/>
    </xf>
    <xf numFmtId="0" fontId="10" fillId="0" borderId="31" xfId="0" applyFont="1" applyBorder="1" applyProtection="1"/>
    <xf numFmtId="0" fontId="14" fillId="0" borderId="12" xfId="0" applyFont="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0" xfId="0" applyFont="1" applyFill="1" applyBorder="1" applyAlignment="1" applyProtection="1">
      <alignment horizontal="center" vertical="center" wrapText="1"/>
    </xf>
    <xf numFmtId="0" fontId="15" fillId="10" borderId="6" xfId="0" applyFont="1" applyFill="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4" fillId="8" borderId="8" xfId="0" applyFont="1" applyFill="1" applyBorder="1" applyAlignment="1" applyProtection="1">
      <alignment horizontal="center" vertical="center" wrapText="1"/>
    </xf>
    <xf numFmtId="0" fontId="14" fillId="11" borderId="13" xfId="0" applyFont="1" applyFill="1" applyBorder="1" applyAlignment="1" applyProtection="1">
      <alignment vertical="center" wrapText="1"/>
    </xf>
    <xf numFmtId="0" fontId="14" fillId="11" borderId="8" xfId="0" applyFont="1" applyFill="1" applyBorder="1" applyAlignment="1" applyProtection="1">
      <alignment vertical="center" wrapText="1"/>
    </xf>
    <xf numFmtId="0" fontId="14" fillId="11" borderId="12" xfId="0" applyFont="1" applyFill="1" applyBorder="1" applyAlignment="1" applyProtection="1">
      <alignment horizontal="center" vertical="center" wrapText="1"/>
    </xf>
    <xf numFmtId="165" fontId="14" fillId="11" borderId="12" xfId="0" applyNumberFormat="1" applyFont="1" applyFill="1" applyBorder="1" applyAlignment="1" applyProtection="1">
      <alignment horizontal="center" vertical="center" wrapText="1"/>
    </xf>
    <xf numFmtId="0" fontId="14" fillId="11" borderId="33" xfId="0" applyFont="1" applyFill="1" applyBorder="1" applyAlignment="1" applyProtection="1">
      <alignment vertical="center" wrapText="1"/>
    </xf>
    <xf numFmtId="0" fontId="14" fillId="8" borderId="8" xfId="0" applyFont="1" applyFill="1" applyBorder="1" applyAlignment="1" applyProtection="1">
      <alignment vertical="center" wrapText="1"/>
    </xf>
    <xf numFmtId="1" fontId="17" fillId="10" borderId="12" xfId="1" applyNumberFormat="1" applyFont="1" applyFill="1" applyBorder="1" applyAlignment="1" applyProtection="1">
      <alignment horizontal="center" vertical="center"/>
    </xf>
    <xf numFmtId="9" fontId="17" fillId="10" borderId="6" xfId="1" applyFont="1" applyFill="1" applyBorder="1" applyAlignment="1" applyProtection="1">
      <alignment horizontal="center" vertical="center"/>
    </xf>
    <xf numFmtId="0" fontId="17" fillId="5" borderId="32" xfId="0" applyFont="1" applyFill="1" applyBorder="1" applyAlignment="1" applyProtection="1">
      <alignment horizontal="left" vertical="center" wrapText="1"/>
    </xf>
    <xf numFmtId="9" fontId="17" fillId="0" borderId="23" xfId="1" applyFont="1" applyBorder="1" applyAlignment="1" applyProtection="1">
      <alignment horizontal="center" vertical="center" wrapText="1"/>
    </xf>
    <xf numFmtId="0" fontId="17" fillId="5" borderId="23" xfId="0" applyFont="1" applyFill="1" applyBorder="1" applyAlignment="1" applyProtection="1">
      <alignment horizontal="left" vertical="center" wrapText="1"/>
    </xf>
    <xf numFmtId="0" fontId="17" fillId="5" borderId="9" xfId="0" applyFont="1" applyFill="1" applyBorder="1" applyAlignment="1" applyProtection="1">
      <alignment horizontal="left" vertical="center" wrapText="1"/>
    </xf>
    <xf numFmtId="9" fontId="17" fillId="0" borderId="9" xfId="1" applyFont="1" applyBorder="1" applyAlignment="1" applyProtection="1">
      <alignment horizontal="center" vertical="center" wrapText="1"/>
    </xf>
    <xf numFmtId="0" fontId="17" fillId="5" borderId="24" xfId="0" applyFont="1" applyFill="1" applyBorder="1" applyAlignment="1" applyProtection="1">
      <alignment horizontal="left" vertical="center" wrapText="1"/>
    </xf>
    <xf numFmtId="9" fontId="17" fillId="0" borderId="24" xfId="1" applyFont="1" applyBorder="1" applyAlignment="1" applyProtection="1">
      <alignment horizontal="center" vertical="center" wrapText="1"/>
    </xf>
    <xf numFmtId="0" fontId="14" fillId="7" borderId="12" xfId="0" applyFont="1" applyFill="1" applyBorder="1" applyAlignment="1" applyProtection="1">
      <alignment horizontal="left" vertical="center" wrapText="1"/>
    </xf>
    <xf numFmtId="0" fontId="14" fillId="7" borderId="12" xfId="1" applyNumberFormat="1" applyFont="1" applyFill="1" applyBorder="1" applyAlignment="1" applyProtection="1">
      <alignment horizontal="center" vertical="center" wrapText="1"/>
    </xf>
    <xf numFmtId="165" fontId="17" fillId="12" borderId="12" xfId="0" applyNumberFormat="1" applyFont="1" applyFill="1" applyBorder="1" applyAlignment="1" applyProtection="1">
      <alignment horizontal="center" vertical="center"/>
    </xf>
    <xf numFmtId="0" fontId="17" fillId="7" borderId="12" xfId="0" applyFont="1" applyFill="1" applyBorder="1" applyAlignment="1" applyProtection="1">
      <alignment horizontal="center" vertical="center" wrapText="1"/>
    </xf>
    <xf numFmtId="0" fontId="17" fillId="5" borderId="31" xfId="0" applyFont="1" applyFill="1" applyBorder="1" applyAlignment="1" applyProtection="1">
      <alignment horizontal="left" vertical="center" wrapText="1"/>
    </xf>
    <xf numFmtId="9" fontId="17" fillId="5" borderId="16" xfId="1" applyFont="1" applyFill="1" applyBorder="1" applyAlignment="1" applyProtection="1">
      <alignment horizontal="center" vertical="center" wrapText="1"/>
    </xf>
    <xf numFmtId="165" fontId="17" fillId="5" borderId="31" xfId="0" applyNumberFormat="1" applyFont="1" applyFill="1" applyBorder="1" applyAlignment="1" applyProtection="1">
      <alignment horizontal="center" vertical="center"/>
    </xf>
    <xf numFmtId="165" fontId="17" fillId="5" borderId="16" xfId="0" applyNumberFormat="1" applyFont="1" applyFill="1" applyBorder="1" applyAlignment="1" applyProtection="1">
      <alignment horizontal="center" vertical="center"/>
    </xf>
    <xf numFmtId="0" fontId="17" fillId="5" borderId="16" xfId="0" applyFont="1" applyFill="1" applyBorder="1" applyAlignment="1" applyProtection="1">
      <alignment horizontal="center" vertical="center" wrapText="1"/>
    </xf>
    <xf numFmtId="0" fontId="17" fillId="5" borderId="19" xfId="0" applyFont="1" applyFill="1" applyBorder="1" applyAlignment="1" applyProtection="1">
      <alignment horizontal="left" vertical="center" wrapText="1"/>
    </xf>
    <xf numFmtId="9" fontId="17" fillId="0" borderId="19" xfId="1" applyFont="1" applyBorder="1" applyAlignment="1" applyProtection="1">
      <alignment horizontal="center" vertical="center" wrapText="1"/>
    </xf>
    <xf numFmtId="0" fontId="17" fillId="5" borderId="22" xfId="0" applyFont="1" applyFill="1" applyBorder="1" applyAlignment="1" applyProtection="1">
      <alignment horizontal="left" vertical="center" wrapText="1"/>
    </xf>
    <xf numFmtId="9" fontId="17" fillId="0" borderId="31" xfId="1" applyFont="1" applyBorder="1" applyAlignment="1" applyProtection="1">
      <alignment horizontal="center" vertical="center" wrapText="1"/>
    </xf>
    <xf numFmtId="0" fontId="17" fillId="5" borderId="21" xfId="0" applyFont="1" applyFill="1" applyBorder="1" applyAlignment="1" applyProtection="1">
      <alignment horizontal="left" vertical="center" wrapText="1"/>
    </xf>
    <xf numFmtId="9" fontId="14" fillId="8" borderId="8" xfId="1" applyFont="1" applyFill="1" applyBorder="1" applyAlignment="1" applyProtection="1">
      <alignment vertical="center" wrapText="1"/>
    </xf>
    <xf numFmtId="9" fontId="17" fillId="10" borderId="12" xfId="1"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17" fillId="5" borderId="34" xfId="0" applyFont="1" applyFill="1" applyBorder="1" applyAlignment="1" applyProtection="1">
      <alignment horizontal="left" vertical="center" wrapText="1"/>
    </xf>
    <xf numFmtId="165" fontId="14" fillId="11" borderId="6" xfId="0" applyNumberFormat="1" applyFont="1" applyFill="1" applyBorder="1" applyAlignment="1" applyProtection="1">
      <alignment horizontal="center" vertical="center" wrapText="1"/>
    </xf>
    <xf numFmtId="0" fontId="17" fillId="11" borderId="6" xfId="0" applyFont="1" applyFill="1" applyBorder="1" applyAlignment="1" applyProtection="1">
      <alignment vertical="center"/>
    </xf>
    <xf numFmtId="0" fontId="14" fillId="11" borderId="10" xfId="0" applyFont="1" applyFill="1" applyBorder="1" applyAlignment="1" applyProtection="1">
      <alignment vertical="center" wrapText="1"/>
    </xf>
    <xf numFmtId="0" fontId="14" fillId="11" borderId="15" xfId="0" applyFont="1" applyFill="1" applyBorder="1" applyAlignment="1" applyProtection="1">
      <alignment vertical="center" wrapText="1"/>
    </xf>
    <xf numFmtId="0" fontId="14" fillId="8" borderId="12" xfId="0" applyFont="1" applyFill="1" applyBorder="1" applyAlignment="1" applyProtection="1">
      <alignment horizontal="left" vertical="center" wrapText="1"/>
    </xf>
    <xf numFmtId="1" fontId="17" fillId="10" borderId="12" xfId="0" applyNumberFormat="1" applyFont="1" applyFill="1" applyBorder="1" applyAlignment="1" applyProtection="1">
      <alignment horizontal="center" vertical="center" wrapText="1"/>
    </xf>
    <xf numFmtId="9" fontId="17" fillId="10" borderId="12" xfId="0" applyNumberFormat="1" applyFont="1" applyFill="1" applyBorder="1" applyAlignment="1" applyProtection="1">
      <alignment horizontal="center" vertical="center" wrapText="1"/>
    </xf>
    <xf numFmtId="0" fontId="14" fillId="8" borderId="26" xfId="0" applyFont="1" applyFill="1" applyBorder="1" applyAlignment="1" applyProtection="1">
      <alignment horizontal="center" vertical="center" wrapText="1"/>
    </xf>
    <xf numFmtId="0" fontId="17" fillId="5" borderId="18" xfId="0" applyFont="1" applyFill="1" applyBorder="1" applyAlignment="1" applyProtection="1">
      <alignment horizontal="left" vertical="center" wrapText="1"/>
    </xf>
    <xf numFmtId="0" fontId="17" fillId="5" borderId="16" xfId="0" applyFont="1" applyFill="1" applyBorder="1" applyAlignment="1" applyProtection="1">
      <alignment horizontal="left" vertical="center" wrapText="1"/>
    </xf>
    <xf numFmtId="0" fontId="17" fillId="5" borderId="20" xfId="0" applyFont="1" applyFill="1" applyBorder="1" applyAlignment="1" applyProtection="1">
      <alignment horizontal="left" vertical="center" wrapText="1"/>
    </xf>
    <xf numFmtId="0" fontId="14" fillId="8" borderId="8" xfId="1" applyNumberFormat="1" applyFont="1" applyFill="1" applyBorder="1" applyAlignment="1" applyProtection="1">
      <alignment horizontal="center" vertical="center" wrapText="1"/>
    </xf>
    <xf numFmtId="1" fontId="17" fillId="10" borderId="12" xfId="0" applyNumberFormat="1" applyFont="1" applyFill="1" applyBorder="1" applyAlignment="1" applyProtection="1">
      <alignment horizontal="center" vertical="center"/>
    </xf>
    <xf numFmtId="9" fontId="17" fillId="10" borderId="12" xfId="0" applyNumberFormat="1" applyFont="1" applyFill="1" applyBorder="1" applyAlignment="1" applyProtection="1">
      <alignment horizontal="center" vertical="center"/>
    </xf>
    <xf numFmtId="0" fontId="17" fillId="8" borderId="21" xfId="0" applyFont="1" applyFill="1" applyBorder="1" applyAlignment="1" applyProtection="1">
      <alignment vertical="center" wrapText="1"/>
    </xf>
    <xf numFmtId="0" fontId="17" fillId="5" borderId="17" xfId="0" applyFont="1" applyFill="1" applyBorder="1" applyAlignment="1" applyProtection="1">
      <alignment horizontal="left" vertical="center" wrapText="1"/>
    </xf>
    <xf numFmtId="0" fontId="10" fillId="0" borderId="16" xfId="0" applyFont="1" applyBorder="1" applyProtection="1"/>
    <xf numFmtId="9" fontId="17" fillId="11" borderId="10" xfId="1" applyFont="1" applyFill="1" applyBorder="1" applyAlignment="1" applyProtection="1">
      <alignment vertical="center" wrapText="1"/>
    </xf>
    <xf numFmtId="165" fontId="17" fillId="11" borderId="12" xfId="1" applyNumberFormat="1" applyFont="1" applyFill="1" applyBorder="1" applyAlignment="1" applyProtection="1">
      <alignment horizontal="center" vertical="center" wrapText="1"/>
    </xf>
    <xf numFmtId="0" fontId="17" fillId="8" borderId="26" xfId="0" applyFont="1" applyFill="1" applyBorder="1" applyAlignment="1" applyProtection="1">
      <alignment horizontal="center" vertical="center" wrapText="1"/>
    </xf>
    <xf numFmtId="0" fontId="17" fillId="0" borderId="23" xfId="0" applyFont="1" applyBorder="1" applyAlignment="1" applyProtection="1">
      <alignment wrapText="1"/>
    </xf>
    <xf numFmtId="0" fontId="17" fillId="0" borderId="31" xfId="0" applyFont="1" applyBorder="1" applyAlignment="1" applyProtection="1">
      <alignment wrapText="1"/>
    </xf>
    <xf numFmtId="9" fontId="17" fillId="0" borderId="18" xfId="1" applyFont="1" applyBorder="1" applyAlignment="1" applyProtection="1">
      <alignment horizontal="center" vertical="center" wrapText="1"/>
    </xf>
    <xf numFmtId="0" fontId="17" fillId="0" borderId="9" xfId="0" applyFont="1" applyBorder="1" applyAlignment="1" applyProtection="1">
      <alignment horizontal="justify" vertical="center"/>
    </xf>
    <xf numFmtId="0" fontId="17" fillId="0" borderId="33" xfId="0" applyFont="1" applyBorder="1" applyAlignment="1" applyProtection="1">
      <alignment horizontal="justify" vertical="center"/>
    </xf>
    <xf numFmtId="9" fontId="17" fillId="0" borderId="20" xfId="1" applyFont="1" applyBorder="1" applyAlignment="1" applyProtection="1">
      <alignment horizontal="center" vertical="center" wrapText="1"/>
    </xf>
    <xf numFmtId="0" fontId="17" fillId="11" borderId="10" xfId="0" applyFont="1" applyFill="1" applyBorder="1" applyAlignment="1" applyProtection="1">
      <alignment vertical="center" wrapText="1"/>
    </xf>
    <xf numFmtId="1" fontId="17" fillId="11" borderId="12" xfId="0" applyNumberFormat="1" applyFont="1" applyFill="1" applyBorder="1" applyAlignment="1" applyProtection="1">
      <alignment horizontal="center" vertical="center" wrapText="1"/>
    </xf>
    <xf numFmtId="0" fontId="17" fillId="11" borderId="6" xfId="0" applyFont="1" applyFill="1" applyBorder="1" applyAlignment="1" applyProtection="1">
      <alignment horizontal="center" vertical="center" wrapText="1"/>
    </xf>
    <xf numFmtId="0" fontId="17" fillId="11" borderId="12" xfId="0" applyFont="1" applyFill="1" applyBorder="1" applyAlignment="1" applyProtection="1">
      <alignment vertical="center"/>
    </xf>
    <xf numFmtId="0" fontId="14" fillId="11" borderId="6" xfId="0" applyFont="1" applyFill="1" applyBorder="1" applyAlignment="1" applyProtection="1">
      <alignment vertical="center" wrapText="1"/>
    </xf>
    <xf numFmtId="0" fontId="14" fillId="11" borderId="12" xfId="0" applyFont="1" applyFill="1" applyBorder="1" applyAlignment="1" applyProtection="1">
      <alignment vertical="center" wrapText="1"/>
    </xf>
    <xf numFmtId="0" fontId="14" fillId="8" borderId="10" xfId="0" applyFont="1" applyFill="1" applyBorder="1" applyAlignment="1" applyProtection="1">
      <alignment horizontal="left" vertical="center" wrapText="1"/>
    </xf>
    <xf numFmtId="9" fontId="17" fillId="10" borderId="6" xfId="0" applyNumberFormat="1" applyFont="1" applyFill="1" applyBorder="1" applyAlignment="1" applyProtection="1">
      <alignment horizontal="center" vertical="center" wrapText="1"/>
    </xf>
    <xf numFmtId="0" fontId="17" fillId="0" borderId="27" xfId="0" applyFont="1" applyBorder="1" applyAlignment="1" applyProtection="1">
      <alignment horizontal="justify" vertical="center"/>
    </xf>
    <xf numFmtId="0" fontId="17" fillId="0" borderId="19" xfId="0" applyFont="1" applyBorder="1" applyAlignment="1" applyProtection="1">
      <alignment horizontal="justify" vertical="center"/>
    </xf>
    <xf numFmtId="1" fontId="17" fillId="11" borderId="6" xfId="0" applyNumberFormat="1" applyFont="1" applyFill="1" applyBorder="1" applyAlignment="1" applyProtection="1">
      <alignment horizontal="center" vertical="center"/>
    </xf>
    <xf numFmtId="165" fontId="17" fillId="11" borderId="12" xfId="0" applyNumberFormat="1" applyFont="1" applyFill="1" applyBorder="1" applyAlignment="1" applyProtection="1">
      <alignment horizontal="center" vertical="center"/>
    </xf>
    <xf numFmtId="0" fontId="17" fillId="11" borderId="7" xfId="0" applyFont="1" applyFill="1" applyBorder="1" applyAlignment="1" applyProtection="1">
      <alignment horizontal="center" vertical="center" wrapText="1"/>
    </xf>
    <xf numFmtId="0" fontId="14" fillId="8" borderId="12" xfId="0" applyFont="1" applyFill="1" applyBorder="1" applyAlignment="1" applyProtection="1">
      <alignment horizontal="justify" vertical="center"/>
    </xf>
    <xf numFmtId="0" fontId="14" fillId="8" borderId="12" xfId="1" applyNumberFormat="1" applyFont="1" applyFill="1" applyBorder="1" applyAlignment="1" applyProtection="1">
      <alignment horizontal="center" vertical="center" wrapText="1"/>
    </xf>
    <xf numFmtId="1" fontId="17" fillId="10" borderId="28" xfId="0" applyNumberFormat="1" applyFont="1" applyFill="1" applyBorder="1" applyAlignment="1" applyProtection="1">
      <alignment horizontal="center" vertical="center"/>
    </xf>
    <xf numFmtId="10" fontId="17" fillId="10" borderId="28" xfId="0" applyNumberFormat="1" applyFont="1" applyFill="1" applyBorder="1" applyAlignment="1" applyProtection="1">
      <alignment horizontal="center" vertical="center"/>
    </xf>
    <xf numFmtId="0" fontId="17" fillId="8" borderId="28" xfId="0" applyFont="1" applyFill="1" applyBorder="1" applyAlignment="1" applyProtection="1">
      <alignment horizontal="center" vertical="center" wrapText="1"/>
    </xf>
    <xf numFmtId="0" fontId="17" fillId="0" borderId="14" xfId="0" applyFont="1" applyBorder="1" applyAlignment="1" applyProtection="1">
      <alignment horizontal="justify" vertical="center"/>
    </xf>
    <xf numFmtId="9" fontId="17" fillId="0" borderId="22" xfId="1" applyFont="1" applyBorder="1" applyAlignment="1" applyProtection="1">
      <alignment horizontal="center" vertical="center" wrapText="1"/>
    </xf>
    <xf numFmtId="0" fontId="10" fillId="5" borderId="0" xfId="0" applyFont="1" applyFill="1" applyProtection="1"/>
    <xf numFmtId="165" fontId="17" fillId="11" borderId="12" xfId="0" applyNumberFormat="1" applyFont="1" applyFill="1" applyBorder="1" applyAlignment="1" applyProtection="1">
      <alignment horizontal="center"/>
    </xf>
    <xf numFmtId="0" fontId="17" fillId="11" borderId="12" xfId="0" applyFont="1" applyFill="1" applyBorder="1" applyProtection="1"/>
    <xf numFmtId="0" fontId="14" fillId="8" borderId="12" xfId="0" applyFont="1" applyFill="1" applyBorder="1" applyAlignment="1" applyProtection="1">
      <alignment horizontal="center"/>
    </xf>
    <xf numFmtId="0" fontId="14" fillId="8" borderId="10" xfId="0" applyFont="1" applyFill="1" applyBorder="1" applyAlignment="1" applyProtection="1">
      <alignment horizontal="center"/>
    </xf>
    <xf numFmtId="165" fontId="17" fillId="12" borderId="12" xfId="0" applyNumberFormat="1" applyFont="1" applyFill="1" applyBorder="1" applyAlignment="1" applyProtection="1">
      <alignment horizontal="center"/>
    </xf>
    <xf numFmtId="0" fontId="17" fillId="8" borderId="12" xfId="0" applyFont="1" applyFill="1" applyBorder="1" applyProtection="1"/>
    <xf numFmtId="0" fontId="17" fillId="5" borderId="10" xfId="0" applyFont="1" applyFill="1" applyBorder="1" applyAlignment="1" applyProtection="1">
      <alignment horizontal="left" wrapText="1"/>
    </xf>
    <xf numFmtId="9" fontId="17" fillId="5" borderId="12" xfId="0" applyNumberFormat="1" applyFont="1" applyFill="1" applyBorder="1" applyAlignment="1" applyProtection="1">
      <alignment horizontal="center"/>
    </xf>
    <xf numFmtId="0" fontId="17" fillId="5" borderId="10" xfId="0" applyFont="1" applyFill="1" applyBorder="1" applyAlignment="1" applyProtection="1">
      <alignment horizontal="center" wrapText="1"/>
    </xf>
    <xf numFmtId="0" fontId="14" fillId="11" borderId="6" xfId="0" applyFont="1" applyFill="1" applyBorder="1" applyAlignment="1" applyProtection="1">
      <alignment horizontal="center" vertical="center" wrapText="1"/>
    </xf>
    <xf numFmtId="0" fontId="17" fillId="11" borderId="10" xfId="0" applyFont="1" applyFill="1" applyBorder="1" applyProtection="1"/>
    <xf numFmtId="1" fontId="14" fillId="11" borderId="12" xfId="0" applyNumberFormat="1" applyFont="1" applyFill="1" applyBorder="1" applyAlignment="1" applyProtection="1">
      <alignment horizontal="center"/>
    </xf>
    <xf numFmtId="0" fontId="14" fillId="0" borderId="0" xfId="0" applyFont="1" applyAlignment="1" applyProtection="1">
      <alignment horizontal="right" vertical="center" wrapText="1"/>
    </xf>
    <xf numFmtId="0" fontId="17" fillId="0" borderId="0" xfId="0" applyFont="1" applyProtection="1"/>
    <xf numFmtId="0" fontId="14" fillId="0" borderId="6" xfId="0" applyFont="1" applyBorder="1" applyAlignment="1" applyProtection="1">
      <alignment vertical="center"/>
    </xf>
    <xf numFmtId="0" fontId="14" fillId="0" borderId="0" xfId="0" applyFont="1" applyAlignment="1" applyProtection="1">
      <alignment horizontal="center"/>
    </xf>
    <xf numFmtId="0" fontId="17" fillId="0" borderId="0" xfId="0" applyFont="1" applyAlignment="1" applyProtection="1">
      <alignment wrapText="1"/>
    </xf>
    <xf numFmtId="0" fontId="14" fillId="0" borderId="6" xfId="0" applyFont="1" applyBorder="1" applyAlignment="1" applyProtection="1">
      <alignment horizontal="left"/>
    </xf>
    <xf numFmtId="0" fontId="14" fillId="0" borderId="10" xfId="0" applyFont="1" applyBorder="1" applyAlignment="1" applyProtection="1">
      <alignment horizontal="left"/>
    </xf>
    <xf numFmtId="0" fontId="14" fillId="0" borderId="6" xfId="0" applyFont="1" applyBorder="1" applyAlignment="1" applyProtection="1">
      <alignment vertical="center" wrapText="1"/>
    </xf>
    <xf numFmtId="0" fontId="17" fillId="0" borderId="0" xfId="0" applyFont="1" applyAlignment="1" applyProtection="1">
      <alignment horizontal="center"/>
    </xf>
    <xf numFmtId="0" fontId="17" fillId="0" borderId="0" xfId="0" applyFont="1" applyAlignment="1" applyProtection="1">
      <alignment horizontal="left" wrapText="1"/>
    </xf>
    <xf numFmtId="0" fontId="14" fillId="0" borderId="12" xfId="0" applyFont="1" applyBorder="1" applyProtection="1"/>
    <xf numFmtId="0" fontId="14" fillId="0" borderId="10" xfId="0" applyFont="1" applyBorder="1" applyProtection="1"/>
    <xf numFmtId="0" fontId="1" fillId="2" borderId="0" xfId="0" applyFont="1" applyFill="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 fillId="0" borderId="2" xfId="0" applyFont="1" applyBorder="1"/>
    <xf numFmtId="0" fontId="1" fillId="0" borderId="4" xfId="0" applyFont="1" applyBorder="1"/>
    <xf numFmtId="0" fontId="1" fillId="0" borderId="3" xfId="0" applyFont="1" applyBorder="1"/>
    <xf numFmtId="0" fontId="0" fillId="0" borderId="5" xfId="0" applyBorder="1" applyAlignment="1">
      <alignment vertical="top"/>
    </xf>
    <xf numFmtId="0" fontId="0" fillId="0" borderId="30" xfId="0" applyBorder="1" applyAlignment="1">
      <alignment vertical="top"/>
    </xf>
    <xf numFmtId="0" fontId="0" fillId="0" borderId="35" xfId="0" applyBorder="1"/>
    <xf numFmtId="0" fontId="0" fillId="0" borderId="36" xfId="0" applyBorder="1"/>
    <xf numFmtId="0" fontId="0" fillId="0" borderId="37" xfId="0" applyBorder="1"/>
    <xf numFmtId="0" fontId="0" fillId="0" borderId="38" xfId="0" applyBorder="1"/>
    <xf numFmtId="0" fontId="0" fillId="0" borderId="35" xfId="0" applyBorder="1" applyAlignment="1">
      <alignment vertical="top"/>
    </xf>
    <xf numFmtId="0" fontId="0" fillId="0" borderId="36" xfId="0" applyBorder="1" applyAlignment="1">
      <alignment vertical="top"/>
    </xf>
    <xf numFmtId="0" fontId="0" fillId="0" borderId="37" xfId="0" applyBorder="1" applyAlignment="1">
      <alignment vertical="top"/>
    </xf>
    <xf numFmtId="0" fontId="0" fillId="0" borderId="38" xfId="0" applyBorder="1" applyAlignment="1">
      <alignment vertical="top"/>
    </xf>
    <xf numFmtId="0" fontId="8" fillId="2" borderId="0" xfId="0" applyFont="1" applyFill="1" applyAlignment="1">
      <alignment horizontal="center" vertical="center"/>
    </xf>
    <xf numFmtId="0" fontId="0" fillId="0" borderId="2" xfId="0"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4" xfId="0" applyBorder="1" applyAlignment="1">
      <alignment horizontal="left" vertical="center"/>
    </xf>
    <xf numFmtId="0" fontId="0" fillId="2" borderId="1" xfId="0" applyFill="1" applyBorder="1" applyAlignment="1"/>
    <xf numFmtId="0" fontId="0" fillId="0" borderId="1" xfId="0" applyFill="1" applyBorder="1" applyAlignment="1"/>
    <xf numFmtId="0" fontId="0" fillId="0" borderId="1" xfId="0" applyBorder="1" applyAlignment="1"/>
    <xf numFmtId="0" fontId="0" fillId="0" borderId="2" xfId="0" applyFill="1" applyBorder="1" applyAlignment="1"/>
    <xf numFmtId="0" fontId="0" fillId="0" borderId="3" xfId="0" applyBorder="1" applyAlignment="1"/>
    <xf numFmtId="0" fontId="0" fillId="0" borderId="4" xfId="0" applyBorder="1" applyAlignment="1"/>
    <xf numFmtId="0" fontId="0" fillId="0" borderId="2" xfId="0" applyFill="1" applyBorder="1" applyAlignment="1" applyProtection="1"/>
    <xf numFmtId="0" fontId="0" fillId="0" borderId="3" xfId="0" applyBorder="1" applyAlignment="1" applyProtection="1"/>
    <xf numFmtId="0" fontId="0" fillId="0" borderId="4" xfId="0" applyBorder="1" applyAlignment="1" applyProtection="1"/>
    <xf numFmtId="0" fontId="0" fillId="0" borderId="0" xfId="0" applyProtection="1"/>
    <xf numFmtId="0" fontId="0" fillId="0" borderId="15" xfId="0" applyBorder="1" applyProtection="1"/>
    <xf numFmtId="0" fontId="17" fillId="0" borderId="14" xfId="0" applyFont="1" applyBorder="1" applyAlignment="1" applyProtection="1">
      <alignment vertical="top"/>
    </xf>
    <xf numFmtId="0" fontId="0" fillId="0" borderId="21" xfId="0" applyBorder="1" applyAlignment="1" applyProtection="1">
      <alignment vertical="top"/>
    </xf>
    <xf numFmtId="0" fontId="17" fillId="0" borderId="14" xfId="0" applyFont="1"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21" xfId="0" applyBorder="1" applyAlignment="1" applyProtection="1">
      <alignment horizontal="left" vertical="center" wrapText="1"/>
    </xf>
    <xf numFmtId="0" fontId="12" fillId="0" borderId="0" xfId="0" applyFont="1" applyAlignment="1" applyProtection="1">
      <alignment horizontal="left" vertical="center" wrapText="1"/>
    </xf>
    <xf numFmtId="0" fontId="12" fillId="0" borderId="0" xfId="0" applyFont="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165" fontId="17" fillId="0" borderId="14" xfId="0" applyNumberFormat="1" applyFont="1" applyBorder="1" applyAlignment="1" applyProtection="1">
      <alignment horizontal="center" vertical="center"/>
    </xf>
    <xf numFmtId="165" fontId="17" fillId="0" borderId="16" xfId="0" applyNumberFormat="1" applyFont="1" applyBorder="1" applyAlignment="1" applyProtection="1">
      <alignment horizontal="center" vertical="center"/>
    </xf>
    <xf numFmtId="0" fontId="17" fillId="0" borderId="14" xfId="0" applyFont="1" applyBorder="1" applyAlignment="1" applyProtection="1">
      <alignment horizontal="center" vertical="center" wrapText="1"/>
    </xf>
    <xf numFmtId="0" fontId="17" fillId="0" borderId="16"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165" fontId="17" fillId="0" borderId="31" xfId="0" applyNumberFormat="1" applyFont="1" applyBorder="1" applyAlignment="1" applyProtection="1">
      <alignment horizontal="center" vertical="center"/>
    </xf>
    <xf numFmtId="0" fontId="0" fillId="0" borderId="16" xfId="0" applyBorder="1" applyAlignment="1" applyProtection="1">
      <alignment horizontal="center" vertical="center"/>
    </xf>
    <xf numFmtId="0" fontId="0" fillId="0" borderId="21" xfId="0" applyBorder="1" applyAlignment="1" applyProtection="1">
      <alignment horizontal="center" vertical="center"/>
    </xf>
    <xf numFmtId="0" fontId="0" fillId="0" borderId="16" xfId="0" applyBorder="1" applyAlignment="1" applyProtection="1">
      <alignment horizontal="center" vertical="center" wrapText="1"/>
    </xf>
    <xf numFmtId="0" fontId="0" fillId="0" borderId="21" xfId="0"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6" fillId="0" borderId="10" xfId="0" applyFont="1" applyBorder="1" applyAlignment="1" applyProtection="1">
      <alignment horizontal="left" vertical="center"/>
    </xf>
    <xf numFmtId="0" fontId="0" fillId="0" borderId="0" xfId="0" applyAlignment="1" applyProtection="1">
      <alignment vertical="center" wrapText="1"/>
    </xf>
    <xf numFmtId="165" fontId="17" fillId="0" borderId="21" xfId="0" applyNumberFormat="1" applyFont="1" applyBorder="1" applyAlignment="1" applyProtection="1">
      <alignment horizontal="center" vertical="center"/>
    </xf>
    <xf numFmtId="0" fontId="17" fillId="0" borderId="28" xfId="0" applyFont="1" applyBorder="1" applyAlignment="1" applyProtection="1">
      <alignment horizontal="center" vertical="center" wrapText="1"/>
    </xf>
    <xf numFmtId="0" fontId="14" fillId="11" borderId="6" xfId="0" applyFont="1" applyFill="1" applyBorder="1" applyAlignment="1" applyProtection="1">
      <alignment horizontal="left" vertical="center" wrapText="1"/>
    </xf>
    <xf numFmtId="0" fontId="14" fillId="11" borderId="10" xfId="0" applyFont="1" applyFill="1" applyBorder="1" applyAlignment="1" applyProtection="1">
      <alignment horizontal="left" vertical="center" wrapText="1"/>
    </xf>
    <xf numFmtId="0" fontId="14" fillId="0" borderId="14"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21" xfId="0" applyFont="1" applyBorder="1" applyAlignment="1" applyProtection="1">
      <alignment horizontal="center" vertical="center" wrapText="1"/>
    </xf>
    <xf numFmtId="0" fontId="17" fillId="0" borderId="16" xfId="0" applyFont="1" applyBorder="1" applyAlignment="1" applyProtection="1">
      <alignment horizontal="left" vertical="center" wrapText="1"/>
    </xf>
    <xf numFmtId="0" fontId="17" fillId="0" borderId="21" xfId="0" applyFont="1" applyBorder="1" applyAlignment="1" applyProtection="1">
      <alignment horizontal="left" vertical="center" wrapText="1"/>
    </xf>
    <xf numFmtId="0" fontId="14" fillId="0" borderId="25"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14" fillId="11" borderId="8" xfId="0" applyFont="1" applyFill="1" applyBorder="1" applyAlignment="1" applyProtection="1">
      <alignment horizontal="left" vertical="center" wrapText="1"/>
    </xf>
    <xf numFmtId="165" fontId="17" fillId="5" borderId="14" xfId="0" applyNumberFormat="1" applyFont="1" applyFill="1" applyBorder="1" applyAlignment="1" applyProtection="1">
      <alignment horizontal="center"/>
    </xf>
    <xf numFmtId="0" fontId="0" fillId="0" borderId="16" xfId="0" applyBorder="1" applyAlignment="1" applyProtection="1">
      <alignment horizontal="center"/>
    </xf>
    <xf numFmtId="0" fontId="0" fillId="0" borderId="21" xfId="0" applyBorder="1" applyAlignment="1" applyProtection="1">
      <alignment horizontal="center"/>
    </xf>
    <xf numFmtId="165" fontId="17" fillId="5" borderId="14" xfId="0" applyNumberFormat="1" applyFont="1" applyFill="1" applyBorder="1" applyAlignment="1" applyProtection="1">
      <alignment horizontal="center" vertical="center"/>
    </xf>
    <xf numFmtId="0" fontId="14" fillId="2" borderId="6" xfId="0" applyFont="1" applyFill="1" applyBorder="1" applyAlignment="1" applyProtection="1">
      <alignment horizontal="left" vertical="center" wrapText="1"/>
    </xf>
    <xf numFmtId="0" fontId="0" fillId="2" borderId="10" xfId="0" applyFill="1" applyBorder="1" applyProtection="1"/>
    <xf numFmtId="0" fontId="0" fillId="2" borderId="8" xfId="0" applyFill="1" applyBorder="1" applyProtection="1"/>
    <xf numFmtId="0" fontId="17" fillId="5" borderId="14" xfId="0" applyFont="1" applyFill="1" applyBorder="1" applyProtection="1"/>
    <xf numFmtId="0" fontId="0" fillId="0" borderId="16" xfId="0" applyBorder="1" applyProtection="1"/>
    <xf numFmtId="0" fontId="0" fillId="0" borderId="21" xfId="0" applyBorder="1" applyProtection="1"/>
    <xf numFmtId="0" fontId="17" fillId="0" borderId="14" xfId="0" quotePrefix="1" applyFont="1" applyBorder="1" applyAlignment="1" applyProtection="1">
      <alignment horizontal="left" vertical="center" wrapText="1"/>
    </xf>
    <xf numFmtId="0" fontId="17" fillId="0" borderId="16" xfId="0" quotePrefix="1" applyFont="1" applyBorder="1" applyAlignment="1" applyProtection="1">
      <alignment horizontal="left" vertical="center" wrapText="1"/>
    </xf>
    <xf numFmtId="0" fontId="17" fillId="0" borderId="21" xfId="0" quotePrefix="1" applyFont="1" applyBorder="1" applyAlignment="1" applyProtection="1">
      <alignment horizontal="left" vertical="center" wrapText="1"/>
    </xf>
    <xf numFmtId="0" fontId="14" fillId="11" borderId="25" xfId="0" applyFont="1" applyFill="1" applyBorder="1" applyAlignment="1" applyProtection="1">
      <alignment horizontal="left" vertical="center" wrapText="1"/>
    </xf>
    <xf numFmtId="0" fontId="14" fillId="11" borderId="26" xfId="0" applyFont="1" applyFill="1" applyBorder="1" applyAlignment="1" applyProtection="1">
      <alignment horizontal="left" vertical="center" wrapText="1"/>
    </xf>
    <xf numFmtId="0" fontId="14" fillId="11" borderId="27" xfId="0" applyFont="1" applyFill="1" applyBorder="1" applyAlignment="1" applyProtection="1">
      <alignment horizontal="left" vertical="center" wrapText="1"/>
    </xf>
    <xf numFmtId="0" fontId="16" fillId="0" borderId="6" xfId="0" applyFont="1" applyBorder="1" applyAlignment="1" applyProtection="1">
      <alignment horizontal="left" vertical="center"/>
    </xf>
    <xf numFmtId="0" fontId="0" fillId="0" borderId="10" xfId="0" applyBorder="1" applyAlignment="1" applyProtection="1">
      <alignment horizontal="left" vertical="center"/>
    </xf>
    <xf numFmtId="0" fontId="0" fillId="0" borderId="8" xfId="0" applyBorder="1" applyAlignment="1" applyProtection="1">
      <alignment horizontal="left" vertical="center"/>
    </xf>
    <xf numFmtId="0" fontId="14" fillId="0" borderId="6"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6" xfId="0" applyFont="1" applyBorder="1" applyAlignment="1" applyProtection="1">
      <alignment horizontal="center"/>
    </xf>
    <xf numFmtId="0" fontId="14" fillId="0" borderId="10" xfId="0" applyFont="1" applyBorder="1" applyAlignment="1" applyProtection="1">
      <alignment horizontal="center"/>
    </xf>
    <xf numFmtId="0" fontId="14" fillId="0" borderId="8" xfId="0" applyFont="1" applyBorder="1" applyAlignment="1" applyProtection="1">
      <alignment horizontal="center"/>
    </xf>
    <xf numFmtId="0" fontId="14" fillId="11" borderId="6" xfId="0" applyFont="1" applyFill="1" applyBorder="1" applyAlignment="1" applyProtection="1">
      <alignment horizontal="left"/>
    </xf>
    <xf numFmtId="0" fontId="14" fillId="11" borderId="10" xfId="0" applyFont="1" applyFill="1" applyBorder="1" applyAlignment="1" applyProtection="1">
      <alignment horizontal="left"/>
    </xf>
    <xf numFmtId="0" fontId="14" fillId="11" borderId="8" xfId="0" applyFont="1" applyFill="1" applyBorder="1" applyAlignment="1" applyProtection="1">
      <alignment horizontal="left"/>
    </xf>
    <xf numFmtId="0" fontId="14" fillId="0" borderId="6" xfId="0" applyFont="1" applyBorder="1" applyAlignment="1" applyProtection="1">
      <alignment horizontal="left"/>
    </xf>
    <xf numFmtId="0" fontId="14" fillId="0" borderId="10" xfId="0" applyFont="1" applyBorder="1" applyAlignment="1" applyProtection="1">
      <alignment horizontal="left"/>
    </xf>
    <xf numFmtId="0" fontId="14" fillId="11" borderId="28" xfId="0" applyFont="1" applyFill="1" applyBorder="1" applyAlignment="1" applyProtection="1">
      <alignment horizontal="left" vertical="center" wrapText="1"/>
    </xf>
    <xf numFmtId="0" fontId="17" fillId="11" borderId="10" xfId="0" applyFont="1" applyFill="1" applyBorder="1" applyAlignment="1" applyProtection="1">
      <alignment horizontal="center" vertical="center" wrapText="1"/>
    </xf>
    <xf numFmtId="0" fontId="0" fillId="0" borderId="10" xfId="0" applyBorder="1" applyAlignment="1" applyProtection="1">
      <alignment horizontal="left"/>
    </xf>
    <xf numFmtId="0" fontId="0" fillId="0" borderId="8" xfId="0" applyBorder="1" applyAlignment="1" applyProtection="1">
      <alignment horizontal="left"/>
    </xf>
    <xf numFmtId="0" fontId="14" fillId="5" borderId="14" xfId="0" applyFont="1" applyFill="1" applyBorder="1" applyAlignment="1" applyProtection="1">
      <alignment horizontal="center" vertical="center"/>
    </xf>
    <xf numFmtId="0" fontId="0" fillId="5" borderId="16" xfId="0" applyFill="1" applyBorder="1" applyAlignment="1" applyProtection="1">
      <alignment horizontal="center" vertical="center"/>
    </xf>
    <xf numFmtId="0" fontId="0" fillId="5" borderId="21" xfId="0"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142328</xdr:colOff>
      <xdr:row>57</xdr:row>
      <xdr:rowOff>54740</xdr:rowOff>
    </xdr:from>
    <xdr:to>
      <xdr:col>4</xdr:col>
      <xdr:colOff>388343</xdr:colOff>
      <xdr:row>58</xdr:row>
      <xdr:rowOff>153275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8" name="Ink 7">
              <a:extLst>
                <a:ext uri="{FF2B5EF4-FFF2-40B4-BE49-F238E27FC236}">
                  <a16:creationId xmlns:a16="http://schemas.microsoft.com/office/drawing/2014/main" id="{4E3B3A9D-8219-426F-81AE-A4FCAD807FFF}"/>
                </a:ext>
              </a:extLst>
            </xdr14:cNvPr>
            <xdr14:cNvContentPartPr/>
          </xdr14:nvContentPartPr>
          <xdr14:nvPr macro=""/>
          <xdr14:xfrm>
            <a:off x="6744138" y="25837930"/>
            <a:ext cx="859119" cy="284655"/>
          </xdr14:xfrm>
        </xdr:contentPart>
      </mc:Choice>
      <mc:Fallback xmlns="">
        <xdr:pic>
          <xdr:nvPicPr>
            <xdr:cNvPr id="8" name="Ink 7">
              <a:extLst>
                <a:ext uri="{FF2B5EF4-FFF2-40B4-BE49-F238E27FC236}">
                  <a16:creationId xmlns:a16="http://schemas.microsoft.com/office/drawing/2014/main" id="{4E3B3A9D-8219-426F-81AE-A4FCAD807FFF}"/>
                </a:ext>
              </a:extLst>
            </xdr:cNvPr>
            <xdr:cNvPicPr/>
          </xdr:nvPicPr>
          <xdr:blipFill>
            <a:blip xmlns:r="http://schemas.openxmlformats.org/officeDocument/2006/relationships" r:embed="rId2"/>
            <a:stretch>
              <a:fillRect/>
            </a:stretch>
          </xdr:blipFill>
          <xdr:spPr>
            <a:xfrm>
              <a:off x="6736729" y="25829547"/>
              <a:ext cx="874611" cy="301056"/>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186765</xdr:colOff>
      <xdr:row>96</xdr:row>
      <xdr:rowOff>56030</xdr:rowOff>
    </xdr:from>
    <xdr:to>
      <xdr:col>2</xdr:col>
      <xdr:colOff>1195294</xdr:colOff>
      <xdr:row>97</xdr:row>
      <xdr:rowOff>186766</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A722B72A-2CDF-4D06-913D-431404A66B9C}"/>
                </a:ext>
              </a:extLst>
            </xdr14:cNvPr>
            <xdr14:cNvContentPartPr/>
          </xdr14:nvContentPartPr>
          <xdr14:nvPr macro=""/>
          <xdr14:xfrm>
            <a:off x="5696324" y="54610001"/>
            <a:ext cx="1008529" cy="485589"/>
          </xdr14:xfrm>
        </xdr:contentPart>
      </mc:Choice>
      <mc:Fallback xmlns="">
        <xdr:pic>
          <xdr:nvPicPr>
            <xdr:cNvPr id="4" name="Ink 3">
              <a:extLst>
                <a:ext uri="{FF2B5EF4-FFF2-40B4-BE49-F238E27FC236}">
                  <a16:creationId xmlns:a16="http://schemas.microsoft.com/office/drawing/2014/main" id="{A722B72A-2CDF-4D06-913D-431404A66B9C}"/>
                </a:ext>
              </a:extLst>
            </xdr:cNvPr>
            <xdr:cNvPicPr/>
          </xdr:nvPicPr>
          <xdr:blipFill>
            <a:blip xmlns:r="http://schemas.openxmlformats.org/officeDocument/2006/relationships" r:embed="rId2"/>
            <a:stretch>
              <a:fillRect/>
            </a:stretch>
          </xdr:blipFill>
          <xdr:spPr>
            <a:xfrm>
              <a:off x="5688046" y="54601722"/>
              <a:ext cx="1025086" cy="501787"/>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ax="1366" units="cm"/>
          <inkml:channel name="Y" type="integer" max="768" units="cm"/>
          <inkml:channel name="T" type="integer" max="2.14748E9" units="dev"/>
        </inkml:traceFormat>
        <inkml:channelProperties>
          <inkml:channelProperty channel="X" name="resolution" value="44.20712" units="1/cm"/>
          <inkml:channelProperty channel="Y" name="resolution" value="44.13793" units="1/cm"/>
          <inkml:channelProperty channel="T" name="resolution" value="1" units="1/dev"/>
        </inkml:channelProperties>
      </inkml:inkSource>
      <inkml:timestamp xml:id="ts0" timeString="2023-03-08T13:21:52.103"/>
    </inkml:context>
    <inkml:brush xml:id="br0">
      <inkml:brushProperty name="width" value="0.04667" units="cm"/>
      <inkml:brushProperty name="height" value="0.04667" units="cm"/>
    </inkml:brush>
  </inkml:definitions>
  <inkml:trace contextRef="#ctx0" brushRef="#br0">199 685 0,'13'0'203,"0"0"-172,1 0-15,-14-13-1,14 13 1,0 0 0,-1 0-1,2-25 1,-1 12 78,-14 0-79,13 2-15,2 11 16,-15-13 15,0-1-31,27-10 16,-27 12 31,13-1-32,-13 1 1,0-1 15,28-12-31,-28 0 31,13 12-15,-13-12 0,28 12-1,-28 1 1,14 0 0,0 0-16,-1-1 15,1 0 16,0 1-15,0-1 0,-1 0-16,2 2 31,-1-2-15,-1-25-1,15 38 1,-1-13-1,-27 1-15,28 0 16,-15 12 0,2-13 15,-2 0-15,1 13 30,0 0 79,13 0-109,-27 13 0,13-13-1,-13 13 1,15-13 0,-15 12-1,0 0 32,0 1-31,0 0 15,0-2-15,0 3-16,0-1 46,0-2-46,0 2 16,0 0 0,0-1 15,-15 14 0,15-2 0,-13-12-15,13 1 15,-14 1-31,1-3 63,13 2-16,0 0-32,-14-13 1,14 12 0,-14-12 46,14 25-46,-13 0 15,13-12-15,0-1 46,-28 1-62,28-2 31,0 3 1,0 10 14,-14-24-30,14 13 15,0 12 1,0-12 14,0 0 142,0-1-94,0 1 31,14-13-32,-1 0-30,2 0-16,-2 0-16,1 0-31,0 0 31,-1 0 1,1 0-17,14-13 79,-15 1-63,2 12-31,-1-13 16,-1 0-1,1 1 64,-14-1-79,0 0 31,14 13-16,-14-11 17,0-2-1,0-1-15,14 14-16,-14-11 31,0-2-16,0 1 32,0-1 0,0 1-16,-14-1 48,14 0 77,-14 13-31,14 13-110,0 0 32,-14-13-47,1 12 16,13 1 0,0-1-1,-14 1 173,14-2-157,0 3 110,-15-1 765,2-2-859,-2-11 46,15 13 220,0 0-204,0-1-109,15 14 157,-2-26 139,-13 12-217,15-12-48,-1 0 31,-1 0-30,1 0-1,0 0 31,0-12-62,-1-14 63,2 26-32,-2-12 0,-13-1 1,0 0-17,13 2 16,2-2-15,-2-1 0,1 3-1,-1-2 1,1-12 15,0 13 0,-1-1 1,-13-12-32,15 25 31,-15-12-15,13-1-16,2 0 15,-15 2 1,14-16-1,0 15 1,-14 0-16,15 0 16,-15-1-1,13-12 1,1 12 0,-1 0 15,-13 2 0,15-2-31,-15-1 16,0 3-1,0-2-15,26 0 16,-26 1 15,0 0-15,0-1-1,0 0 17,0 0-17,0 2 1,0-2-16,0 0 16,0 2 30,0-3 1,0 1 16,-13 1-16,0 12 78,-2 0-63,-12 0-31,14 12 1,-2 1-1,15 1-15,-14-3-16,14 2 15,-14-13-15,14 13 16,0-2 15,-15 2 0,15 0-31,-13 0 16,13-1 15,0 0-15,0 1-16,0 0 31,0-2-31,0 3 16,-15-1-16,15-2 31,0 2-31,0 0 16,0-1-1,0 1-15,0 0 16,0 11-1,-13 1 17,13-11-17,0-3 1,0 2-16,0 0 16,-14-13-16,0 12 15,14 0-15,-13 1 16,13 0-1,0-1 1,0 1 0,0-1 15,0 1 0,0-2 16,0 3 31,13-1-15,1-2 93,-14 2-78,14-13-31,-1 0 15,30 0 220,-29 0-267,15 0 1,-16 0-16,1 0 16,-1 0-16,-13-13 15,15 13 16,-2 0-15,0-11-16,-13-2 16,28-1-1,-14 3-15,0-2 16,-1-12 0,1 13-16,14-14 15,-15 2 1,2-2-1,-2 15-15,1-16 16,-14-9-16,14-15 16,0 38-16,-14-25 15,0 1-15,14 0 16,-14 0-16,0 11 16,0-12-16,0 26 15,0-25-15,0 24 16,0-12-16,0 12 15,0-11-15,0 10 32,0 2-17,-14 12-15,0-12 16,-14 12 0,15-13-16,-15 13 15,-14 0 1,-12 0-16,-15 0 15,-16 0-15,-24 0 16,12 0-16,-27 0 16,-41 51-16,12-14 15,15-24-15,42-1 16,0 13-16,41-12 16,27-13-16,14 0 15,1 12-15,13 0 16,-15 1-1,15 25-15,-13-25 16,0 11-16,-2 2 16,2-2-16,13 2 15,0-15 1,0 3-16,0 23 16,0-12-16,0-12 15,0 0-15,13-1 16,-13 12-16,15 3 15,11-16-15,-26 2 16,15-13-16,-2 25 16,1-25-16,-1 12 15,2-12 1,12 13-16,42 0 16,-27 12-16,40-13 15,-26 12-15,-15-10 16,0-14-16,-14 24 15,15-11-15,-15 0 16,-13-13 0,0 0-16,42 0 15,26-13-15,-13 13 16,13-13-16,-26 2 16,0 11-16,-15 0 15,-14 0-15,14 0 16,0 0-16,-12 0 15,13 0-15,0-27 16,-29 16-16,15 11 16,13-25-16,-14 0 15,-14 12-15,15 0 16,-13 1-16,26-26 16,-27 13-1,13 0-15,-12 13 16,-2-13-16,0 0 15,-13 12 79,-26 13-78,11 0-16,-54 0 15,-41 0-15,27 13 16,14-1-16,-69 14 16,69-14-16,-28 0 15,28 0-15,27 26 16,29-38-16,-15 13 16,1 12-16,14-25 15,13 12 1,0 1-16,0 0 15,0-1 17,0 1-32,0-1 15,0 1 32,13-13 0,70 0-47,26 0 16,29 0-16,1 0 15,13 0-15,-14 0 16,27 0-16,-13 0 16,-28 0-16,-14 0 15,-13 0-15,-55 0 16,26-25-16,-68 12 15,14-12 1,0 12 0,28-24-16,-14 24 15,-15-12 1,0 12-16,15 1 16,-14 0-1</inkml:trace>
  <inkml:trace contextRef="#ctx0" brushRef="#br0" timeOffset="1">18 647 0,'0'12'0,"15"-12"141,-1-12-141,-1 12 47,15-13-16,-14 13-15,0-13-1,-1 2 17,1 11-1,-1-13-16,15-1 1,-28 3 0,15 11-1,-2-13 1,0 1 0,1 12-1,-14-13-15,14 1 16,0 12-1,-1-13-15,2 0 16,-15 1 0,27 0-16,-12-1 15,-2 13-15,1-13 16,-1 2 0,15-3-16,-15 1 15,2 13 1,-15-12-1,13 12 1,-13-12-16,28-13 16,-28 12-1,0 1-15,13-1 16,1 0 0,-14 2-16,14-16 15,-14 16 16,0-2-15,0 0-16,14-11 16,-14 11-16,13 0 15,-13 0 1,0 2-16,0-2 16,15 0-16,-15 2 15,0-3 1,0 1-1,0 1 1,0 0 15,0-1-15,-15 1 15,2-1-15,13 1 62,-14-1-78,0 13 16,0 0 62,1 0-63,-1 0 1,0 0-16,1 0 16,-2 0-1,2 0 16,-1 0 16,14 13-31,-14-1-16,14 1 16,0-1-16,0 13 15,-13-25-15,13 12 31,-14 1-31,14 1 16,0-3 0,0 15-16,0-15 15,0 2 1,0 0-16,0 0 16,0 11-16,0-11 15,0 11 1,0-10-1,0 10 1,0-11 15,-13-13-15,13 25 0,0-12-1,0 0 1,-15-1-16,15 0 15,0 13 17,-13-11-17,13 10 1,0-11 15,0 11 0,0-11-15,0 12 15,0-12 16,0 12 16,0-14-1,0 3 110,0-1-141,0-2 32,0 2-16,0 0-16,0-1-15,0-24 265,0-1-250,0-11-31,0-3 31,0 16-15,0-2 0,0 1-1,0-1 1,0-12 15,0 12-15,0 1-1,0 0-15,13-1 16,2-11 15,-15 10-15,13 1-1,-13 1 17,14 0-1,-1 0-15,1 12-1,0 0 63,-1 0-62,2 0 0,-2 0-1,1 0 1,0 0-1,-1 0 17,1 12-17,0-12 1,-14 12 0,14-12-1,-14 12 1,0 1 15,0 1 0,0-3-31,0 2 16,0 0 15,0-1-15,0 13 31,-14-25-16,-14 0 47,15 0-31,-15 0-31,15 0 30,-15 0 1,14 0-31,-13 0 31,13 0-16,-14 0-15,15 0 31,26 0 140,15 25-171,-14-12-1,13-13 1,-13 12 0,-1 1-16,2-2 31,-2 3-16,1-1 1,0-2 15,-1-11-15,1 0 0,-14 13-16,14 0 15,0-13 188,14 0-125,-28 12-62,14-12 15,14 0 47,-15 13-15</inkml:trace>
</inkml:ink>
</file>

<file path=xl/ink/ink2.xml><?xml version="1.0" encoding="utf-8"?>
<inkml:ink xmlns:inkml="http://www.w3.org/2003/InkML">
  <inkml:definitions>
    <inkml:context xml:id="ctx0">
      <inkml:inkSource xml:id="inkSrc0">
        <inkml:traceFormat>
          <inkml:channel name="X" type="integer" max="1366" units="cm"/>
          <inkml:channel name="Y" type="integer" max="768" units="cm"/>
          <inkml:channel name="T" type="integer" max="2.14748E9" units="dev"/>
        </inkml:traceFormat>
        <inkml:channelProperties>
          <inkml:channelProperty channel="X" name="resolution" value="44.20712" units="1/cm"/>
          <inkml:channelProperty channel="Y" name="resolution" value="44.13793" units="1/cm"/>
          <inkml:channelProperty channel="T" name="resolution" value="1" units="1/dev"/>
        </inkml:channelProperties>
      </inkml:inkSource>
      <inkml:timestamp xml:id="ts0" timeString="2023-03-08T13:16:47.112"/>
    </inkml:context>
    <inkml:brush xml:id="br0">
      <inkml:brushProperty name="width" value="0.04667" units="cm"/>
      <inkml:brushProperty name="height" value="0.04667" units="cm"/>
    </inkml:brush>
  </inkml:definitions>
  <inkml:trace contextRef="#ctx0" brushRef="#br0">249 1225 0,'16'0'203,"-1"0"-172,2 0-15,-17-22-1,16 22 1,1 0 0,-2 0-1,2-42 1,-1 20 78,-16 0-79,16 2-15,1 20 16,-17-22 15,0 0-31,32-20 16,-32 21 31,16-1-32,-16 0 1,0 2 15,32-24-31,-32 2 31,16 20-15,-16-20 0,33 20-1,-33 1 1,17-1 0,-2 2-16,1-2 15,1 0 16,-2 2-15,2-2 0,-1 0-16,1 2 31,-1-2-15,-1-43-1,18 65 1,-1-22-1,-32 2-15,33-2 16,-18 22 0,2-20 15,-1-2-15,1 22 30,-1 0 79,16 0-109,-32 22 0,16-22-1,-16 20 1,17-20 0,-17 22-1,0-2 32,0 2-31,0 0 15,0-1-15,0 1-16,0 0 46,0-2-46,0 2 16,0 0 0,0-2 15,-17 24 0,17-2 0,-16-21-15,16 1 15,-17 0-31,2-2 63,15 2-16,0 0-32,-16-22 1,16 20 0,-17-20 46,17 44-46,-16-2 15,16-20-15,0-1 46,-32 1-62,32-2 31,0 2 1,0 20 14,-17-42-30,17 22 15,0 20 1,0-20 14,0 0 142,0-1-94,0 1 31,17-22-32,-2 0-30,2 0-16,-1 0-16,1 0-31,-1 0 31,-1 0 1,2 0-17,16-22 79,-18 1-63,2 21-31,-1-22 16,0 0-1,1 2 64,-17-2-79,0 0 31,15 22-16,-15-20 17,0-2-1,0 0-15,17 22-16,-17-20 31,0-2-16,0 1 32,0-1 0,0 0-16,-17 2 48,17-2 77,-15 22-31,15 22-110,0-2 32,-17-20-47,1 22 16,16 0 0,0-1-1,-16 1 173,16-2-157,0 2 110,-17 0 765,2-2-859,-2-20 46,17 22 220,0 0-204,0-2-109,17 24 157,-2-44 139,-15 21-217,17-21-48,-1 0 31,0 0-30,1 0-1,-2 0 31,2-21-62,-1-23 63,1 44-32,-2-20 0,-15-2 1,0 0-17,16 2 16,1-2-15,-1 0 0,1 2-1,-2-2 1,1-21 15,1 21 0,-2 2 1,-15-24-32,17 44 31,-17-20-15,16-2-16,1 0 15,-17 2 1,16-24-1,1 23 1,-17-1-16,17 2 16,-17-2-1,15-20 1,2 20 0,-1 0 15,-16 2 0,17-2-31,-17 0 16,0 1-1,0-1-15,31 0 16,-31 2 15,0-2-15,0 2-1,0-2 17,0 0-17,0 2 1,0-2-16,0 0 16,0 1 30,0-1 1,0 0 16,-16 2-16,1 20 78,-2 0-63,-16 0-31,18 20 1,-2 2-1,17 0-15,-17-1-16,17 1 15,-16-22-15,16 22 16,0-2 15,-17 2 0,17 0-31,-16-2 16,16 2 15,0-2-15,0 2-16,0 0 31,0-1-31,0 1 16,-17 0-16,17-2 31,0 2-31,0 0 16,0-2-1,0 2-15,0 0 16,0 20-1,-15 1 17,15-21-17,0-2 1,0 2-16,0 0 16,-17-22-16,1 20 15,16 2-15,-15 0 16,15-2-1,0 2 1,0 0 0,0-1 15,0 1 0,0-2 16,0 2 31,15 0-15,1-2 93,-16 2-78,17-22-31,-2 0 15,35 0 220,-34 0-267,18 0 1,-19 0-16,2 0 16,-1 0-16,-16-22 15,17 22 16,-2 0-15,1-20-16,-16-2 16,32 0-1,-15 2-15,-1-2 16,0-21 0,1 21-16,15-20 15,-16 0 1,1-2-1,-2 24-15,1-24 16,-16-19-16,17-23 16,-1 64-16,-16-42 15,0-1-15,17 3 16,-17-2-16,0 20 16,0-21-16,0 45 15,0-44-15,0 42 16,0-20-16,0 20 15,0-21-15,0 21 32,0 2-17,-17 20-15,1-22 16,-17 22 0,18-22-16,-18 22 15,-16 0 1,-15 0-16,-17 0 15,-18 0-15,-30 0 16,16 0-16,-33 0 16,-48 86-16,15-21 15,17-43-15,49-2 16,0 22-16,49-20 16,31-22-16,16 0 15,2 22-15,15-2 16,-17 2-1,17 43-15,-16-43 16,1 20-16,-2 0 16,1 0-16,16 2 15,0-23 1,0 1-16,0 42 16,0-22-16,0-20 15,0 0-15,16-2 16,-16 23-16,17 1 15,14-24-15,-31 2 16,17-22-16,-2 42 16,2-42-16,-1 22 15,1-22 1,14 22-16,50-2 16,-32 24-16,48-23 15,-32 21-15,-17-20 16,0-22-16,-15 42 15,17-20-15,-19 0 16,-14-22 0,-2 0-16,51 0 15,30-22-15,-14 22 16,14-22-16,-30 2 16,-1 20-16,-17 0 15,-15 0-15,15 0 16,0 0-16,-15 0 15,16 0-15,1-44 16,-35 24-16,18 20 16,15-43-16,-15-1 15,-18 24-15,18-2 16,-16 0-16,31-42 16,-32 22-1,16-1-15,-15 21 16,-1-20-16,-1 0 15,-15 20 79,-31 22-78,14 0-16,-64 0 15,-48 0-15,32 22 16,15-2-16,-80 24 16,81-24-16,-32 2 15,32-1-15,31 43 16,35-64-16,-18 22 16,1 20-16,16-42 15,16 22 1,0 0-16,0-2 15,0 2 17,0 0-32,0-1 15,0 1 32,16-22 0,81 0-47,32 0 16,33 0-16,1 0 15,15 0-15,-16 0 16,32 0-16,-15 0 16,-33 0-16,-17 0 15,-16 0-15,-63 0 16,30-43-16,-80 21 15,16-20 1,-1 20 0,35-42-16,-17 42 15,-18-20 1,1 20-16,16 1 16,-15-1-1</inkml:trace>
  <inkml:trace contextRef="#ctx0" brushRef="#br0" timeOffset="1">38 1161 0,'0'20'0,"17"-20"141,-1-20-141,-1 20 47,18-22-16,-16 22-15,-2-22-1,1 2 17,1 20-1,-2-22-16,18 0 1,-33 2 0,17 20-1,-1-22 1,-1 1 0,2 21-1,-17-22-15,16 0 16,1 22-1,-2-20-15,2-2 16,-17 0 0,32 2-16,-15-2 15,-2 22-15,2-22 16,-1 2 0,16-2-16,-16 0 15,1 22 1,-17-21-1,16 21 1,-16-22-16,32-20 16,-32 20-1,0 2-15,16-2 16,1 0 0,-17 2-16,15-24 15,-15 23 16,0-1-15,0 0-16,17-20 16,-17 22-16,16-2 15,-16 0 1,0 2-16,0-2 16,17 0-16,-17 1 15,0-1 1,0 0-1,0 2 1,0-2 15,0 0-15,-17 2 15,1-2-15,16 2 62,-17-2-78,2 22 16,-2 0 62,1 0-63,1 0 1,-2 0-16,1 0 16,-1 0-1,1 0 16,-1 0 16,17 22-31,-15-2-16,15 2 16,0-2-16,0 24 15,-16-44-15,16 20 31,-17 2-31,17 0 16,0-1 0,0 23-16,0-24 15,0 2 1,0 0-16,0-2 16,0 22-16,0-20 15,0 21 1,0-21-1,0 20 1,0-20 15,-15-22-15,15 42 0,0-20-1,0 0 1,-17-2-16,17 2 15,0 21 17,-16-21-17,16 20 1,0-20 15,0 20 0,0-20-15,0 20 15,0-20 16,0 21 16,0-23-1,0 2 110,0 0-141,0-2 32,0 2-16,0 0-16,0-2-15,0-40 265,0-2-250,0-20-31,0-2 31,0 24-15,0-2 0,0 1-1,0-1 1,0-20 15,0 20-15,0 0-1,0 2-15,16-2 16,1-20 15,-17 20-15,15 0-1,-15 1 17,17-1-1,-1 2-15,-1 20-1,2 0 63,-1 0-62,1 0 0,-1 0-1,1 0 1,-2 0-1,1 0 17,1 20-17,-2-20 1,-15 22 0,17-22-1,-17 21 1,0 1 15,0 0 0,0-2-31,0 2 16,0 0 15,0-2-15,0 24 31,-17-44-16,-15 0 47,16 0-31,-16 0-31,16 0 30,-17 0 1,16 0-31,-14 0 31,14 0-16,-15 0-15,16 0 31,32 0 140,16 42-171,-15-20-1,14-22 1,-14 21 0,-1 1-16,1-2 31,-1 2-16,1 0 1,-2-2 15,1-20-15,1 0 0,-17 22-16,15 0 15,2-22 188,16 0-125,-33 20-62,16-20 15,16 0 47,-16 22-15</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26"/>
  <sheetViews>
    <sheetView zoomScale="75" zoomScaleNormal="75" workbookViewId="0">
      <selection activeCell="A20" sqref="A20"/>
    </sheetView>
  </sheetViews>
  <sheetFormatPr defaultRowHeight="15" x14ac:dyDescent="0.25"/>
  <cols>
    <col min="1" max="1" width="3.140625" customWidth="1"/>
    <col min="2" max="2" width="15.5703125" customWidth="1"/>
    <col min="3" max="3" width="14.28515625" customWidth="1"/>
    <col min="4" max="4" width="56.5703125" customWidth="1"/>
    <col min="5" max="5" width="32" customWidth="1"/>
    <col min="6" max="6" width="11.5703125" customWidth="1"/>
    <col min="7" max="8" width="12.85546875" customWidth="1"/>
    <col min="9" max="9" width="10.28515625" customWidth="1"/>
    <col min="10" max="10" width="44.7109375" customWidth="1"/>
    <col min="12" max="12" width="14.42578125" bestFit="1" customWidth="1"/>
  </cols>
  <sheetData>
    <row r="2" spans="1:12" ht="15" customHeight="1" x14ac:dyDescent="0.25">
      <c r="C2" s="183" t="s">
        <v>84</v>
      </c>
      <c r="D2" s="183"/>
      <c r="E2" s="183"/>
      <c r="F2" s="183"/>
      <c r="G2" s="183"/>
      <c r="H2" s="183"/>
      <c r="I2" s="183"/>
      <c r="J2" s="183"/>
    </row>
    <row r="3" spans="1:12" x14ac:dyDescent="0.25">
      <c r="D3" t="s">
        <v>12</v>
      </c>
    </row>
    <row r="5" spans="1:12" x14ac:dyDescent="0.25">
      <c r="B5" s="2" t="s">
        <v>80</v>
      </c>
      <c r="C5" s="2" t="s">
        <v>6</v>
      </c>
      <c r="D5" s="2" t="s">
        <v>0</v>
      </c>
      <c r="E5" s="2" t="s">
        <v>1</v>
      </c>
      <c r="F5" s="2" t="s">
        <v>8</v>
      </c>
      <c r="G5" s="2" t="s">
        <v>4</v>
      </c>
      <c r="H5" s="2" t="s">
        <v>32</v>
      </c>
      <c r="I5" s="2" t="s">
        <v>5</v>
      </c>
      <c r="J5" s="2" t="s">
        <v>13</v>
      </c>
    </row>
    <row r="6" spans="1:12" ht="39.950000000000003" customHeight="1" x14ac:dyDescent="0.25">
      <c r="A6" s="32"/>
      <c r="B6" s="184" t="s">
        <v>81</v>
      </c>
      <c r="C6" s="39" t="s">
        <v>7</v>
      </c>
      <c r="D6" s="39" t="s">
        <v>68</v>
      </c>
      <c r="E6" s="39" t="s">
        <v>2</v>
      </c>
      <c r="F6" s="21" t="s">
        <v>69</v>
      </c>
      <c r="G6" s="30">
        <v>100</v>
      </c>
      <c r="H6" s="39"/>
      <c r="I6" s="39">
        <v>2</v>
      </c>
      <c r="J6" s="28" t="s">
        <v>79</v>
      </c>
    </row>
    <row r="7" spans="1:12" ht="39.950000000000003" customHeight="1" x14ac:dyDescent="0.25">
      <c r="A7" s="32"/>
      <c r="B7" s="185"/>
      <c r="C7" s="30" t="s">
        <v>7</v>
      </c>
      <c r="D7" s="30" t="s">
        <v>61</v>
      </c>
      <c r="E7" s="30" t="s">
        <v>2</v>
      </c>
      <c r="F7" s="48" t="s">
        <v>62</v>
      </c>
      <c r="G7" s="30">
        <v>20</v>
      </c>
      <c r="H7" s="39"/>
      <c r="I7" s="39">
        <v>2</v>
      </c>
      <c r="J7" s="28" t="s">
        <v>79</v>
      </c>
    </row>
    <row r="8" spans="1:12" ht="39.950000000000003" customHeight="1" x14ac:dyDescent="0.25">
      <c r="A8" s="32"/>
      <c r="B8" s="185"/>
      <c r="C8" s="39" t="s">
        <v>7</v>
      </c>
      <c r="D8" s="39" t="s">
        <v>3</v>
      </c>
      <c r="E8" s="39" t="s">
        <v>2</v>
      </c>
      <c r="F8" s="39">
        <v>21</v>
      </c>
      <c r="G8" s="39">
        <v>50</v>
      </c>
      <c r="H8" s="39"/>
      <c r="I8" s="39">
        <v>2</v>
      </c>
      <c r="J8" s="28" t="s">
        <v>79</v>
      </c>
    </row>
    <row r="9" spans="1:12" ht="39.950000000000003" customHeight="1" x14ac:dyDescent="0.25">
      <c r="A9" s="32"/>
      <c r="B9" s="185"/>
      <c r="C9" s="39"/>
      <c r="D9" s="39"/>
      <c r="E9" s="39"/>
      <c r="F9" s="39"/>
      <c r="G9" s="39"/>
      <c r="H9" s="39"/>
      <c r="I9" s="39"/>
      <c r="J9" s="39"/>
    </row>
    <row r="10" spans="1:12" ht="39.950000000000003" customHeight="1" x14ac:dyDescent="0.25">
      <c r="A10" s="32"/>
      <c r="B10" s="185"/>
      <c r="C10" s="39" t="s">
        <v>11</v>
      </c>
      <c r="D10" s="30" t="s">
        <v>70</v>
      </c>
      <c r="E10" s="39" t="s">
        <v>2</v>
      </c>
      <c r="F10" s="39" t="s">
        <v>71</v>
      </c>
      <c r="G10" s="39">
        <v>100</v>
      </c>
      <c r="H10" s="39"/>
      <c r="I10" s="39">
        <v>2</v>
      </c>
      <c r="J10" s="28" t="s">
        <v>79</v>
      </c>
    </row>
    <row r="11" spans="1:12" ht="39.950000000000003" customHeight="1" x14ac:dyDescent="0.25">
      <c r="A11" s="32"/>
      <c r="B11" s="185"/>
      <c r="C11" s="39" t="s">
        <v>11</v>
      </c>
      <c r="D11" s="49" t="s">
        <v>72</v>
      </c>
      <c r="E11" s="39" t="s">
        <v>2</v>
      </c>
      <c r="F11" s="39" t="s">
        <v>73</v>
      </c>
      <c r="G11" s="39">
        <v>20</v>
      </c>
      <c r="H11" s="39"/>
      <c r="I11" s="39">
        <v>2</v>
      </c>
      <c r="J11" s="28" t="s">
        <v>79</v>
      </c>
    </row>
    <row r="12" spans="1:12" ht="39.950000000000003" customHeight="1" x14ac:dyDescent="0.25">
      <c r="A12" s="32"/>
      <c r="B12" s="186"/>
      <c r="C12" s="39"/>
      <c r="D12" s="39"/>
      <c r="E12" s="39"/>
      <c r="F12" s="39"/>
      <c r="G12" s="39"/>
      <c r="H12" s="39"/>
      <c r="I12" s="39"/>
      <c r="J12" s="39"/>
      <c r="L12" s="6"/>
    </row>
    <row r="13" spans="1:12" ht="39.950000000000003" customHeight="1" x14ac:dyDescent="0.25">
      <c r="L13" s="6"/>
    </row>
    <row r="14" spans="1:12" ht="15" customHeight="1" x14ac:dyDescent="0.25">
      <c r="A14" s="40"/>
      <c r="B14" s="40"/>
      <c r="C14" s="40"/>
      <c r="D14" s="40"/>
      <c r="E14" s="40"/>
      <c r="F14" s="40"/>
      <c r="G14" s="40"/>
      <c r="H14" s="40"/>
      <c r="I14" s="40"/>
      <c r="J14" s="40"/>
      <c r="L14" s="6"/>
    </row>
    <row r="15" spans="1:12" ht="15" customHeight="1" x14ac:dyDescent="0.25">
      <c r="A15" s="19"/>
      <c r="B15" s="19"/>
      <c r="C15" s="19"/>
      <c r="D15" s="19"/>
      <c r="E15" s="19"/>
      <c r="F15" s="19"/>
      <c r="G15" s="19"/>
      <c r="H15" s="19"/>
      <c r="I15" s="19"/>
      <c r="J15" s="19"/>
      <c r="L15" s="6"/>
    </row>
    <row r="16" spans="1:12" ht="15" customHeight="1" x14ac:dyDescent="0.25">
      <c r="C16" s="183" t="s">
        <v>84</v>
      </c>
      <c r="D16" s="183"/>
      <c r="E16" s="183"/>
      <c r="F16" s="183"/>
      <c r="G16" s="183"/>
      <c r="H16" s="183"/>
      <c r="I16" s="183"/>
      <c r="J16" s="183"/>
      <c r="L16" s="6"/>
    </row>
    <row r="17" spans="1:12" ht="15" customHeight="1" x14ac:dyDescent="0.25">
      <c r="D17" t="s">
        <v>12</v>
      </c>
      <c r="L17" s="6"/>
    </row>
    <row r="18" spans="1:12" ht="15" customHeight="1" x14ac:dyDescent="0.25">
      <c r="L18" s="6"/>
    </row>
    <row r="19" spans="1:12" ht="15" customHeight="1" x14ac:dyDescent="0.25">
      <c r="B19" s="2" t="s">
        <v>80</v>
      </c>
      <c r="C19" s="2" t="s">
        <v>6</v>
      </c>
      <c r="D19" s="2" t="s">
        <v>0</v>
      </c>
      <c r="E19" s="2" t="s">
        <v>1</v>
      </c>
      <c r="F19" s="2" t="s">
        <v>8</v>
      </c>
      <c r="G19" s="2" t="s">
        <v>4</v>
      </c>
      <c r="H19" s="2" t="s">
        <v>32</v>
      </c>
      <c r="I19" s="2" t="s">
        <v>5</v>
      </c>
      <c r="J19" s="2" t="s">
        <v>13</v>
      </c>
      <c r="L19" s="6"/>
    </row>
    <row r="20" spans="1:12" ht="39.950000000000003" customHeight="1" x14ac:dyDescent="0.25">
      <c r="A20" s="32"/>
      <c r="B20" s="184" t="s">
        <v>82</v>
      </c>
      <c r="C20" s="39" t="s">
        <v>9</v>
      </c>
      <c r="D20" s="30" t="s">
        <v>31</v>
      </c>
      <c r="E20" s="33" t="s">
        <v>2</v>
      </c>
      <c r="F20" s="30">
        <v>8</v>
      </c>
      <c r="G20" s="39">
        <v>100</v>
      </c>
      <c r="H20" s="39"/>
      <c r="I20" s="39">
        <v>1</v>
      </c>
      <c r="J20" s="28" t="s">
        <v>79</v>
      </c>
    </row>
    <row r="21" spans="1:12" ht="39.950000000000003" customHeight="1" x14ac:dyDescent="0.25">
      <c r="A21" s="32"/>
      <c r="B21" s="185"/>
      <c r="C21" s="39" t="s">
        <v>9</v>
      </c>
      <c r="D21" s="30" t="s">
        <v>77</v>
      </c>
      <c r="E21" s="33" t="s">
        <v>2</v>
      </c>
      <c r="F21" s="39" t="s">
        <v>78</v>
      </c>
      <c r="G21" s="39">
        <v>100</v>
      </c>
      <c r="H21" s="39"/>
      <c r="I21" s="39">
        <v>2</v>
      </c>
      <c r="J21" s="28" t="s">
        <v>79</v>
      </c>
    </row>
    <row r="22" spans="1:12" ht="39.950000000000003" customHeight="1" x14ac:dyDescent="0.25">
      <c r="A22" s="32"/>
      <c r="B22" s="185"/>
      <c r="C22" s="39" t="s">
        <v>9</v>
      </c>
      <c r="D22" s="39" t="s">
        <v>74</v>
      </c>
      <c r="E22" s="33" t="s">
        <v>2</v>
      </c>
      <c r="F22" s="39">
        <v>0</v>
      </c>
      <c r="G22" s="39">
        <v>100</v>
      </c>
      <c r="H22" s="39"/>
      <c r="I22" s="39">
        <v>1</v>
      </c>
      <c r="J22" s="28" t="s">
        <v>79</v>
      </c>
    </row>
    <row r="23" spans="1:12" ht="39.950000000000003" customHeight="1" x14ac:dyDescent="0.25">
      <c r="A23" s="32"/>
      <c r="B23" s="185"/>
      <c r="C23" s="39" t="s">
        <v>9</v>
      </c>
      <c r="D23" s="28" t="s">
        <v>75</v>
      </c>
      <c r="E23" s="33" t="s">
        <v>2</v>
      </c>
      <c r="F23" s="39" t="s">
        <v>76</v>
      </c>
      <c r="G23" s="50">
        <v>20</v>
      </c>
      <c r="H23" s="34"/>
      <c r="I23" s="39">
        <v>2</v>
      </c>
      <c r="J23" s="28" t="s">
        <v>79</v>
      </c>
    </row>
    <row r="24" spans="1:12" ht="39.950000000000003" customHeight="1" x14ac:dyDescent="0.25">
      <c r="A24" s="32"/>
      <c r="B24" s="186"/>
      <c r="C24" s="31"/>
      <c r="D24" s="29"/>
      <c r="E24" s="28"/>
      <c r="F24" s="29"/>
      <c r="G24" s="29"/>
      <c r="H24" s="39"/>
      <c r="I24" s="39"/>
      <c r="J24" s="39"/>
      <c r="L24" s="6"/>
    </row>
    <row r="25" spans="1:12" ht="39.950000000000003" customHeight="1" x14ac:dyDescent="0.25">
      <c r="A25" s="32"/>
      <c r="B25" s="32"/>
      <c r="C25" s="36"/>
      <c r="D25" s="37"/>
      <c r="E25" s="38"/>
      <c r="F25" s="37"/>
      <c r="G25" s="37"/>
      <c r="H25" s="37"/>
      <c r="I25" s="37"/>
      <c r="J25" s="37"/>
    </row>
    <row r="26" spans="1:12" ht="15" customHeight="1" x14ac:dyDescent="0.25">
      <c r="A26" s="40"/>
      <c r="B26" s="40"/>
      <c r="C26" s="40"/>
      <c r="D26" s="40"/>
      <c r="E26" s="40"/>
      <c r="F26" s="40"/>
      <c r="G26" s="40"/>
      <c r="H26" s="40"/>
      <c r="I26" s="40"/>
      <c r="J26" s="40"/>
    </row>
  </sheetData>
  <mergeCells count="4">
    <mergeCell ref="C2:J2"/>
    <mergeCell ref="C16:J16"/>
    <mergeCell ref="B6:B12"/>
    <mergeCell ref="B20:B24"/>
  </mergeCells>
  <pageMargins left="0.70866141732283472" right="0.31496062992125984" top="0.55118110236220474" bottom="0.35433070866141736" header="0.31496062992125984" footer="0.31496062992125984"/>
  <pageSetup paperSize="9" scale="63" orientation="landscape" r:id="rId1"/>
  <headerFooter>
    <oddHeader xml:space="preserve">&amp;CLighting Upgrade Project  -- HO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13"/>
  <sheetViews>
    <sheetView tabSelected="1" zoomScale="75" zoomScaleNormal="75" workbookViewId="0">
      <selection activeCell="H11" sqref="H11"/>
    </sheetView>
  </sheetViews>
  <sheetFormatPr defaultRowHeight="15" x14ac:dyDescent="0.25"/>
  <cols>
    <col min="1" max="1" width="3.140625" customWidth="1"/>
    <col min="2" max="2" width="15.5703125" customWidth="1"/>
    <col min="3" max="3" width="14.28515625" customWidth="1"/>
    <col min="4" max="4" width="56.5703125" customWidth="1"/>
    <col min="5" max="5" width="32" customWidth="1"/>
    <col min="6" max="6" width="11.5703125" customWidth="1"/>
    <col min="7" max="8" width="12.85546875" customWidth="1"/>
    <col min="9" max="9" width="10.28515625" customWidth="1"/>
    <col min="10" max="10" width="44.7109375" customWidth="1"/>
    <col min="12" max="12" width="14.42578125" bestFit="1" customWidth="1"/>
  </cols>
  <sheetData>
    <row r="2" spans="1:12" ht="15" customHeight="1" x14ac:dyDescent="0.25">
      <c r="B2" s="43"/>
      <c r="C2" s="183" t="s">
        <v>83</v>
      </c>
      <c r="D2" s="183"/>
      <c r="E2" s="183"/>
      <c r="F2" s="183"/>
      <c r="G2" s="183"/>
      <c r="H2" s="183"/>
      <c r="I2" s="183"/>
      <c r="J2" s="183"/>
      <c r="L2" s="6"/>
    </row>
    <row r="3" spans="1:12" ht="15" customHeight="1" x14ac:dyDescent="0.25">
      <c r="D3" t="s">
        <v>91</v>
      </c>
      <c r="L3" s="6"/>
    </row>
    <row r="4" spans="1:12" ht="15" customHeight="1" x14ac:dyDescent="0.25">
      <c r="L4" s="6"/>
    </row>
    <row r="5" spans="1:12" ht="15" customHeight="1" x14ac:dyDescent="0.25">
      <c r="B5" s="2" t="s">
        <v>80</v>
      </c>
      <c r="C5" s="2" t="s">
        <v>6</v>
      </c>
      <c r="D5" s="2" t="s">
        <v>0</v>
      </c>
      <c r="E5" s="2" t="s">
        <v>1</v>
      </c>
      <c r="F5" s="2" t="s">
        <v>8</v>
      </c>
      <c r="G5" s="2" t="s">
        <v>4</v>
      </c>
      <c r="H5" s="2" t="s">
        <v>32</v>
      </c>
      <c r="I5" s="2" t="s">
        <v>5</v>
      </c>
      <c r="J5" s="2" t="s">
        <v>13</v>
      </c>
      <c r="L5" s="6"/>
    </row>
    <row r="6" spans="1:12" ht="45.75" customHeight="1" x14ac:dyDescent="0.25">
      <c r="A6" s="32"/>
      <c r="B6" s="184" t="s">
        <v>96</v>
      </c>
      <c r="C6" s="39" t="s">
        <v>103</v>
      </c>
      <c r="D6" s="33" t="s">
        <v>93</v>
      </c>
      <c r="E6" s="33" t="s">
        <v>2</v>
      </c>
      <c r="F6" s="39">
        <v>17</v>
      </c>
      <c r="G6" s="39">
        <v>50</v>
      </c>
      <c r="H6" s="55"/>
      <c r="I6" s="39">
        <v>2</v>
      </c>
      <c r="J6" s="28" t="s">
        <v>133</v>
      </c>
    </row>
    <row r="7" spans="1:12" ht="46.5" customHeight="1" x14ac:dyDescent="0.25">
      <c r="A7" s="32"/>
      <c r="B7" s="185"/>
      <c r="C7" s="39" t="s">
        <v>103</v>
      </c>
      <c r="D7" s="30" t="s">
        <v>94</v>
      </c>
      <c r="E7" s="33" t="s">
        <v>2</v>
      </c>
      <c r="F7" s="39">
        <v>18</v>
      </c>
      <c r="G7" s="39">
        <v>50</v>
      </c>
      <c r="H7" s="55"/>
      <c r="I7" s="39">
        <v>2</v>
      </c>
      <c r="J7" s="28" t="s">
        <v>133</v>
      </c>
    </row>
    <row r="8" spans="1:12" ht="45.75" customHeight="1" x14ac:dyDescent="0.25">
      <c r="A8" s="32"/>
      <c r="B8" s="185"/>
      <c r="C8" s="39" t="s">
        <v>103</v>
      </c>
      <c r="D8" s="30" t="s">
        <v>95</v>
      </c>
      <c r="E8" s="33" t="s">
        <v>2</v>
      </c>
      <c r="F8" s="39">
        <v>13</v>
      </c>
      <c r="G8" s="39">
        <v>100</v>
      </c>
      <c r="H8" s="55"/>
      <c r="I8" s="39">
        <v>2</v>
      </c>
      <c r="J8" s="28" t="s">
        <v>133</v>
      </c>
    </row>
    <row r="9" spans="1:12" ht="39.950000000000003" customHeight="1" x14ac:dyDescent="0.25">
      <c r="A9" s="32"/>
      <c r="B9" s="185"/>
      <c r="C9" s="39"/>
      <c r="D9" s="30"/>
      <c r="E9" s="33"/>
      <c r="F9" s="39"/>
      <c r="G9" s="39"/>
      <c r="H9" s="39"/>
      <c r="I9" s="39"/>
      <c r="J9" s="28"/>
    </row>
    <row r="10" spans="1:12" ht="39.950000000000003" customHeight="1" x14ac:dyDescent="0.25">
      <c r="A10" s="32"/>
      <c r="B10" s="185"/>
      <c r="C10" s="39"/>
      <c r="D10" s="30"/>
      <c r="E10" s="33"/>
      <c r="F10" s="39"/>
      <c r="G10" s="39"/>
      <c r="H10" s="39"/>
      <c r="I10" s="39"/>
      <c r="J10" s="28"/>
    </row>
    <row r="11" spans="1:12" ht="46.5" customHeight="1" x14ac:dyDescent="0.25">
      <c r="A11" s="32"/>
      <c r="B11" s="186"/>
      <c r="C11" s="39" t="s">
        <v>100</v>
      </c>
      <c r="D11" s="39" t="s">
        <v>101</v>
      </c>
      <c r="E11" s="33" t="s">
        <v>2</v>
      </c>
      <c r="F11" s="51" t="s">
        <v>102</v>
      </c>
      <c r="G11" s="39">
        <v>50</v>
      </c>
      <c r="H11" s="55"/>
      <c r="I11" s="39">
        <v>1</v>
      </c>
      <c r="J11" s="28" t="s">
        <v>133</v>
      </c>
    </row>
    <row r="12" spans="1:12" ht="39.950000000000003" customHeight="1" x14ac:dyDescent="0.25">
      <c r="A12" s="32"/>
      <c r="B12" s="32"/>
      <c r="C12" s="36"/>
      <c r="D12" s="37"/>
      <c r="E12" s="38"/>
      <c r="F12" s="37"/>
      <c r="G12" s="37"/>
      <c r="H12" s="37"/>
      <c r="I12" s="37"/>
      <c r="J12" s="37"/>
    </row>
    <row r="13" spans="1:12" ht="15" customHeight="1" x14ac:dyDescent="0.25">
      <c r="A13" s="35"/>
      <c r="B13" s="35"/>
      <c r="C13" s="35"/>
      <c r="D13" s="35"/>
      <c r="E13" s="35"/>
      <c r="F13" s="35"/>
      <c r="G13" s="35"/>
      <c r="H13" s="35"/>
      <c r="I13" s="35"/>
      <c r="J13" s="35"/>
    </row>
  </sheetData>
  <sheetProtection algorithmName="SHA-512" hashValue="mfrBk4sRTMM1EGFkOoRBi4zR9LOsnA8mC2tSyhpo/2vAfv9cO8FFtmc+NpybnV/tVMVLOmiE44SYG+jC7T6NPg==" saltValue="5qiEqqPTqpkIwqI2pB1TLg==" spinCount="100000" sheet="1" selectLockedCells="1"/>
  <mergeCells count="2">
    <mergeCell ref="C2:J2"/>
    <mergeCell ref="B6:B11"/>
  </mergeCells>
  <pageMargins left="0.70866141732283472" right="0.31496062992125984" top="0.35433070866141736" bottom="0.35433070866141736" header="0.31496062992125984" footer="0.31496062992125984"/>
  <pageSetup paperSize="9" scale="63" orientation="landscape" r:id="rId1"/>
  <headerFooter>
    <oddHeader xml:space="preserve">&amp;CLighting Upgrade Project  -- HO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N59"/>
  <sheetViews>
    <sheetView topLeftCell="A55" zoomScale="87" zoomScaleNormal="87" workbookViewId="0">
      <selection activeCell="F7" sqref="F7"/>
    </sheetView>
  </sheetViews>
  <sheetFormatPr defaultRowHeight="15" x14ac:dyDescent="0.25"/>
  <cols>
    <col min="1" max="1" width="2.28515625" customWidth="1"/>
    <col min="2" max="2" width="7" customWidth="1"/>
    <col min="3" max="3" width="89.7109375" customWidth="1"/>
    <col min="9" max="9" width="22.42578125" customWidth="1"/>
    <col min="10" max="10" width="26.42578125" hidden="1" customWidth="1"/>
    <col min="11" max="11" width="27.85546875" customWidth="1"/>
    <col min="12" max="12" width="25.28515625" hidden="1" customWidth="1"/>
    <col min="13" max="13" width="16" customWidth="1"/>
    <col min="14" max="14" width="17.28515625" customWidth="1"/>
    <col min="16" max="16" width="2.140625" customWidth="1"/>
    <col min="17" max="17" width="15.5703125" customWidth="1"/>
    <col min="19" max="19" width="1.5703125" customWidth="1"/>
    <col min="20" max="20" width="11.5703125" customWidth="1"/>
    <col min="21" max="21" width="17.140625" customWidth="1"/>
    <col min="22" max="22" width="11.140625" customWidth="1"/>
    <col min="24" max="24" width="13.28515625" customWidth="1"/>
    <col min="25" max="25" width="17.7109375" customWidth="1"/>
    <col min="26" max="26" width="14.28515625" customWidth="1"/>
  </cols>
  <sheetData>
    <row r="3" spans="2:14" ht="15.75" x14ac:dyDescent="0.25">
      <c r="B3" s="200" t="s">
        <v>104</v>
      </c>
      <c r="C3" s="200"/>
      <c r="D3" s="200"/>
      <c r="E3" s="200"/>
      <c r="F3" s="200"/>
      <c r="G3" s="200"/>
      <c r="H3" s="200"/>
      <c r="I3" s="200"/>
      <c r="J3" s="200"/>
      <c r="K3" s="200"/>
      <c r="M3" s="43"/>
    </row>
    <row r="4" spans="2:14" x14ac:dyDescent="0.25">
      <c r="B4" s="201" t="s">
        <v>179</v>
      </c>
      <c r="C4" s="202"/>
      <c r="D4" s="202"/>
      <c r="E4" s="202"/>
      <c r="F4" s="202"/>
      <c r="G4" s="202"/>
      <c r="H4" s="202"/>
      <c r="I4" s="203"/>
      <c r="K4" t="s">
        <v>97</v>
      </c>
    </row>
    <row r="5" spans="2:14" x14ac:dyDescent="0.25">
      <c r="B5" s="201"/>
      <c r="C5" s="204"/>
      <c r="D5" s="25"/>
      <c r="E5" s="25" t="s">
        <v>22</v>
      </c>
      <c r="F5" s="26"/>
      <c r="G5" s="27"/>
      <c r="H5" s="24"/>
      <c r="I5" s="24"/>
    </row>
    <row r="6" spans="2:14" ht="30" x14ac:dyDescent="0.25">
      <c r="B6" s="8" t="s">
        <v>14</v>
      </c>
      <c r="C6" s="8" t="s">
        <v>15</v>
      </c>
      <c r="D6" s="8" t="s">
        <v>16</v>
      </c>
      <c r="E6" s="8" t="s">
        <v>17</v>
      </c>
      <c r="F6" s="22" t="s">
        <v>18</v>
      </c>
      <c r="G6" s="22" t="s">
        <v>19</v>
      </c>
      <c r="H6" s="22" t="s">
        <v>20</v>
      </c>
      <c r="I6" s="22" t="s">
        <v>21</v>
      </c>
      <c r="J6" s="22" t="s">
        <v>0</v>
      </c>
      <c r="K6" s="22" t="s">
        <v>0</v>
      </c>
      <c r="L6" s="19"/>
      <c r="M6" s="22" t="s">
        <v>67</v>
      </c>
    </row>
    <row r="7" spans="2:14" ht="30" x14ac:dyDescent="0.25">
      <c r="B7" s="9">
        <v>1</v>
      </c>
      <c r="C7" s="15" t="s">
        <v>109</v>
      </c>
      <c r="D7" s="7" t="s">
        <v>23</v>
      </c>
      <c r="E7" s="42">
        <v>8</v>
      </c>
      <c r="F7" s="53"/>
      <c r="G7" s="54"/>
      <c r="H7" s="1">
        <f>F7+G7</f>
        <v>0</v>
      </c>
      <c r="I7" s="3">
        <f>E7*H7</f>
        <v>0</v>
      </c>
      <c r="J7" s="1"/>
      <c r="K7" s="1" t="s">
        <v>90</v>
      </c>
      <c r="M7" s="45" t="s">
        <v>64</v>
      </c>
    </row>
    <row r="8" spans="2:14" ht="30" x14ac:dyDescent="0.25">
      <c r="B8" s="1">
        <v>2</v>
      </c>
      <c r="C8" s="15" t="s">
        <v>110</v>
      </c>
      <c r="D8" s="7" t="s">
        <v>23</v>
      </c>
      <c r="E8" s="42">
        <v>8</v>
      </c>
      <c r="F8" s="7">
        <v>0</v>
      </c>
      <c r="G8" s="54"/>
      <c r="H8" s="1">
        <f t="shared" ref="H8:H23" si="0">F8+G8</f>
        <v>0</v>
      </c>
      <c r="I8" s="3">
        <f t="shared" ref="I8:I23" si="1">E8*H8</f>
        <v>0</v>
      </c>
      <c r="J8" s="1"/>
      <c r="K8" s="1" t="s">
        <v>90</v>
      </c>
      <c r="M8" s="1" t="s">
        <v>63</v>
      </c>
    </row>
    <row r="9" spans="2:14" x14ac:dyDescent="0.25">
      <c r="B9" s="1">
        <v>3</v>
      </c>
      <c r="C9" s="13" t="s">
        <v>89</v>
      </c>
      <c r="D9" s="7" t="s">
        <v>24</v>
      </c>
      <c r="E9" s="7">
        <v>150</v>
      </c>
      <c r="F9" s="7">
        <v>0</v>
      </c>
      <c r="G9" s="54"/>
      <c r="H9" s="1">
        <f t="shared" si="0"/>
        <v>0</v>
      </c>
      <c r="I9" s="3">
        <f t="shared" si="1"/>
        <v>0</v>
      </c>
      <c r="J9" s="1"/>
      <c r="K9" s="1" t="s">
        <v>10</v>
      </c>
      <c r="M9" s="1" t="s">
        <v>63</v>
      </c>
    </row>
    <row r="10" spans="2:14" x14ac:dyDescent="0.25">
      <c r="B10" s="9">
        <v>4</v>
      </c>
      <c r="C10" s="1" t="s">
        <v>143</v>
      </c>
      <c r="D10" s="7" t="s">
        <v>23</v>
      </c>
      <c r="E10" s="7">
        <v>32</v>
      </c>
      <c r="F10" s="7">
        <v>0</v>
      </c>
      <c r="G10" s="54"/>
      <c r="H10" s="1">
        <f t="shared" si="0"/>
        <v>0</v>
      </c>
      <c r="I10" s="3">
        <f t="shared" si="1"/>
        <v>0</v>
      </c>
      <c r="J10" s="1"/>
      <c r="K10" s="1" t="s">
        <v>10</v>
      </c>
      <c r="M10" s="47" t="s">
        <v>63</v>
      </c>
    </row>
    <row r="11" spans="2:14" x14ac:dyDescent="0.25">
      <c r="B11" s="1">
        <v>5</v>
      </c>
      <c r="C11" s="1" t="s">
        <v>127</v>
      </c>
      <c r="D11" s="7" t="s">
        <v>24</v>
      </c>
      <c r="E11" s="7">
        <v>375</v>
      </c>
      <c r="F11" s="54"/>
      <c r="G11" s="54"/>
      <c r="H11" s="1">
        <f t="shared" si="0"/>
        <v>0</v>
      </c>
      <c r="I11" s="3">
        <f t="shared" si="1"/>
        <v>0</v>
      </c>
      <c r="J11" s="1"/>
      <c r="K11" s="1" t="s">
        <v>10</v>
      </c>
      <c r="L11" s="4"/>
      <c r="M11" s="44" t="s">
        <v>64</v>
      </c>
      <c r="N11" s="41"/>
    </row>
    <row r="12" spans="2:14" ht="30" x14ac:dyDescent="0.25">
      <c r="B12" s="1">
        <v>6</v>
      </c>
      <c r="C12" s="20" t="s">
        <v>144</v>
      </c>
      <c r="D12" s="7" t="s">
        <v>23</v>
      </c>
      <c r="E12" s="7">
        <v>150</v>
      </c>
      <c r="F12" s="7">
        <v>0</v>
      </c>
      <c r="G12" s="54"/>
      <c r="H12" s="1">
        <f t="shared" si="0"/>
        <v>0</v>
      </c>
      <c r="I12" s="3">
        <f t="shared" si="1"/>
        <v>0</v>
      </c>
      <c r="J12" s="1"/>
      <c r="K12" s="1" t="s">
        <v>10</v>
      </c>
      <c r="M12" s="45" t="s">
        <v>63</v>
      </c>
    </row>
    <row r="13" spans="2:14" x14ac:dyDescent="0.25">
      <c r="B13" s="1">
        <v>7</v>
      </c>
      <c r="C13" s="13" t="s">
        <v>65</v>
      </c>
      <c r="D13" s="7" t="s">
        <v>24</v>
      </c>
      <c r="E13" s="7">
        <v>24</v>
      </c>
      <c r="F13" s="54"/>
      <c r="G13" s="54"/>
      <c r="H13" s="1">
        <f t="shared" si="0"/>
        <v>0</v>
      </c>
      <c r="I13" s="3">
        <f t="shared" si="1"/>
        <v>0</v>
      </c>
      <c r="J13" s="1"/>
      <c r="K13" s="1" t="s">
        <v>10</v>
      </c>
      <c r="M13" s="1" t="s">
        <v>64</v>
      </c>
    </row>
    <row r="14" spans="2:14" x14ac:dyDescent="0.25">
      <c r="B14" s="9">
        <v>8</v>
      </c>
      <c r="C14" s="5" t="s">
        <v>108</v>
      </c>
      <c r="D14" s="7" t="s">
        <v>23</v>
      </c>
      <c r="E14" s="7">
        <v>8</v>
      </c>
      <c r="F14" s="7">
        <v>0</v>
      </c>
      <c r="G14" s="54"/>
      <c r="H14" s="1">
        <f t="shared" si="0"/>
        <v>0</v>
      </c>
      <c r="I14" s="3">
        <f t="shared" si="1"/>
        <v>0</v>
      </c>
      <c r="J14" s="1"/>
      <c r="K14" s="1" t="s">
        <v>10</v>
      </c>
      <c r="M14" s="46" t="s">
        <v>63</v>
      </c>
    </row>
    <row r="15" spans="2:14" x14ac:dyDescent="0.25">
      <c r="B15" s="1">
        <v>9</v>
      </c>
      <c r="C15" s="5" t="s">
        <v>128</v>
      </c>
      <c r="D15" s="7" t="s">
        <v>23</v>
      </c>
      <c r="E15" s="7">
        <v>3</v>
      </c>
      <c r="F15" s="7">
        <v>0</v>
      </c>
      <c r="G15" s="54"/>
      <c r="H15" s="1">
        <f t="shared" si="0"/>
        <v>0</v>
      </c>
      <c r="I15" s="3">
        <f t="shared" si="1"/>
        <v>0</v>
      </c>
      <c r="J15" s="1"/>
      <c r="K15" s="1" t="s">
        <v>10</v>
      </c>
      <c r="M15" s="46" t="s">
        <v>63</v>
      </c>
    </row>
    <row r="16" spans="2:14" ht="30" x14ac:dyDescent="0.25">
      <c r="B16" s="1">
        <v>10</v>
      </c>
      <c r="C16" s="20" t="s">
        <v>146</v>
      </c>
      <c r="D16" s="7" t="s">
        <v>145</v>
      </c>
      <c r="E16" s="7">
        <v>1</v>
      </c>
      <c r="F16" s="54"/>
      <c r="G16" s="54"/>
      <c r="H16" s="1">
        <f t="shared" si="0"/>
        <v>0</v>
      </c>
      <c r="I16" s="3">
        <f t="shared" si="1"/>
        <v>0</v>
      </c>
      <c r="J16" s="1"/>
      <c r="K16" s="1" t="s">
        <v>28</v>
      </c>
      <c r="M16" s="46" t="s">
        <v>64</v>
      </c>
    </row>
    <row r="17" spans="2:13" x14ac:dyDescent="0.25">
      <c r="B17" s="1">
        <v>11</v>
      </c>
      <c r="C17" s="1" t="s">
        <v>125</v>
      </c>
      <c r="D17" s="7" t="s">
        <v>23</v>
      </c>
      <c r="E17" s="7">
        <v>1</v>
      </c>
      <c r="F17" s="54"/>
      <c r="G17" s="54"/>
      <c r="H17" s="1">
        <f t="shared" si="0"/>
        <v>0</v>
      </c>
      <c r="I17" s="3">
        <f t="shared" si="1"/>
        <v>0</v>
      </c>
      <c r="J17" s="1"/>
      <c r="K17" s="1" t="s">
        <v>28</v>
      </c>
      <c r="M17" s="1" t="s">
        <v>64</v>
      </c>
    </row>
    <row r="18" spans="2:13" x14ac:dyDescent="0.25">
      <c r="B18" s="9">
        <v>12</v>
      </c>
      <c r="C18" s="1" t="s">
        <v>126</v>
      </c>
      <c r="D18" s="7" t="s">
        <v>145</v>
      </c>
      <c r="E18" s="7">
        <v>1</v>
      </c>
      <c r="F18" s="54"/>
      <c r="G18" s="54"/>
      <c r="H18" s="1">
        <f t="shared" si="0"/>
        <v>0</v>
      </c>
      <c r="I18" s="3">
        <f t="shared" si="1"/>
        <v>0</v>
      </c>
      <c r="J18" s="1"/>
      <c r="K18" s="1" t="s">
        <v>28</v>
      </c>
      <c r="M18" s="1" t="s">
        <v>64</v>
      </c>
    </row>
    <row r="19" spans="2:13" x14ac:dyDescent="0.25">
      <c r="B19" s="1">
        <v>13</v>
      </c>
      <c r="C19" s="1" t="s">
        <v>124</v>
      </c>
      <c r="D19" s="7" t="s">
        <v>145</v>
      </c>
      <c r="E19" s="7">
        <v>1</v>
      </c>
      <c r="F19" s="54"/>
      <c r="G19" s="54"/>
      <c r="H19" s="1">
        <f t="shared" si="0"/>
        <v>0</v>
      </c>
      <c r="I19" s="3">
        <f t="shared" si="1"/>
        <v>0</v>
      </c>
      <c r="J19" s="1" t="s">
        <v>28</v>
      </c>
      <c r="K19" s="1" t="s">
        <v>28</v>
      </c>
      <c r="M19" s="1" t="s">
        <v>64</v>
      </c>
    </row>
    <row r="20" spans="2:13" x14ac:dyDescent="0.25">
      <c r="B20" s="1">
        <v>14</v>
      </c>
      <c r="C20" s="1" t="s">
        <v>129</v>
      </c>
      <c r="D20" s="7" t="s">
        <v>25</v>
      </c>
      <c r="E20" s="7">
        <v>10</v>
      </c>
      <c r="F20" s="7">
        <v>0</v>
      </c>
      <c r="G20" s="54"/>
      <c r="H20" s="1">
        <f t="shared" si="0"/>
        <v>0</v>
      </c>
      <c r="I20" s="3">
        <f t="shared" si="1"/>
        <v>0</v>
      </c>
      <c r="J20" s="1"/>
      <c r="K20" s="1" t="s">
        <v>28</v>
      </c>
      <c r="M20" s="1" t="s">
        <v>64</v>
      </c>
    </row>
    <row r="21" spans="2:13" x14ac:dyDescent="0.25">
      <c r="B21" s="1">
        <v>15</v>
      </c>
      <c r="C21" s="1" t="s">
        <v>130</v>
      </c>
      <c r="D21" s="7" t="s">
        <v>122</v>
      </c>
      <c r="E21" s="7">
        <v>16</v>
      </c>
      <c r="F21" s="7">
        <v>0</v>
      </c>
      <c r="G21" s="54"/>
      <c r="H21" s="1">
        <f t="shared" si="0"/>
        <v>0</v>
      </c>
      <c r="I21" s="3">
        <f t="shared" si="1"/>
        <v>0</v>
      </c>
      <c r="J21" s="1"/>
      <c r="K21" s="1" t="s">
        <v>28</v>
      </c>
      <c r="M21" s="1" t="s">
        <v>64</v>
      </c>
    </row>
    <row r="22" spans="2:13" x14ac:dyDescent="0.25">
      <c r="B22" s="56">
        <v>16</v>
      </c>
      <c r="C22" s="57" t="s">
        <v>131</v>
      </c>
      <c r="D22" s="58" t="s">
        <v>25</v>
      </c>
      <c r="E22" s="58">
        <v>1</v>
      </c>
      <c r="F22" s="58">
        <v>0</v>
      </c>
      <c r="G22" s="54"/>
      <c r="H22" s="57">
        <f>F22+G22</f>
        <v>0</v>
      </c>
      <c r="I22" s="59">
        <f>E22*H22</f>
        <v>0</v>
      </c>
      <c r="J22" s="57"/>
      <c r="K22" s="57" t="s">
        <v>28</v>
      </c>
      <c r="L22" s="60"/>
      <c r="M22" s="57" t="s">
        <v>64</v>
      </c>
    </row>
    <row r="23" spans="2:13" x14ac:dyDescent="0.25">
      <c r="B23" s="14">
        <v>17</v>
      </c>
      <c r="C23" s="1" t="s">
        <v>30</v>
      </c>
      <c r="D23" s="7" t="s">
        <v>25</v>
      </c>
      <c r="E23" s="7">
        <v>10</v>
      </c>
      <c r="F23" s="7">
        <v>0</v>
      </c>
      <c r="G23" s="54"/>
      <c r="H23" s="1">
        <f t="shared" si="0"/>
        <v>0</v>
      </c>
      <c r="I23" s="3">
        <f t="shared" si="1"/>
        <v>0</v>
      </c>
      <c r="J23" s="1"/>
      <c r="K23" s="1" t="s">
        <v>28</v>
      </c>
      <c r="M23" s="1" t="s">
        <v>64</v>
      </c>
    </row>
    <row r="24" spans="2:13" x14ac:dyDescent="0.25">
      <c r="B24" s="12"/>
      <c r="C24" s="205" t="s">
        <v>27</v>
      </c>
      <c r="D24" s="205"/>
      <c r="E24" s="205"/>
      <c r="F24" s="205"/>
      <c r="G24" s="205"/>
      <c r="H24" s="205"/>
      <c r="I24" s="10">
        <f>SUM(I7:I23)</f>
        <v>0</v>
      </c>
      <c r="J24" s="1"/>
      <c r="K24" s="12"/>
      <c r="M24" s="1" t="s">
        <v>64</v>
      </c>
    </row>
    <row r="25" spans="2:13" x14ac:dyDescent="0.25">
      <c r="B25" s="14">
        <v>18</v>
      </c>
      <c r="C25" s="1" t="s">
        <v>66</v>
      </c>
      <c r="D25" s="7" t="s">
        <v>26</v>
      </c>
      <c r="E25" s="54"/>
      <c r="F25" s="211"/>
      <c r="G25" s="212"/>
      <c r="H25" s="213"/>
      <c r="I25" s="1">
        <f>I24*(E25/100)</f>
        <v>0</v>
      </c>
      <c r="J25" s="12"/>
      <c r="K25" s="18"/>
      <c r="M25" s="1" t="s">
        <v>64</v>
      </c>
    </row>
    <row r="26" spans="2:13" x14ac:dyDescent="0.25">
      <c r="C26" s="206" t="s">
        <v>92</v>
      </c>
      <c r="D26" s="207"/>
      <c r="E26" s="207"/>
      <c r="F26" s="207"/>
      <c r="G26" s="207"/>
      <c r="H26" s="207"/>
      <c r="I26" s="11">
        <f>SUM(I24:I25)</f>
        <v>0</v>
      </c>
    </row>
    <row r="27" spans="2:13" x14ac:dyDescent="0.25">
      <c r="C27" s="16"/>
      <c r="D27" s="23"/>
      <c r="E27" s="23"/>
      <c r="F27" s="23"/>
      <c r="G27" s="23"/>
      <c r="H27" s="23"/>
      <c r="I27" s="17"/>
    </row>
    <row r="30" spans="2:13" ht="15" customHeight="1" x14ac:dyDescent="0.25">
      <c r="B30" s="200" t="s">
        <v>98</v>
      </c>
      <c r="C30" s="200"/>
      <c r="D30" s="200"/>
      <c r="E30" s="200"/>
      <c r="F30" s="200"/>
      <c r="G30" s="200"/>
      <c r="H30" s="200"/>
      <c r="I30" s="200"/>
      <c r="J30" s="200"/>
      <c r="K30" s="200"/>
      <c r="M30" s="43"/>
    </row>
    <row r="31" spans="2:13" x14ac:dyDescent="0.25">
      <c r="B31" s="201" t="s">
        <v>180</v>
      </c>
      <c r="C31" s="202"/>
      <c r="D31" s="202"/>
      <c r="E31" s="202"/>
      <c r="F31" s="202"/>
      <c r="G31" s="202"/>
      <c r="H31" s="202"/>
      <c r="I31" s="203"/>
      <c r="K31" t="s">
        <v>97</v>
      </c>
    </row>
    <row r="32" spans="2:13" x14ac:dyDescent="0.25">
      <c r="B32" s="201"/>
      <c r="C32" s="204"/>
      <c r="D32" s="25"/>
      <c r="E32" s="25" t="s">
        <v>22</v>
      </c>
      <c r="F32" s="26"/>
      <c r="G32" s="27"/>
      <c r="H32" s="39"/>
      <c r="I32" s="39"/>
    </row>
    <row r="33" spans="2:13" ht="30" customHeight="1" x14ac:dyDescent="0.25">
      <c r="B33" s="8" t="s">
        <v>14</v>
      </c>
      <c r="C33" s="8" t="s">
        <v>15</v>
      </c>
      <c r="D33" s="8" t="s">
        <v>16</v>
      </c>
      <c r="E33" s="8" t="s">
        <v>17</v>
      </c>
      <c r="F33" s="22" t="s">
        <v>18</v>
      </c>
      <c r="G33" s="22" t="s">
        <v>19</v>
      </c>
      <c r="H33" s="22" t="s">
        <v>20</v>
      </c>
      <c r="I33" s="22" t="s">
        <v>21</v>
      </c>
      <c r="J33" s="22" t="s">
        <v>0</v>
      </c>
      <c r="K33" s="22" t="s">
        <v>0</v>
      </c>
      <c r="L33" s="19"/>
      <c r="M33" s="22" t="s">
        <v>67</v>
      </c>
    </row>
    <row r="34" spans="2:13" ht="30" x14ac:dyDescent="0.25">
      <c r="B34" s="1">
        <v>1</v>
      </c>
      <c r="C34" s="15" t="s">
        <v>123</v>
      </c>
      <c r="D34" s="7" t="s">
        <v>23</v>
      </c>
      <c r="E34" s="42">
        <v>2</v>
      </c>
      <c r="F34" s="54"/>
      <c r="G34" s="54"/>
      <c r="H34" s="1">
        <f>F34+G34</f>
        <v>0</v>
      </c>
      <c r="I34" s="3">
        <f>E34*H34</f>
        <v>0</v>
      </c>
      <c r="J34" s="1"/>
      <c r="K34" s="1" t="s">
        <v>105</v>
      </c>
      <c r="M34" s="45" t="s">
        <v>64</v>
      </c>
    </row>
    <row r="35" spans="2:13" ht="30" x14ac:dyDescent="0.25">
      <c r="B35" s="1">
        <v>2</v>
      </c>
      <c r="C35" s="15" t="s">
        <v>111</v>
      </c>
      <c r="D35" s="7" t="s">
        <v>23</v>
      </c>
      <c r="E35" s="42">
        <v>2</v>
      </c>
      <c r="F35" s="54"/>
      <c r="G35" s="54"/>
      <c r="H35" s="1">
        <f t="shared" ref="H35:H51" si="2">F35+G35</f>
        <v>0</v>
      </c>
      <c r="I35" s="3">
        <f t="shared" ref="I35:I51" si="3">E35*H35</f>
        <v>0</v>
      </c>
      <c r="J35" s="1"/>
      <c r="K35" s="1" t="s">
        <v>105</v>
      </c>
      <c r="M35" s="1" t="s">
        <v>64</v>
      </c>
    </row>
    <row r="36" spans="2:13" x14ac:dyDescent="0.25">
      <c r="B36" s="1">
        <v>3</v>
      </c>
      <c r="C36" s="13" t="s">
        <v>89</v>
      </c>
      <c r="D36" s="7" t="s">
        <v>24</v>
      </c>
      <c r="E36" s="7">
        <v>30</v>
      </c>
      <c r="F36" s="7">
        <v>0</v>
      </c>
      <c r="G36" s="54"/>
      <c r="H36" s="1">
        <f t="shared" si="2"/>
        <v>0</v>
      </c>
      <c r="I36" s="3">
        <f t="shared" si="3"/>
        <v>0</v>
      </c>
      <c r="J36" s="1"/>
      <c r="K36" s="1" t="s">
        <v>10</v>
      </c>
      <c r="M36" s="1" t="s">
        <v>63</v>
      </c>
    </row>
    <row r="37" spans="2:13" x14ac:dyDescent="0.25">
      <c r="B37" s="9">
        <v>4</v>
      </c>
      <c r="C37" s="1" t="s">
        <v>143</v>
      </c>
      <c r="D37" s="7" t="s">
        <v>23</v>
      </c>
      <c r="E37" s="7">
        <v>10</v>
      </c>
      <c r="F37" s="7">
        <v>0</v>
      </c>
      <c r="G37" s="54"/>
      <c r="H37" s="1">
        <f t="shared" si="2"/>
        <v>0</v>
      </c>
      <c r="I37" s="3">
        <f t="shared" si="3"/>
        <v>0</v>
      </c>
      <c r="J37" s="1"/>
      <c r="K37" s="1" t="s">
        <v>10</v>
      </c>
      <c r="M37" s="47" t="s">
        <v>63</v>
      </c>
    </row>
    <row r="38" spans="2:13" x14ac:dyDescent="0.25">
      <c r="B38" s="1">
        <v>5</v>
      </c>
      <c r="C38" s="1" t="s">
        <v>127</v>
      </c>
      <c r="D38" s="7" t="s">
        <v>24</v>
      </c>
      <c r="E38" s="7">
        <v>30</v>
      </c>
      <c r="F38" s="54"/>
      <c r="G38" s="54"/>
      <c r="H38" s="1">
        <f t="shared" si="2"/>
        <v>0</v>
      </c>
      <c r="I38" s="3">
        <f t="shared" si="3"/>
        <v>0</v>
      </c>
      <c r="J38" s="1"/>
      <c r="K38" s="1" t="s">
        <v>10</v>
      </c>
      <c r="L38" s="4"/>
      <c r="M38" s="44" t="s">
        <v>64</v>
      </c>
    </row>
    <row r="39" spans="2:13" ht="30" x14ac:dyDescent="0.25">
      <c r="B39" s="1">
        <v>6</v>
      </c>
      <c r="C39" s="20" t="s">
        <v>144</v>
      </c>
      <c r="D39" s="7" t="s">
        <v>23</v>
      </c>
      <c r="E39" s="7">
        <v>10</v>
      </c>
      <c r="F39" s="7">
        <v>0</v>
      </c>
      <c r="G39" s="54"/>
      <c r="H39" s="1">
        <f t="shared" si="2"/>
        <v>0</v>
      </c>
      <c r="I39" s="3">
        <f t="shared" si="3"/>
        <v>0</v>
      </c>
      <c r="J39" s="1"/>
      <c r="K39" s="1" t="s">
        <v>10</v>
      </c>
      <c r="M39" s="45" t="s">
        <v>63</v>
      </c>
    </row>
    <row r="40" spans="2:13" x14ac:dyDescent="0.25">
      <c r="B40" s="1">
        <v>7</v>
      </c>
      <c r="C40" s="13" t="s">
        <v>65</v>
      </c>
      <c r="D40" s="7" t="s">
        <v>24</v>
      </c>
      <c r="E40" s="7">
        <v>24</v>
      </c>
      <c r="F40" s="54"/>
      <c r="G40" s="54"/>
      <c r="H40" s="1">
        <f t="shared" si="2"/>
        <v>0</v>
      </c>
      <c r="I40" s="3">
        <f t="shared" si="3"/>
        <v>0</v>
      </c>
      <c r="J40" s="1"/>
      <c r="K40" s="1" t="s">
        <v>10</v>
      </c>
      <c r="M40" s="1" t="s">
        <v>64</v>
      </c>
    </row>
    <row r="41" spans="2:13" x14ac:dyDescent="0.25">
      <c r="B41" s="1">
        <v>8</v>
      </c>
      <c r="C41" s="13" t="s">
        <v>132</v>
      </c>
      <c r="D41" s="7" t="s">
        <v>23</v>
      </c>
      <c r="E41" s="7">
        <v>1</v>
      </c>
      <c r="F41" s="54"/>
      <c r="G41" s="54"/>
      <c r="H41" s="1">
        <f t="shared" si="2"/>
        <v>0</v>
      </c>
      <c r="I41" s="3">
        <f t="shared" si="3"/>
        <v>0</v>
      </c>
      <c r="J41" s="1"/>
      <c r="K41" s="1" t="s">
        <v>10</v>
      </c>
      <c r="M41" s="1" t="s">
        <v>64</v>
      </c>
    </row>
    <row r="42" spans="2:13" x14ac:dyDescent="0.25">
      <c r="B42" s="9">
        <v>9</v>
      </c>
      <c r="C42" s="5" t="s">
        <v>108</v>
      </c>
      <c r="D42" s="7" t="s">
        <v>23</v>
      </c>
      <c r="E42" s="7">
        <v>3</v>
      </c>
      <c r="F42" s="7">
        <v>0</v>
      </c>
      <c r="G42" s="54"/>
      <c r="H42" s="1">
        <f t="shared" si="2"/>
        <v>0</v>
      </c>
      <c r="I42" s="3">
        <f t="shared" si="3"/>
        <v>0</v>
      </c>
      <c r="J42" s="1"/>
      <c r="K42" s="1" t="s">
        <v>10</v>
      </c>
      <c r="M42" s="46" t="s">
        <v>63</v>
      </c>
    </row>
    <row r="43" spans="2:13" x14ac:dyDescent="0.25">
      <c r="B43" s="1">
        <v>10</v>
      </c>
      <c r="C43" s="5" t="s">
        <v>128</v>
      </c>
      <c r="D43" s="7" t="s">
        <v>23</v>
      </c>
      <c r="E43" s="7">
        <v>3</v>
      </c>
      <c r="F43" s="7">
        <v>0</v>
      </c>
      <c r="G43" s="54"/>
      <c r="H43" s="1">
        <f t="shared" si="2"/>
        <v>0</v>
      </c>
      <c r="I43" s="3">
        <f t="shared" si="3"/>
        <v>0</v>
      </c>
      <c r="J43" s="1"/>
      <c r="K43" s="1" t="s">
        <v>10</v>
      </c>
      <c r="M43" s="46" t="s">
        <v>63</v>
      </c>
    </row>
    <row r="44" spans="2:13" ht="30" x14ac:dyDescent="0.25">
      <c r="B44" s="1">
        <v>11</v>
      </c>
      <c r="C44" s="20" t="s">
        <v>146</v>
      </c>
      <c r="D44" s="7" t="s">
        <v>145</v>
      </c>
      <c r="E44" s="7">
        <v>1</v>
      </c>
      <c r="F44" s="54"/>
      <c r="G44" s="54"/>
      <c r="H44" s="1">
        <f t="shared" si="2"/>
        <v>0</v>
      </c>
      <c r="I44" s="3">
        <f t="shared" si="3"/>
        <v>0</v>
      </c>
      <c r="J44" s="1"/>
      <c r="K44" s="1" t="s">
        <v>28</v>
      </c>
      <c r="M44" s="46" t="s">
        <v>64</v>
      </c>
    </row>
    <row r="45" spans="2:13" x14ac:dyDescent="0.25">
      <c r="B45" s="1">
        <v>12</v>
      </c>
      <c r="C45" s="1" t="s">
        <v>125</v>
      </c>
      <c r="D45" s="7" t="s">
        <v>23</v>
      </c>
      <c r="E45" s="7">
        <v>1</v>
      </c>
      <c r="F45" s="54"/>
      <c r="G45" s="54"/>
      <c r="H45" s="1">
        <f t="shared" si="2"/>
        <v>0</v>
      </c>
      <c r="I45" s="3">
        <f t="shared" si="3"/>
        <v>0</v>
      </c>
      <c r="J45" s="1"/>
      <c r="K45" s="1" t="s">
        <v>28</v>
      </c>
      <c r="M45" s="1" t="s">
        <v>64</v>
      </c>
    </row>
    <row r="46" spans="2:13" x14ac:dyDescent="0.25">
      <c r="B46" s="9">
        <v>13</v>
      </c>
      <c r="C46" s="1" t="s">
        <v>126</v>
      </c>
      <c r="D46" s="7" t="s">
        <v>145</v>
      </c>
      <c r="E46" s="7">
        <v>1</v>
      </c>
      <c r="F46" s="54"/>
      <c r="G46" s="54"/>
      <c r="H46" s="1">
        <f t="shared" si="2"/>
        <v>0</v>
      </c>
      <c r="I46" s="3">
        <f t="shared" si="3"/>
        <v>0</v>
      </c>
      <c r="J46" s="1"/>
      <c r="K46" s="1" t="s">
        <v>28</v>
      </c>
      <c r="M46" s="1" t="s">
        <v>64</v>
      </c>
    </row>
    <row r="47" spans="2:13" x14ac:dyDescent="0.25">
      <c r="B47" s="1">
        <v>14</v>
      </c>
      <c r="C47" s="1" t="s">
        <v>29</v>
      </c>
      <c r="D47" s="7" t="s">
        <v>145</v>
      </c>
      <c r="E47" s="7">
        <v>1</v>
      </c>
      <c r="F47" s="54"/>
      <c r="G47" s="54"/>
      <c r="H47" s="1">
        <f t="shared" si="2"/>
        <v>0</v>
      </c>
      <c r="I47" s="3">
        <f t="shared" si="3"/>
        <v>0</v>
      </c>
      <c r="J47" s="1" t="s">
        <v>28</v>
      </c>
      <c r="K47" s="1" t="s">
        <v>28</v>
      </c>
      <c r="M47" s="1" t="s">
        <v>64</v>
      </c>
    </row>
    <row r="48" spans="2:13" x14ac:dyDescent="0.25">
      <c r="B48" s="1">
        <v>15</v>
      </c>
      <c r="C48" s="1" t="s">
        <v>129</v>
      </c>
      <c r="D48" s="7" t="s">
        <v>25</v>
      </c>
      <c r="E48" s="7">
        <v>4</v>
      </c>
      <c r="F48" s="58">
        <v>0</v>
      </c>
      <c r="G48" s="54"/>
      <c r="H48" s="1">
        <f t="shared" si="2"/>
        <v>0</v>
      </c>
      <c r="I48" s="3">
        <f t="shared" si="3"/>
        <v>0</v>
      </c>
      <c r="J48" s="1"/>
      <c r="K48" s="1" t="s">
        <v>28</v>
      </c>
      <c r="M48" s="1" t="s">
        <v>64</v>
      </c>
    </row>
    <row r="49" spans="2:13" x14ac:dyDescent="0.25">
      <c r="B49" s="1">
        <v>16</v>
      </c>
      <c r="C49" s="1" t="s">
        <v>130</v>
      </c>
      <c r="D49" s="7" t="s">
        <v>122</v>
      </c>
      <c r="E49" s="7">
        <v>8</v>
      </c>
      <c r="F49" s="58">
        <v>0</v>
      </c>
      <c r="G49" s="54"/>
      <c r="H49" s="1">
        <f t="shared" si="2"/>
        <v>0</v>
      </c>
      <c r="I49" s="3">
        <f t="shared" si="3"/>
        <v>0</v>
      </c>
      <c r="J49" s="1"/>
      <c r="K49" s="1" t="s">
        <v>28</v>
      </c>
      <c r="M49" s="1" t="s">
        <v>64</v>
      </c>
    </row>
    <row r="50" spans="2:13" x14ac:dyDescent="0.25">
      <c r="B50" s="56">
        <v>17</v>
      </c>
      <c r="C50" s="57" t="s">
        <v>131</v>
      </c>
      <c r="D50" s="58" t="s">
        <v>25</v>
      </c>
      <c r="E50" s="58">
        <v>1</v>
      </c>
      <c r="F50" s="58">
        <v>0</v>
      </c>
      <c r="G50" s="54"/>
      <c r="H50" s="57">
        <f>F50+G50</f>
        <v>0</v>
      </c>
      <c r="I50" s="59">
        <f>E50*H50</f>
        <v>0</v>
      </c>
      <c r="J50" s="57"/>
      <c r="K50" s="57" t="s">
        <v>28</v>
      </c>
      <c r="L50" s="60"/>
      <c r="M50" s="57" t="s">
        <v>64</v>
      </c>
    </row>
    <row r="51" spans="2:13" x14ac:dyDescent="0.25">
      <c r="B51" s="14">
        <v>18</v>
      </c>
      <c r="C51" s="1" t="s">
        <v>30</v>
      </c>
      <c r="D51" s="7" t="s">
        <v>25</v>
      </c>
      <c r="E51" s="7">
        <v>4</v>
      </c>
      <c r="F51" s="58">
        <v>0</v>
      </c>
      <c r="G51" s="54"/>
      <c r="H51" s="1">
        <f t="shared" si="2"/>
        <v>0</v>
      </c>
      <c r="I51" s="3">
        <f t="shared" si="3"/>
        <v>0</v>
      </c>
      <c r="J51" s="1"/>
      <c r="K51" s="1" t="s">
        <v>28</v>
      </c>
      <c r="M51" s="1" t="s">
        <v>64</v>
      </c>
    </row>
    <row r="52" spans="2:13" x14ac:dyDescent="0.25">
      <c r="B52" s="12"/>
      <c r="C52" s="205" t="s">
        <v>27</v>
      </c>
      <c r="D52" s="205"/>
      <c r="E52" s="205"/>
      <c r="F52" s="205"/>
      <c r="G52" s="205"/>
      <c r="H52" s="205"/>
      <c r="I52" s="10">
        <f>SUM(I34:I51)</f>
        <v>0</v>
      </c>
      <c r="J52" s="1"/>
      <c r="K52" s="12"/>
      <c r="M52" s="1" t="s">
        <v>64</v>
      </c>
    </row>
    <row r="53" spans="2:13" x14ac:dyDescent="0.25">
      <c r="B53" s="14">
        <v>19</v>
      </c>
      <c r="C53" s="1" t="s">
        <v>66</v>
      </c>
      <c r="D53" s="7" t="s">
        <v>26</v>
      </c>
      <c r="E53" s="54"/>
      <c r="F53" s="208"/>
      <c r="G53" s="209"/>
      <c r="H53" s="210"/>
      <c r="I53" s="1">
        <f>I52*(E53/100)</f>
        <v>0</v>
      </c>
      <c r="J53" s="12"/>
      <c r="K53" s="18"/>
      <c r="M53" s="1" t="s">
        <v>64</v>
      </c>
    </row>
    <row r="54" spans="2:13" x14ac:dyDescent="0.25">
      <c r="C54" s="206" t="s">
        <v>99</v>
      </c>
      <c r="D54" s="207"/>
      <c r="E54" s="207"/>
      <c r="F54" s="207"/>
      <c r="G54" s="207"/>
      <c r="H54" s="207"/>
      <c r="I54" s="11">
        <f>SUM(I52:I53)</f>
        <v>0</v>
      </c>
    </row>
    <row r="55" spans="2:13" x14ac:dyDescent="0.25">
      <c r="C55" s="16"/>
      <c r="D55" s="23"/>
      <c r="E55" s="23"/>
      <c r="F55" s="23"/>
      <c r="G55" s="23"/>
      <c r="H55" s="23"/>
      <c r="I55" s="17"/>
    </row>
    <row r="57" spans="2:13" x14ac:dyDescent="0.25">
      <c r="C57" s="61" t="s">
        <v>182</v>
      </c>
      <c r="D57" s="187" t="s">
        <v>183</v>
      </c>
      <c r="E57" s="188"/>
      <c r="F57" s="189" t="s">
        <v>184</v>
      </c>
      <c r="G57" s="188"/>
    </row>
    <row r="58" spans="2:13" x14ac:dyDescent="0.25">
      <c r="C58" s="190" t="s">
        <v>185</v>
      </c>
      <c r="D58" s="192"/>
      <c r="E58" s="193"/>
      <c r="F58" s="196" t="s">
        <v>186</v>
      </c>
      <c r="G58" s="197"/>
    </row>
    <row r="59" spans="2:13" x14ac:dyDescent="0.25">
      <c r="C59" s="191"/>
      <c r="D59" s="194"/>
      <c r="E59" s="195"/>
      <c r="F59" s="198"/>
      <c r="G59" s="199"/>
    </row>
  </sheetData>
  <sheetProtection algorithmName="SHA-512" hashValue="ks04NbAeeysyGwEwWKXHqi0hAb9vjoFA3I+gcLEGsGhNkOWWXIn2/w8tdyuvrTKNqTLCNhGt7TVGz33ChiAZeg==" saltValue="VS7Ifof8rX/bFZIohQYY4Q==" spinCount="100000" sheet="1" selectLockedCells="1"/>
  <mergeCells count="17">
    <mergeCell ref="B4:I4"/>
    <mergeCell ref="B5:C5"/>
    <mergeCell ref="C24:H24"/>
    <mergeCell ref="C26:H26"/>
    <mergeCell ref="B3:K3"/>
    <mergeCell ref="F25:H25"/>
    <mergeCell ref="B30:K30"/>
    <mergeCell ref="B31:I31"/>
    <mergeCell ref="B32:C32"/>
    <mergeCell ref="C52:H52"/>
    <mergeCell ref="C54:H54"/>
    <mergeCell ref="F53:H53"/>
    <mergeCell ref="D57:E57"/>
    <mergeCell ref="F57:G57"/>
    <mergeCell ref="C58:C59"/>
    <mergeCell ref="D58:E59"/>
    <mergeCell ref="F58:G59"/>
  </mergeCells>
  <pageMargins left="0.70866141732283472" right="0.11811023622047245" top="0.35433070866141736" bottom="0.19685039370078741" header="0.31496062992125984" footer="0.31496062992125984"/>
  <pageSetup paperSize="9" scale="54" orientation="landscape" r:id="rId1"/>
  <rowBreaks count="1" manualBreakCount="1">
    <brk id="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2045-41D3-479B-A789-515CD70CFB4C}">
  <sheetPr>
    <pageSetUpPr fitToPage="1"/>
  </sheetPr>
  <dimension ref="A1:K99"/>
  <sheetViews>
    <sheetView zoomScale="51" zoomScaleNormal="51" workbookViewId="0">
      <selection activeCell="B11" sqref="B11:B33"/>
    </sheetView>
  </sheetViews>
  <sheetFormatPr defaultRowHeight="15" x14ac:dyDescent="0.25"/>
  <cols>
    <col min="1" max="1" width="2.42578125" customWidth="1"/>
    <col min="2" max="2" width="80" customWidth="1"/>
    <col min="3" max="3" width="20.85546875" customWidth="1"/>
    <col min="4" max="4" width="83.28515625" customWidth="1"/>
    <col min="5" max="5" width="14.42578125" customWidth="1"/>
    <col min="6" max="9" width="9.5703125" customWidth="1"/>
    <col min="10" max="10" width="85.5703125" customWidth="1"/>
  </cols>
  <sheetData>
    <row r="1" spans="1:10" ht="21" x14ac:dyDescent="0.35">
      <c r="A1" s="62"/>
      <c r="B1" s="63"/>
      <c r="C1" s="63"/>
      <c r="D1" s="63"/>
      <c r="E1" s="63"/>
      <c r="F1" s="63"/>
      <c r="G1" s="63"/>
      <c r="H1" s="63"/>
      <c r="I1" s="63"/>
      <c r="J1" s="62"/>
    </row>
    <row r="2" spans="1:10" ht="21" x14ac:dyDescent="0.35">
      <c r="A2" s="62"/>
      <c r="B2" s="221" t="s">
        <v>181</v>
      </c>
      <c r="C2" s="221"/>
      <c r="D2" s="221"/>
      <c r="E2" s="221"/>
      <c r="F2" s="63"/>
      <c r="G2" s="63"/>
      <c r="H2" s="63"/>
      <c r="I2" s="63"/>
      <c r="J2" s="62"/>
    </row>
    <row r="3" spans="1:10" ht="21" x14ac:dyDescent="0.35">
      <c r="A3" s="62"/>
      <c r="B3" s="221" t="s">
        <v>158</v>
      </c>
      <c r="C3" s="221"/>
      <c r="D3" s="221"/>
      <c r="E3" s="221"/>
      <c r="F3" s="238"/>
      <c r="G3" s="238"/>
      <c r="H3" s="238"/>
      <c r="I3" s="238"/>
      <c r="J3" s="238"/>
    </row>
    <row r="4" spans="1:10" ht="21.75" thickBot="1" x14ac:dyDescent="0.4">
      <c r="A4" s="62"/>
      <c r="B4" s="222"/>
      <c r="C4" s="222"/>
      <c r="D4" s="222"/>
      <c r="E4" s="222"/>
      <c r="F4" s="64"/>
      <c r="G4" s="64"/>
      <c r="H4" s="64"/>
      <c r="I4" s="64"/>
      <c r="J4" s="64"/>
    </row>
    <row r="5" spans="1:10" ht="21.75" thickBot="1" x14ac:dyDescent="0.4">
      <c r="A5" s="62"/>
      <c r="B5" s="221" t="s">
        <v>188</v>
      </c>
      <c r="C5" s="221"/>
      <c r="D5" s="221"/>
      <c r="E5" s="221"/>
      <c r="F5" s="223" t="s">
        <v>121</v>
      </c>
      <c r="G5" s="224"/>
      <c r="H5" s="224"/>
      <c r="I5" s="224"/>
      <c r="J5" s="225"/>
    </row>
    <row r="6" spans="1:10" ht="39.75" thickBot="1" x14ac:dyDescent="0.4">
      <c r="A6" s="62"/>
      <c r="B6" s="65" t="s">
        <v>33</v>
      </c>
      <c r="C6" s="66" t="s">
        <v>34</v>
      </c>
      <c r="D6" s="67" t="s">
        <v>35</v>
      </c>
      <c r="E6" s="68" t="s">
        <v>36</v>
      </c>
      <c r="F6" s="69"/>
      <c r="G6" s="69"/>
      <c r="H6" s="69"/>
      <c r="I6" s="69" t="s">
        <v>37</v>
      </c>
      <c r="J6" s="70" t="s">
        <v>38</v>
      </c>
    </row>
    <row r="7" spans="1:10" ht="21.75" thickBot="1" x14ac:dyDescent="0.4">
      <c r="A7" s="71"/>
      <c r="B7" s="237" t="s">
        <v>147</v>
      </c>
      <c r="C7" s="237"/>
      <c r="D7" s="237"/>
      <c r="E7" s="72" t="s">
        <v>39</v>
      </c>
      <c r="F7" s="73"/>
      <c r="G7" s="74"/>
      <c r="H7" s="75"/>
      <c r="I7" s="75"/>
      <c r="J7" s="70"/>
    </row>
    <row r="8" spans="1:10" ht="21.75" thickBot="1" x14ac:dyDescent="0.4">
      <c r="A8" s="71"/>
      <c r="B8" s="268" t="s">
        <v>142</v>
      </c>
      <c r="C8" s="269"/>
      <c r="D8" s="270"/>
      <c r="E8" s="76" t="s">
        <v>39</v>
      </c>
      <c r="F8" s="73"/>
      <c r="G8" s="77"/>
      <c r="H8" s="75"/>
      <c r="I8" s="73"/>
      <c r="J8" s="78"/>
    </row>
    <row r="9" spans="1:10" ht="21.75" thickBot="1" x14ac:dyDescent="0.4">
      <c r="A9" s="71"/>
      <c r="B9" s="268" t="s">
        <v>106</v>
      </c>
      <c r="C9" s="269"/>
      <c r="D9" s="270"/>
      <c r="E9" s="76" t="s">
        <v>39</v>
      </c>
      <c r="F9" s="73"/>
      <c r="G9" s="77"/>
      <c r="H9" s="73"/>
      <c r="I9" s="73"/>
      <c r="J9" s="78"/>
    </row>
    <row r="10" spans="1:10" ht="21.75" thickBot="1" x14ac:dyDescent="0.4">
      <c r="A10" s="62"/>
      <c r="B10" s="241" t="s">
        <v>40</v>
      </c>
      <c r="C10" s="242"/>
      <c r="D10" s="242"/>
      <c r="E10" s="242"/>
      <c r="F10" s="79"/>
      <c r="G10" s="79"/>
      <c r="H10" s="79"/>
      <c r="I10" s="79"/>
      <c r="J10" s="80"/>
    </row>
    <row r="11" spans="1:10" ht="33" customHeight="1" thickBot="1" x14ac:dyDescent="0.4">
      <c r="A11" s="62"/>
      <c r="B11" s="262" t="s">
        <v>189</v>
      </c>
      <c r="C11" s="241" t="s">
        <v>56</v>
      </c>
      <c r="D11" s="251"/>
      <c r="E11" s="81">
        <v>25</v>
      </c>
      <c r="F11" s="82"/>
      <c r="G11" s="82"/>
      <c r="H11" s="82"/>
      <c r="I11" s="82"/>
      <c r="J11" s="83"/>
    </row>
    <row r="12" spans="1:10" ht="46.5" customHeight="1" thickBot="1" x14ac:dyDescent="0.4">
      <c r="A12" s="62"/>
      <c r="B12" s="263"/>
      <c r="C12" s="243">
        <v>25</v>
      </c>
      <c r="D12" s="84" t="s">
        <v>141</v>
      </c>
      <c r="E12" s="78">
        <v>10</v>
      </c>
      <c r="F12" s="85">
        <f>$E$12*(F13/100)</f>
        <v>0</v>
      </c>
      <c r="G12" s="85">
        <f>$E$12*(G13/100)</f>
        <v>0</v>
      </c>
      <c r="H12" s="85">
        <f>$E$12*(H13/100)</f>
        <v>0</v>
      </c>
      <c r="I12" s="86"/>
      <c r="J12" s="70"/>
    </row>
    <row r="13" spans="1:10" ht="33" customHeight="1" x14ac:dyDescent="0.35">
      <c r="A13" s="62"/>
      <c r="B13" s="263"/>
      <c r="C13" s="244"/>
      <c r="D13" s="87" t="s">
        <v>157</v>
      </c>
      <c r="E13" s="88">
        <v>0</v>
      </c>
      <c r="F13" s="226"/>
      <c r="G13" s="226"/>
      <c r="H13" s="226"/>
      <c r="I13" s="226">
        <f>SUM(F13+G13+H13)/3</f>
        <v>0</v>
      </c>
      <c r="J13" s="228"/>
    </row>
    <row r="14" spans="1:10" ht="33" customHeight="1" x14ac:dyDescent="0.35">
      <c r="A14" s="62"/>
      <c r="B14" s="263"/>
      <c r="C14" s="244"/>
      <c r="D14" s="89" t="s">
        <v>41</v>
      </c>
      <c r="E14" s="88">
        <v>0.2</v>
      </c>
      <c r="F14" s="227"/>
      <c r="G14" s="227"/>
      <c r="H14" s="227"/>
      <c r="I14" s="227"/>
      <c r="J14" s="229"/>
    </row>
    <row r="15" spans="1:10" ht="33" customHeight="1" x14ac:dyDescent="0.35">
      <c r="A15" s="62"/>
      <c r="B15" s="263"/>
      <c r="C15" s="244"/>
      <c r="D15" s="90" t="s">
        <v>85</v>
      </c>
      <c r="E15" s="91">
        <v>0.4</v>
      </c>
      <c r="F15" s="227"/>
      <c r="G15" s="227"/>
      <c r="H15" s="227"/>
      <c r="I15" s="227"/>
      <c r="J15" s="229"/>
    </row>
    <row r="16" spans="1:10" ht="33" customHeight="1" x14ac:dyDescent="0.35">
      <c r="A16" s="62"/>
      <c r="B16" s="263"/>
      <c r="C16" s="244"/>
      <c r="D16" s="90" t="s">
        <v>86</v>
      </c>
      <c r="E16" s="91">
        <v>0.6</v>
      </c>
      <c r="F16" s="227"/>
      <c r="G16" s="227"/>
      <c r="H16" s="227"/>
      <c r="I16" s="227"/>
      <c r="J16" s="229"/>
    </row>
    <row r="17" spans="1:11" ht="33" customHeight="1" x14ac:dyDescent="0.35">
      <c r="A17" s="62"/>
      <c r="B17" s="263"/>
      <c r="C17" s="244"/>
      <c r="D17" s="90" t="s">
        <v>87</v>
      </c>
      <c r="E17" s="91">
        <v>0.8</v>
      </c>
      <c r="F17" s="227"/>
      <c r="G17" s="227"/>
      <c r="H17" s="227"/>
      <c r="I17" s="227"/>
      <c r="J17" s="229"/>
    </row>
    <row r="18" spans="1:11" ht="33" customHeight="1" thickBot="1" x14ac:dyDescent="0.4">
      <c r="A18" s="62"/>
      <c r="B18" s="263"/>
      <c r="C18" s="244"/>
      <c r="D18" s="92" t="s">
        <v>88</v>
      </c>
      <c r="E18" s="93">
        <v>1</v>
      </c>
      <c r="F18" s="227"/>
      <c r="G18" s="227"/>
      <c r="H18" s="227"/>
      <c r="I18" s="227"/>
      <c r="J18" s="236"/>
    </row>
    <row r="19" spans="1:11" ht="33" customHeight="1" thickBot="1" x14ac:dyDescent="0.4">
      <c r="A19" s="62"/>
      <c r="B19" s="263"/>
      <c r="C19" s="244"/>
      <c r="D19" s="94" t="s">
        <v>107</v>
      </c>
      <c r="E19" s="95">
        <v>7.5</v>
      </c>
      <c r="F19" s="96"/>
      <c r="G19" s="96"/>
      <c r="H19" s="96"/>
      <c r="I19" s="96"/>
      <c r="J19" s="97"/>
    </row>
    <row r="20" spans="1:11" ht="33" customHeight="1" x14ac:dyDescent="0.35">
      <c r="A20" s="62"/>
      <c r="B20" s="263"/>
      <c r="C20" s="244"/>
      <c r="D20" s="98" t="s">
        <v>157</v>
      </c>
      <c r="E20" s="99">
        <v>0</v>
      </c>
      <c r="F20" s="100"/>
      <c r="G20" s="101"/>
      <c r="H20" s="101"/>
      <c r="I20" s="101"/>
      <c r="J20" s="102"/>
    </row>
    <row r="21" spans="1:11" ht="33" customHeight="1" x14ac:dyDescent="0.35">
      <c r="A21" s="62"/>
      <c r="B21" s="263"/>
      <c r="C21" s="245"/>
      <c r="D21" s="103" t="s">
        <v>41</v>
      </c>
      <c r="E21" s="104">
        <v>0.2</v>
      </c>
      <c r="F21" s="231"/>
      <c r="G21" s="227"/>
      <c r="H21" s="227"/>
      <c r="I21" s="227">
        <f>SUM(F21:H25)/3</f>
        <v>0</v>
      </c>
      <c r="J21" s="229"/>
    </row>
    <row r="22" spans="1:11" ht="33" customHeight="1" x14ac:dyDescent="0.35">
      <c r="A22" s="62"/>
      <c r="B22" s="263"/>
      <c r="C22" s="244"/>
      <c r="D22" s="90" t="s">
        <v>85</v>
      </c>
      <c r="E22" s="91">
        <v>0.4</v>
      </c>
      <c r="F22" s="232"/>
      <c r="G22" s="232"/>
      <c r="H22" s="232"/>
      <c r="I22" s="232"/>
      <c r="J22" s="234"/>
    </row>
    <row r="23" spans="1:11" ht="33" customHeight="1" x14ac:dyDescent="0.35">
      <c r="A23" s="62"/>
      <c r="B23" s="263"/>
      <c r="C23" s="244"/>
      <c r="D23" s="90" t="s">
        <v>86</v>
      </c>
      <c r="E23" s="91">
        <v>0.6</v>
      </c>
      <c r="F23" s="232"/>
      <c r="G23" s="232"/>
      <c r="H23" s="232"/>
      <c r="I23" s="232"/>
      <c r="J23" s="234"/>
    </row>
    <row r="24" spans="1:11" ht="33" customHeight="1" thickBot="1" x14ac:dyDescent="0.4">
      <c r="A24" s="62"/>
      <c r="B24" s="263"/>
      <c r="C24" s="244"/>
      <c r="D24" s="105" t="s">
        <v>87</v>
      </c>
      <c r="E24" s="106">
        <v>0.8</v>
      </c>
      <c r="F24" s="232"/>
      <c r="G24" s="232"/>
      <c r="H24" s="232"/>
      <c r="I24" s="232"/>
      <c r="J24" s="234"/>
    </row>
    <row r="25" spans="1:11" ht="33" customHeight="1" thickBot="1" x14ac:dyDescent="0.4">
      <c r="A25" s="62"/>
      <c r="B25" s="263"/>
      <c r="C25" s="244"/>
      <c r="D25" s="107" t="s">
        <v>88</v>
      </c>
      <c r="E25" s="93">
        <v>1</v>
      </c>
      <c r="F25" s="233"/>
      <c r="G25" s="233"/>
      <c r="H25" s="233"/>
      <c r="I25" s="233"/>
      <c r="J25" s="235"/>
    </row>
    <row r="26" spans="1:11" ht="33" customHeight="1" thickBot="1" x14ac:dyDescent="0.4">
      <c r="A26" s="62"/>
      <c r="B26" s="263"/>
      <c r="C26" s="244"/>
      <c r="D26" s="108" t="s">
        <v>42</v>
      </c>
      <c r="E26" s="78">
        <v>7.5</v>
      </c>
      <c r="F26" s="85">
        <f>$E$26*(F27/100)</f>
        <v>0</v>
      </c>
      <c r="G26" s="85">
        <f>$E$26*(G27/100)</f>
        <v>0</v>
      </c>
      <c r="H26" s="85">
        <f>$E$26*(H27/100)</f>
        <v>0</v>
      </c>
      <c r="I26" s="109"/>
      <c r="J26" s="110"/>
    </row>
    <row r="27" spans="1:11" ht="33" customHeight="1" x14ac:dyDescent="0.35">
      <c r="A27" s="62"/>
      <c r="B27" s="263"/>
      <c r="C27" s="244"/>
      <c r="D27" s="89" t="s">
        <v>157</v>
      </c>
      <c r="E27" s="88">
        <v>0</v>
      </c>
      <c r="F27" s="226"/>
      <c r="G27" s="226"/>
      <c r="H27" s="226"/>
      <c r="I27" s="226">
        <f>SUM(F27+G27+H27)/3</f>
        <v>0</v>
      </c>
      <c r="J27" s="228"/>
    </row>
    <row r="28" spans="1:11" ht="33" customHeight="1" x14ac:dyDescent="0.35">
      <c r="A28" s="62"/>
      <c r="B28" s="263"/>
      <c r="C28" s="244"/>
      <c r="D28" s="89" t="s">
        <v>41</v>
      </c>
      <c r="E28" s="88">
        <v>0.2</v>
      </c>
      <c r="F28" s="227"/>
      <c r="G28" s="227"/>
      <c r="H28" s="227"/>
      <c r="I28" s="227"/>
      <c r="J28" s="229"/>
    </row>
    <row r="29" spans="1:11" ht="33" customHeight="1" x14ac:dyDescent="0.35">
      <c r="A29" s="62"/>
      <c r="B29" s="263"/>
      <c r="C29" s="244"/>
      <c r="D29" s="90" t="s">
        <v>85</v>
      </c>
      <c r="E29" s="91">
        <v>0.4</v>
      </c>
      <c r="F29" s="227"/>
      <c r="G29" s="227"/>
      <c r="H29" s="227"/>
      <c r="I29" s="227"/>
      <c r="J29" s="229"/>
    </row>
    <row r="30" spans="1:11" ht="33" customHeight="1" x14ac:dyDescent="0.35">
      <c r="A30" s="62"/>
      <c r="B30" s="263"/>
      <c r="C30" s="244"/>
      <c r="D30" s="90" t="s">
        <v>86</v>
      </c>
      <c r="E30" s="91">
        <v>0.6</v>
      </c>
      <c r="F30" s="227"/>
      <c r="G30" s="227"/>
      <c r="H30" s="227"/>
      <c r="I30" s="227"/>
      <c r="J30" s="229"/>
    </row>
    <row r="31" spans="1:11" ht="42" customHeight="1" x14ac:dyDescent="0.35">
      <c r="A31" s="62"/>
      <c r="B31" s="263"/>
      <c r="C31" s="244"/>
      <c r="D31" s="90" t="s">
        <v>87</v>
      </c>
      <c r="E31" s="91">
        <v>0.8</v>
      </c>
      <c r="F31" s="227"/>
      <c r="G31" s="227"/>
      <c r="H31" s="227"/>
      <c r="I31" s="227"/>
      <c r="J31" s="229"/>
    </row>
    <row r="32" spans="1:11" ht="33" customHeight="1" thickBot="1" x14ac:dyDescent="0.4">
      <c r="A32" s="62"/>
      <c r="B32" s="263"/>
      <c r="C32" s="246"/>
      <c r="D32" s="111" t="s">
        <v>88</v>
      </c>
      <c r="E32" s="93">
        <v>1</v>
      </c>
      <c r="F32" s="227"/>
      <c r="G32" s="227"/>
      <c r="H32" s="227"/>
      <c r="I32" s="227"/>
      <c r="J32" s="230"/>
      <c r="K32" s="52"/>
    </row>
    <row r="33" spans="1:11" ht="33" customHeight="1" thickBot="1" x14ac:dyDescent="0.4">
      <c r="A33" s="62"/>
      <c r="B33" s="264"/>
      <c r="C33" s="241" t="s">
        <v>59</v>
      </c>
      <c r="D33" s="242"/>
      <c r="E33" s="81">
        <f>E11</f>
        <v>25</v>
      </c>
      <c r="F33" s="112">
        <f>(F12+F26)</f>
        <v>0</v>
      </c>
      <c r="G33" s="112">
        <f>(G12+G26)</f>
        <v>0</v>
      </c>
      <c r="H33" s="112">
        <f>(H12+H26)</f>
        <v>0</v>
      </c>
      <c r="I33" s="112"/>
      <c r="J33" s="113"/>
      <c r="K33" s="52"/>
    </row>
    <row r="34" spans="1:11" ht="33" customHeight="1" thickBot="1" x14ac:dyDescent="0.4">
      <c r="A34" s="62"/>
      <c r="B34" s="241" t="s">
        <v>43</v>
      </c>
      <c r="C34" s="242"/>
      <c r="D34" s="242"/>
      <c r="E34" s="242"/>
      <c r="F34" s="114"/>
      <c r="G34" s="114"/>
      <c r="H34" s="114"/>
      <c r="I34" s="114"/>
      <c r="J34" s="114"/>
      <c r="K34" s="52"/>
    </row>
    <row r="35" spans="1:11" ht="33" customHeight="1" thickBot="1" x14ac:dyDescent="0.4">
      <c r="A35" s="62"/>
      <c r="B35" s="218" t="s">
        <v>156</v>
      </c>
      <c r="C35" s="242" t="s">
        <v>57</v>
      </c>
      <c r="D35" s="251"/>
      <c r="E35" s="81">
        <v>20</v>
      </c>
      <c r="F35" s="82"/>
      <c r="G35" s="82"/>
      <c r="H35" s="82"/>
      <c r="I35" s="82"/>
      <c r="J35" s="115"/>
      <c r="K35" s="52"/>
    </row>
    <row r="36" spans="1:11" ht="33" customHeight="1" thickBot="1" x14ac:dyDescent="0.4">
      <c r="A36" s="62"/>
      <c r="B36" s="219"/>
      <c r="C36" s="249">
        <v>20</v>
      </c>
      <c r="D36" s="116" t="s">
        <v>55</v>
      </c>
      <c r="E36" s="78">
        <v>15</v>
      </c>
      <c r="F36" s="117">
        <v>0</v>
      </c>
      <c r="G36" s="117">
        <f>E36*(G37/100)</f>
        <v>0</v>
      </c>
      <c r="H36" s="117">
        <f>E36*(H37/100)</f>
        <v>0</v>
      </c>
      <c r="I36" s="118"/>
      <c r="J36" s="119"/>
      <c r="K36" s="52"/>
    </row>
    <row r="37" spans="1:11" ht="60" customHeight="1" x14ac:dyDescent="0.35">
      <c r="A37" s="62"/>
      <c r="B37" s="219"/>
      <c r="C37" s="245"/>
      <c r="D37" s="120" t="s">
        <v>155</v>
      </c>
      <c r="E37" s="88">
        <v>0</v>
      </c>
      <c r="F37" s="226"/>
      <c r="G37" s="226"/>
      <c r="H37" s="226"/>
      <c r="I37" s="226">
        <f>SUM(F37+G37+H37)/3</f>
        <v>0</v>
      </c>
      <c r="J37" s="228"/>
    </row>
    <row r="38" spans="1:11" ht="60" customHeight="1" x14ac:dyDescent="0.35">
      <c r="A38" s="62"/>
      <c r="B38" s="219"/>
      <c r="C38" s="245"/>
      <c r="D38" s="121" t="s">
        <v>154</v>
      </c>
      <c r="E38" s="88">
        <v>0.2</v>
      </c>
      <c r="F38" s="227"/>
      <c r="G38" s="227"/>
      <c r="H38" s="227"/>
      <c r="I38" s="227"/>
      <c r="J38" s="229"/>
    </row>
    <row r="39" spans="1:11" ht="60" customHeight="1" x14ac:dyDescent="0.35">
      <c r="A39" s="62"/>
      <c r="B39" s="219"/>
      <c r="C39" s="245"/>
      <c r="D39" s="103" t="s">
        <v>153</v>
      </c>
      <c r="E39" s="91">
        <v>0.4</v>
      </c>
      <c r="F39" s="227"/>
      <c r="G39" s="227"/>
      <c r="H39" s="227"/>
      <c r="I39" s="227"/>
      <c r="J39" s="229"/>
    </row>
    <row r="40" spans="1:11" ht="60" customHeight="1" x14ac:dyDescent="0.35">
      <c r="A40" s="62"/>
      <c r="B40" s="219"/>
      <c r="C40" s="245"/>
      <c r="D40" s="103" t="s">
        <v>159</v>
      </c>
      <c r="E40" s="91">
        <v>0.6</v>
      </c>
      <c r="F40" s="227"/>
      <c r="G40" s="227"/>
      <c r="H40" s="227"/>
      <c r="I40" s="227"/>
      <c r="J40" s="229"/>
    </row>
    <row r="41" spans="1:11" ht="60" customHeight="1" x14ac:dyDescent="0.35">
      <c r="A41" s="62"/>
      <c r="B41" s="219"/>
      <c r="C41" s="245"/>
      <c r="D41" s="122" t="s">
        <v>160</v>
      </c>
      <c r="E41" s="93">
        <v>0.8</v>
      </c>
      <c r="F41" s="227"/>
      <c r="G41" s="227"/>
      <c r="H41" s="227"/>
      <c r="I41" s="227"/>
      <c r="J41" s="229"/>
    </row>
    <row r="42" spans="1:11" ht="60" customHeight="1" thickBot="1" x14ac:dyDescent="0.4">
      <c r="A42" s="62"/>
      <c r="B42" s="219"/>
      <c r="C42" s="245"/>
      <c r="D42" s="122" t="s">
        <v>152</v>
      </c>
      <c r="E42" s="93">
        <v>1</v>
      </c>
      <c r="F42" s="227"/>
      <c r="G42" s="227"/>
      <c r="H42" s="227"/>
      <c r="I42" s="239"/>
      <c r="J42" s="236"/>
    </row>
    <row r="43" spans="1:11" ht="60" customHeight="1" thickBot="1" x14ac:dyDescent="0.4">
      <c r="A43" s="62"/>
      <c r="B43" s="219"/>
      <c r="C43" s="245"/>
      <c r="D43" s="116" t="s">
        <v>45</v>
      </c>
      <c r="E43" s="123">
        <v>5</v>
      </c>
      <c r="F43" s="124">
        <f>E43*(F44/100)</f>
        <v>0</v>
      </c>
      <c r="G43" s="124">
        <f>E43*(G44/100)</f>
        <v>0</v>
      </c>
      <c r="H43" s="124">
        <f>E43*(H44/100)</f>
        <v>0</v>
      </c>
      <c r="I43" s="125"/>
      <c r="J43" s="126"/>
    </row>
    <row r="44" spans="1:11" ht="60" customHeight="1" x14ac:dyDescent="0.35">
      <c r="A44" s="62"/>
      <c r="B44" s="219"/>
      <c r="C44" s="245"/>
      <c r="D44" s="127" t="s">
        <v>151</v>
      </c>
      <c r="E44" s="88">
        <v>0</v>
      </c>
      <c r="F44" s="226"/>
      <c r="G44" s="226"/>
      <c r="H44" s="226"/>
      <c r="I44" s="226">
        <f>SUM(F44+G44+H44)/3</f>
        <v>0</v>
      </c>
      <c r="J44" s="228"/>
    </row>
    <row r="45" spans="1:11" ht="60" customHeight="1" x14ac:dyDescent="0.35">
      <c r="A45" s="62"/>
      <c r="B45" s="219"/>
      <c r="C45" s="245"/>
      <c r="D45" s="120" t="s">
        <v>150</v>
      </c>
      <c r="E45" s="88">
        <v>0.2</v>
      </c>
      <c r="F45" s="227"/>
      <c r="G45" s="227"/>
      <c r="H45" s="227"/>
      <c r="I45" s="227"/>
      <c r="J45" s="229"/>
    </row>
    <row r="46" spans="1:11" ht="60" customHeight="1" x14ac:dyDescent="0.35">
      <c r="A46" s="128"/>
      <c r="B46" s="219"/>
      <c r="C46" s="245"/>
      <c r="D46" s="103" t="s">
        <v>120</v>
      </c>
      <c r="E46" s="91">
        <v>0.4</v>
      </c>
      <c r="F46" s="227"/>
      <c r="G46" s="227"/>
      <c r="H46" s="227"/>
      <c r="I46" s="227"/>
      <c r="J46" s="229"/>
    </row>
    <row r="47" spans="1:11" ht="60" customHeight="1" x14ac:dyDescent="0.35">
      <c r="A47" s="62"/>
      <c r="B47" s="219"/>
      <c r="C47" s="245"/>
      <c r="D47" s="103" t="s">
        <v>119</v>
      </c>
      <c r="E47" s="91">
        <v>0.6</v>
      </c>
      <c r="F47" s="227"/>
      <c r="G47" s="227"/>
      <c r="H47" s="227"/>
      <c r="I47" s="227"/>
      <c r="J47" s="229"/>
    </row>
    <row r="48" spans="1:11" ht="60" customHeight="1" x14ac:dyDescent="0.35">
      <c r="A48" s="62"/>
      <c r="B48" s="219"/>
      <c r="C48" s="245"/>
      <c r="D48" s="103" t="s">
        <v>118</v>
      </c>
      <c r="E48" s="91">
        <v>0.8</v>
      </c>
      <c r="F48" s="227"/>
      <c r="G48" s="227"/>
      <c r="H48" s="227"/>
      <c r="I48" s="227"/>
      <c r="J48" s="229"/>
    </row>
    <row r="49" spans="1:11" ht="60" customHeight="1" thickBot="1" x14ac:dyDescent="0.4">
      <c r="A49" s="62"/>
      <c r="B49" s="219"/>
      <c r="C49" s="250"/>
      <c r="D49" s="105" t="s">
        <v>117</v>
      </c>
      <c r="E49" s="93">
        <v>1</v>
      </c>
      <c r="F49" s="227"/>
      <c r="G49" s="227"/>
      <c r="H49" s="227"/>
      <c r="I49" s="227"/>
      <c r="J49" s="229"/>
    </row>
    <row r="50" spans="1:11" ht="33" customHeight="1" thickBot="1" x14ac:dyDescent="0.4">
      <c r="A50" s="62"/>
      <c r="B50" s="220"/>
      <c r="C50" s="241" t="s">
        <v>58</v>
      </c>
      <c r="D50" s="242"/>
      <c r="E50" s="129"/>
      <c r="F50" s="130">
        <f>F36+F43</f>
        <v>0</v>
      </c>
      <c r="G50" s="130">
        <f>G36+G43</f>
        <v>0</v>
      </c>
      <c r="H50" s="130">
        <f>H36+H43</f>
        <v>0</v>
      </c>
      <c r="I50" s="130"/>
      <c r="J50" s="113"/>
      <c r="K50" s="52"/>
    </row>
    <row r="51" spans="1:11" ht="33" customHeight="1" thickBot="1" x14ac:dyDescent="0.4">
      <c r="A51" s="62"/>
      <c r="B51" s="281" t="s">
        <v>46</v>
      </c>
      <c r="C51" s="242"/>
      <c r="D51" s="282"/>
      <c r="E51" s="282"/>
      <c r="F51" s="282"/>
      <c r="G51" s="282"/>
      <c r="H51" s="282"/>
      <c r="I51" s="282"/>
      <c r="J51" s="282"/>
      <c r="K51" s="52"/>
    </row>
    <row r="52" spans="1:11" ht="33" customHeight="1" thickBot="1" x14ac:dyDescent="0.4">
      <c r="A52" s="62"/>
      <c r="B52" s="218" t="s">
        <v>116</v>
      </c>
      <c r="C52" s="243">
        <v>15</v>
      </c>
      <c r="D52" s="116" t="s">
        <v>47</v>
      </c>
      <c r="E52" s="78">
        <v>15</v>
      </c>
      <c r="F52" s="117">
        <f>E52*(F53/100)</f>
        <v>0</v>
      </c>
      <c r="G52" s="117">
        <f>E52*(G53/100)</f>
        <v>0</v>
      </c>
      <c r="H52" s="117">
        <f>E52*(H53/100)</f>
        <v>0</v>
      </c>
      <c r="I52" s="118"/>
      <c r="J52" s="131"/>
      <c r="K52" s="52"/>
    </row>
    <row r="53" spans="1:11" ht="65.099999999999994" customHeight="1" x14ac:dyDescent="0.35">
      <c r="A53" s="62"/>
      <c r="B53" s="247"/>
      <c r="C53" s="244"/>
      <c r="D53" s="132" t="s">
        <v>44</v>
      </c>
      <c r="E53" s="88">
        <v>0</v>
      </c>
      <c r="F53" s="226"/>
      <c r="G53" s="226"/>
      <c r="H53" s="226"/>
      <c r="I53" s="226">
        <f>SUM(F53+G53+H53)/3</f>
        <v>0</v>
      </c>
      <c r="J53" s="228"/>
    </row>
    <row r="54" spans="1:11" ht="65.099999999999994" customHeight="1" x14ac:dyDescent="0.35">
      <c r="A54" s="62"/>
      <c r="B54" s="247"/>
      <c r="C54" s="244"/>
      <c r="D54" s="133" t="s">
        <v>161</v>
      </c>
      <c r="E54" s="134">
        <v>0.2</v>
      </c>
      <c r="F54" s="227"/>
      <c r="G54" s="227"/>
      <c r="H54" s="227"/>
      <c r="I54" s="227"/>
      <c r="J54" s="229"/>
    </row>
    <row r="55" spans="1:11" ht="65.099999999999994" customHeight="1" x14ac:dyDescent="0.35">
      <c r="A55" s="62"/>
      <c r="B55" s="247"/>
      <c r="C55" s="244"/>
      <c r="D55" s="135" t="s">
        <v>162</v>
      </c>
      <c r="E55" s="104">
        <v>0.4</v>
      </c>
      <c r="F55" s="227"/>
      <c r="G55" s="227"/>
      <c r="H55" s="227"/>
      <c r="I55" s="227"/>
      <c r="J55" s="229"/>
    </row>
    <row r="56" spans="1:11" ht="65.099999999999994" customHeight="1" x14ac:dyDescent="0.35">
      <c r="A56" s="62"/>
      <c r="B56" s="247"/>
      <c r="C56" s="244"/>
      <c r="D56" s="135" t="s">
        <v>163</v>
      </c>
      <c r="E56" s="104">
        <v>0.6</v>
      </c>
      <c r="F56" s="227"/>
      <c r="G56" s="227"/>
      <c r="H56" s="227"/>
      <c r="I56" s="227"/>
      <c r="J56" s="229"/>
    </row>
    <row r="57" spans="1:11" ht="65.099999999999994" customHeight="1" x14ac:dyDescent="0.35">
      <c r="A57" s="62"/>
      <c r="B57" s="247"/>
      <c r="C57" s="244"/>
      <c r="D57" s="135" t="s">
        <v>164</v>
      </c>
      <c r="E57" s="104">
        <v>0.8</v>
      </c>
      <c r="F57" s="227"/>
      <c r="G57" s="227"/>
      <c r="H57" s="227"/>
      <c r="I57" s="227"/>
      <c r="J57" s="229"/>
    </row>
    <row r="58" spans="1:11" ht="81" customHeight="1" thickBot="1" x14ac:dyDescent="0.4">
      <c r="A58" s="62"/>
      <c r="B58" s="247"/>
      <c r="C58" s="246"/>
      <c r="D58" s="136" t="s">
        <v>165</v>
      </c>
      <c r="E58" s="137">
        <v>1</v>
      </c>
      <c r="F58" s="227"/>
      <c r="G58" s="227"/>
      <c r="H58" s="227"/>
      <c r="I58" s="227"/>
      <c r="J58" s="229"/>
    </row>
    <row r="59" spans="1:11" ht="33" customHeight="1" thickBot="1" x14ac:dyDescent="0.4">
      <c r="A59" s="62"/>
      <c r="B59" s="248"/>
      <c r="C59" s="241" t="s">
        <v>60</v>
      </c>
      <c r="D59" s="242"/>
      <c r="E59" s="138"/>
      <c r="F59" s="139">
        <f>F52</f>
        <v>0</v>
      </c>
      <c r="G59" s="139">
        <f>SUM(G52*$E$52)</f>
        <v>0</v>
      </c>
      <c r="H59" s="139">
        <f>SUM(H52*$E$52)</f>
        <v>0</v>
      </c>
      <c r="I59" s="140"/>
      <c r="J59" s="141"/>
    </row>
    <row r="60" spans="1:11" ht="33" customHeight="1" thickBot="1" x14ac:dyDescent="0.4">
      <c r="A60" s="62"/>
      <c r="B60" s="142" t="s">
        <v>48</v>
      </c>
      <c r="C60" s="114"/>
      <c r="D60" s="114"/>
      <c r="E60" s="114"/>
      <c r="F60" s="114"/>
      <c r="G60" s="114"/>
      <c r="H60" s="114"/>
      <c r="I60" s="114"/>
      <c r="J60" s="143"/>
    </row>
    <row r="61" spans="1:11" ht="33" customHeight="1" thickBot="1" x14ac:dyDescent="0.4">
      <c r="A61" s="62"/>
      <c r="B61" s="218" t="s">
        <v>115</v>
      </c>
      <c r="C61" s="243">
        <v>15</v>
      </c>
      <c r="D61" s="144" t="s">
        <v>49</v>
      </c>
      <c r="E61" s="70">
        <v>15</v>
      </c>
      <c r="F61" s="117">
        <f>E61*(F62/100)</f>
        <v>0</v>
      </c>
      <c r="G61" s="117">
        <f>F61*(G62/100)</f>
        <v>0</v>
      </c>
      <c r="H61" s="117">
        <f>G61*(H62/100)</f>
        <v>0</v>
      </c>
      <c r="I61" s="145"/>
      <c r="J61" s="70"/>
    </row>
    <row r="62" spans="1:11" ht="65.099999999999994" customHeight="1" x14ac:dyDescent="0.35">
      <c r="A62" s="62"/>
      <c r="B62" s="247"/>
      <c r="C62" s="244"/>
      <c r="D62" s="146" t="s">
        <v>149</v>
      </c>
      <c r="E62" s="134">
        <v>0</v>
      </c>
      <c r="F62" s="226"/>
      <c r="G62" s="226"/>
      <c r="H62" s="226"/>
      <c r="I62" s="226">
        <f>SUM(F62+G62+H62)/3</f>
        <v>0</v>
      </c>
      <c r="J62" s="228"/>
    </row>
    <row r="63" spans="1:11" ht="65.099999999999994" customHeight="1" x14ac:dyDescent="0.35">
      <c r="A63" s="62"/>
      <c r="B63" s="247"/>
      <c r="C63" s="245"/>
      <c r="D63" s="147" t="s">
        <v>166</v>
      </c>
      <c r="E63" s="88">
        <v>0.2</v>
      </c>
      <c r="F63" s="227"/>
      <c r="G63" s="227"/>
      <c r="H63" s="227"/>
      <c r="I63" s="227"/>
      <c r="J63" s="229"/>
    </row>
    <row r="64" spans="1:11" ht="65.099999999999994" customHeight="1" x14ac:dyDescent="0.35">
      <c r="A64" s="62"/>
      <c r="B64" s="247"/>
      <c r="C64" s="244"/>
      <c r="D64" s="147" t="s">
        <v>167</v>
      </c>
      <c r="E64" s="104">
        <v>0.4</v>
      </c>
      <c r="F64" s="227"/>
      <c r="G64" s="227"/>
      <c r="H64" s="227"/>
      <c r="I64" s="227"/>
      <c r="J64" s="229"/>
    </row>
    <row r="65" spans="1:11" ht="65.099999999999994" customHeight="1" x14ac:dyDescent="0.35">
      <c r="A65" s="62"/>
      <c r="B65" s="247"/>
      <c r="C65" s="244"/>
      <c r="D65" s="147" t="s">
        <v>168</v>
      </c>
      <c r="E65" s="104">
        <v>0.6</v>
      </c>
      <c r="F65" s="227"/>
      <c r="G65" s="227"/>
      <c r="H65" s="227"/>
      <c r="I65" s="227"/>
      <c r="J65" s="229"/>
    </row>
    <row r="66" spans="1:11" ht="65.099999999999994" customHeight="1" x14ac:dyDescent="0.35">
      <c r="A66" s="62"/>
      <c r="B66" s="247"/>
      <c r="C66" s="244"/>
      <c r="D66" s="147" t="s">
        <v>169</v>
      </c>
      <c r="E66" s="104">
        <v>0.8</v>
      </c>
      <c r="F66" s="227"/>
      <c r="G66" s="227"/>
      <c r="H66" s="227"/>
      <c r="I66" s="227"/>
      <c r="J66" s="229"/>
    </row>
    <row r="67" spans="1:11" ht="65.099999999999994" customHeight="1" thickBot="1" x14ac:dyDescent="0.4">
      <c r="A67" s="62"/>
      <c r="B67" s="247"/>
      <c r="C67" s="244"/>
      <c r="D67" s="147" t="s">
        <v>170</v>
      </c>
      <c r="E67" s="137">
        <v>1</v>
      </c>
      <c r="F67" s="227"/>
      <c r="G67" s="227"/>
      <c r="H67" s="227"/>
      <c r="I67" s="227"/>
      <c r="J67" s="240"/>
      <c r="K67" s="52"/>
    </row>
    <row r="68" spans="1:11" ht="33" customHeight="1" thickBot="1" x14ac:dyDescent="0.4">
      <c r="A68" s="62"/>
      <c r="B68" s="248"/>
      <c r="C68" s="265" t="s">
        <v>140</v>
      </c>
      <c r="D68" s="266"/>
      <c r="E68" s="267"/>
      <c r="F68" s="148">
        <f>F61</f>
        <v>0</v>
      </c>
      <c r="G68" s="148">
        <f>G61</f>
        <v>0</v>
      </c>
      <c r="H68" s="148">
        <f>H61</f>
        <v>0</v>
      </c>
      <c r="I68" s="149"/>
      <c r="J68" s="150"/>
      <c r="K68" s="52"/>
    </row>
    <row r="69" spans="1:11" ht="33" customHeight="1" thickBot="1" x14ac:dyDescent="0.4">
      <c r="A69" s="62"/>
      <c r="B69" s="241" t="s">
        <v>114</v>
      </c>
      <c r="C69" s="242"/>
      <c r="D69" s="242"/>
      <c r="E69" s="242"/>
      <c r="F69" s="242"/>
      <c r="G69" s="242"/>
      <c r="H69" s="242"/>
      <c r="I69" s="242"/>
      <c r="J69" s="242"/>
      <c r="K69" s="52"/>
    </row>
    <row r="70" spans="1:11" ht="51" customHeight="1" thickBot="1" x14ac:dyDescent="0.4">
      <c r="A70" s="62"/>
      <c r="B70" s="218" t="s">
        <v>139</v>
      </c>
      <c r="C70" s="243">
        <v>15</v>
      </c>
      <c r="D70" s="151" t="s">
        <v>113</v>
      </c>
      <c r="E70" s="152">
        <v>15</v>
      </c>
      <c r="F70" s="153">
        <f>E70*(F71/100)</f>
        <v>0</v>
      </c>
      <c r="G70" s="153">
        <f>E70*(G71/100)</f>
        <v>0</v>
      </c>
      <c r="H70" s="153">
        <f>E70*(H71/100)</f>
        <v>0</v>
      </c>
      <c r="I70" s="154"/>
      <c r="J70" s="155"/>
      <c r="K70" s="52"/>
    </row>
    <row r="71" spans="1:11" ht="82.5" customHeight="1" thickBot="1" x14ac:dyDescent="0.4">
      <c r="A71" s="62"/>
      <c r="B71" s="247"/>
      <c r="C71" s="244"/>
      <c r="D71" s="156" t="s">
        <v>149</v>
      </c>
      <c r="E71" s="134">
        <v>0</v>
      </c>
      <c r="F71" s="226"/>
      <c r="G71" s="226"/>
      <c r="H71" s="226"/>
      <c r="I71" s="226">
        <f>SUM(F71+G71+H71)/3</f>
        <v>0</v>
      </c>
      <c r="J71" s="228"/>
    </row>
    <row r="72" spans="1:11" ht="78" customHeight="1" thickBot="1" x14ac:dyDescent="0.4">
      <c r="A72" s="62"/>
      <c r="B72" s="247"/>
      <c r="C72" s="244"/>
      <c r="D72" s="156" t="s">
        <v>171</v>
      </c>
      <c r="E72" s="104">
        <v>0.2</v>
      </c>
      <c r="F72" s="227"/>
      <c r="G72" s="227"/>
      <c r="H72" s="227"/>
      <c r="I72" s="227"/>
      <c r="J72" s="229"/>
    </row>
    <row r="73" spans="1:11" ht="76.5" customHeight="1" thickBot="1" x14ac:dyDescent="0.4">
      <c r="A73" s="62"/>
      <c r="B73" s="247"/>
      <c r="C73" s="244"/>
      <c r="D73" s="156" t="s">
        <v>172</v>
      </c>
      <c r="E73" s="104">
        <v>0.4</v>
      </c>
      <c r="F73" s="227"/>
      <c r="G73" s="227"/>
      <c r="H73" s="227"/>
      <c r="I73" s="227"/>
      <c r="J73" s="229"/>
    </row>
    <row r="74" spans="1:11" ht="81" customHeight="1" thickBot="1" x14ac:dyDescent="0.4">
      <c r="A74" s="62"/>
      <c r="B74" s="247"/>
      <c r="C74" s="244"/>
      <c r="D74" s="156" t="s">
        <v>173</v>
      </c>
      <c r="E74" s="104">
        <v>0.6</v>
      </c>
      <c r="F74" s="227"/>
      <c r="G74" s="227"/>
      <c r="H74" s="227"/>
      <c r="I74" s="227"/>
      <c r="J74" s="229"/>
    </row>
    <row r="75" spans="1:11" ht="120" customHeight="1" thickBot="1" x14ac:dyDescent="0.4">
      <c r="A75" s="62"/>
      <c r="B75" s="247"/>
      <c r="C75" s="244"/>
      <c r="D75" s="156" t="s">
        <v>148</v>
      </c>
      <c r="E75" s="137">
        <v>0.8</v>
      </c>
      <c r="F75" s="227"/>
      <c r="G75" s="227"/>
      <c r="H75" s="227"/>
      <c r="I75" s="227"/>
      <c r="J75" s="229"/>
    </row>
    <row r="76" spans="1:11" ht="120" customHeight="1" thickBot="1" x14ac:dyDescent="0.4">
      <c r="A76" s="62"/>
      <c r="B76" s="247"/>
      <c r="C76" s="246"/>
      <c r="D76" s="156" t="s">
        <v>112</v>
      </c>
      <c r="E76" s="157">
        <v>1</v>
      </c>
      <c r="F76" s="239"/>
      <c r="G76" s="239"/>
      <c r="H76" s="239"/>
      <c r="I76" s="239"/>
      <c r="J76" s="236"/>
    </row>
    <row r="77" spans="1:11" ht="33" customHeight="1" thickBot="1" x14ac:dyDescent="0.4">
      <c r="A77" s="158"/>
      <c r="B77" s="248"/>
      <c r="C77" s="276" t="s">
        <v>138</v>
      </c>
      <c r="D77" s="277"/>
      <c r="E77" s="278"/>
      <c r="F77" s="159">
        <f>F70</f>
        <v>0</v>
      </c>
      <c r="G77" s="159">
        <f>G70</f>
        <v>0</v>
      </c>
      <c r="H77" s="159">
        <f>H70</f>
        <v>0</v>
      </c>
      <c r="I77" s="159"/>
      <c r="J77" s="160"/>
    </row>
    <row r="78" spans="1:11" ht="33" customHeight="1" thickBot="1" x14ac:dyDescent="0.4">
      <c r="A78" s="158"/>
      <c r="B78" s="256" t="s">
        <v>137</v>
      </c>
      <c r="C78" s="257"/>
      <c r="D78" s="257"/>
      <c r="E78" s="257"/>
      <c r="F78" s="257"/>
      <c r="G78" s="257"/>
      <c r="H78" s="257"/>
      <c r="I78" s="257"/>
      <c r="J78" s="258"/>
    </row>
    <row r="79" spans="1:11" ht="33" customHeight="1" thickBot="1" x14ac:dyDescent="0.4">
      <c r="A79" s="158"/>
      <c r="B79" s="218" t="s">
        <v>136</v>
      </c>
      <c r="C79" s="285">
        <v>10</v>
      </c>
      <c r="D79" s="161" t="s">
        <v>135</v>
      </c>
      <c r="E79" s="162">
        <v>10</v>
      </c>
      <c r="F79" s="163"/>
      <c r="G79" s="163"/>
      <c r="H79" s="163"/>
      <c r="I79" s="163"/>
      <c r="J79" s="164"/>
    </row>
    <row r="80" spans="1:11" ht="51" customHeight="1" thickBot="1" x14ac:dyDescent="0.4">
      <c r="A80" s="158"/>
      <c r="B80" s="219"/>
      <c r="C80" s="286"/>
      <c r="D80" s="165" t="s">
        <v>50</v>
      </c>
      <c r="E80" s="166">
        <v>0</v>
      </c>
      <c r="F80" s="252"/>
      <c r="G80" s="252"/>
      <c r="H80" s="252"/>
      <c r="I80" s="255">
        <f>SUM(F80+G80+H80)/3</f>
        <v>0</v>
      </c>
      <c r="J80" s="259"/>
    </row>
    <row r="81" spans="1:10" ht="62.25" customHeight="1" thickBot="1" x14ac:dyDescent="0.4">
      <c r="A81" s="158"/>
      <c r="B81" s="219"/>
      <c r="C81" s="286"/>
      <c r="D81" s="167" t="s">
        <v>174</v>
      </c>
      <c r="E81" s="166">
        <v>0.2</v>
      </c>
      <c r="F81" s="253"/>
      <c r="G81" s="253"/>
      <c r="H81" s="253"/>
      <c r="I81" s="232"/>
      <c r="J81" s="260"/>
    </row>
    <row r="82" spans="1:10" ht="71.25" customHeight="1" thickBot="1" x14ac:dyDescent="0.4">
      <c r="A82" s="158"/>
      <c r="B82" s="219"/>
      <c r="C82" s="286"/>
      <c r="D82" s="167" t="s">
        <v>175</v>
      </c>
      <c r="E82" s="166">
        <v>0.4</v>
      </c>
      <c r="F82" s="253"/>
      <c r="G82" s="253"/>
      <c r="H82" s="253"/>
      <c r="I82" s="232"/>
      <c r="J82" s="260"/>
    </row>
    <row r="83" spans="1:10" ht="62.25" customHeight="1" thickBot="1" x14ac:dyDescent="0.4">
      <c r="A83" s="158"/>
      <c r="B83" s="219"/>
      <c r="C83" s="286"/>
      <c r="D83" s="167" t="s">
        <v>176</v>
      </c>
      <c r="E83" s="166">
        <v>0.6</v>
      </c>
      <c r="F83" s="253"/>
      <c r="G83" s="253"/>
      <c r="H83" s="253"/>
      <c r="I83" s="232"/>
      <c r="J83" s="260"/>
    </row>
    <row r="84" spans="1:10" ht="63.75" customHeight="1" thickBot="1" x14ac:dyDescent="0.4">
      <c r="A84" s="158"/>
      <c r="B84" s="219"/>
      <c r="C84" s="286"/>
      <c r="D84" s="167" t="s">
        <v>177</v>
      </c>
      <c r="E84" s="166">
        <v>0.8</v>
      </c>
      <c r="F84" s="253"/>
      <c r="G84" s="253"/>
      <c r="H84" s="253"/>
      <c r="I84" s="232"/>
      <c r="J84" s="260"/>
    </row>
    <row r="85" spans="1:10" ht="71.25" customHeight="1" thickBot="1" x14ac:dyDescent="0.4">
      <c r="A85" s="158"/>
      <c r="B85" s="219"/>
      <c r="C85" s="287"/>
      <c r="D85" s="167" t="s">
        <v>178</v>
      </c>
      <c r="E85" s="166">
        <v>1</v>
      </c>
      <c r="F85" s="254"/>
      <c r="G85" s="254"/>
      <c r="H85" s="254"/>
      <c r="I85" s="233"/>
      <c r="J85" s="261"/>
    </row>
    <row r="86" spans="1:10" ht="27" customHeight="1" thickBot="1" x14ac:dyDescent="0.4">
      <c r="A86" s="158"/>
      <c r="B86" s="220"/>
      <c r="C86" s="276" t="s">
        <v>134</v>
      </c>
      <c r="D86" s="283"/>
      <c r="E86" s="284"/>
      <c r="F86" s="159">
        <f>F80</f>
        <v>0</v>
      </c>
      <c r="G86" s="159">
        <f>G80</f>
        <v>0</v>
      </c>
      <c r="H86" s="159">
        <f>H80</f>
        <v>0</v>
      </c>
      <c r="I86" s="159">
        <f>I80</f>
        <v>0</v>
      </c>
      <c r="J86" s="160"/>
    </row>
    <row r="87" spans="1:10" ht="21.75" thickBot="1" x14ac:dyDescent="0.4">
      <c r="A87" s="158"/>
      <c r="B87" s="168" t="s">
        <v>51</v>
      </c>
      <c r="C87" s="169"/>
      <c r="D87" s="169"/>
      <c r="E87" s="169"/>
      <c r="F87" s="170">
        <f>SUM(F77+F68+F59+F50+F33)</f>
        <v>0</v>
      </c>
      <c r="G87" s="170">
        <f>SUM(G77+G68+G59+G50+G33)</f>
        <v>0</v>
      </c>
      <c r="H87" s="170">
        <f>SUM(H77+H68+H59+H50+H33)</f>
        <v>0</v>
      </c>
      <c r="I87" s="170">
        <f>SUM(I77+I68+I59+I50+I33)</f>
        <v>0</v>
      </c>
      <c r="J87" s="160"/>
    </row>
    <row r="88" spans="1:10" ht="21.75" thickBot="1" x14ac:dyDescent="0.4">
      <c r="A88" s="62"/>
      <c r="B88" s="171"/>
      <c r="C88" s="171"/>
      <c r="D88" s="172"/>
      <c r="E88" s="172"/>
      <c r="F88" s="172"/>
      <c r="G88" s="172"/>
      <c r="H88" s="172"/>
      <c r="I88" s="172"/>
      <c r="J88" s="172"/>
    </row>
    <row r="89" spans="1:10" ht="21.75" thickBot="1" x14ac:dyDescent="0.4">
      <c r="A89" s="62"/>
      <c r="B89" s="173" t="s">
        <v>52</v>
      </c>
      <c r="C89" s="279" t="s">
        <v>53</v>
      </c>
      <c r="D89" s="280"/>
      <c r="E89" s="273" t="s">
        <v>54</v>
      </c>
      <c r="F89" s="274"/>
      <c r="G89" s="275"/>
      <c r="H89" s="174"/>
      <c r="I89" s="174"/>
      <c r="J89" s="175"/>
    </row>
    <row r="90" spans="1:10" ht="21.75" thickBot="1" x14ac:dyDescent="0.4">
      <c r="A90" s="62"/>
      <c r="B90" s="173"/>
      <c r="C90" s="176"/>
      <c r="D90" s="177"/>
      <c r="E90" s="273"/>
      <c r="F90" s="274"/>
      <c r="G90" s="275"/>
      <c r="H90" s="174"/>
      <c r="I90" s="174"/>
      <c r="J90" s="175" t="s">
        <v>187</v>
      </c>
    </row>
    <row r="91" spans="1:10" ht="21.75" thickBot="1" x14ac:dyDescent="0.4">
      <c r="A91" s="62"/>
      <c r="B91" s="173"/>
      <c r="C91" s="176"/>
      <c r="D91" s="177"/>
      <c r="E91" s="273"/>
      <c r="F91" s="274"/>
      <c r="G91" s="275"/>
      <c r="H91" s="174"/>
      <c r="I91" s="174"/>
      <c r="J91" s="175"/>
    </row>
    <row r="92" spans="1:10" ht="21.75" thickBot="1" x14ac:dyDescent="0.4">
      <c r="A92" s="62"/>
      <c r="B92" s="173"/>
      <c r="C92" s="176"/>
      <c r="D92" s="177"/>
      <c r="E92" s="273"/>
      <c r="F92" s="274"/>
      <c r="G92" s="275"/>
      <c r="H92" s="174"/>
      <c r="I92" s="174"/>
      <c r="J92" s="175"/>
    </row>
    <row r="93" spans="1:10" ht="21.75" thickBot="1" x14ac:dyDescent="0.4">
      <c r="A93" s="62"/>
      <c r="B93" s="178"/>
      <c r="C93" s="271"/>
      <c r="D93" s="272"/>
      <c r="E93" s="273"/>
      <c r="F93" s="274"/>
      <c r="G93" s="275"/>
      <c r="H93" s="179"/>
      <c r="I93" s="179"/>
      <c r="J93" s="180"/>
    </row>
    <row r="94" spans="1:10" ht="21" x14ac:dyDescent="0.35">
      <c r="A94" s="62"/>
      <c r="B94" s="63"/>
      <c r="C94" s="63"/>
      <c r="D94" s="63"/>
      <c r="E94" s="63"/>
      <c r="F94" s="63"/>
      <c r="G94" s="63"/>
      <c r="H94" s="63"/>
      <c r="I94" s="63"/>
      <c r="J94" s="62"/>
    </row>
    <row r="95" spans="1:10" ht="21.75" thickBot="1" x14ac:dyDescent="0.4">
      <c r="A95" s="62"/>
      <c r="B95" s="63"/>
      <c r="C95" s="63"/>
      <c r="D95" s="63"/>
      <c r="E95" s="63"/>
      <c r="F95" s="60"/>
      <c r="G95" s="60"/>
      <c r="H95" s="60"/>
      <c r="I95" s="60"/>
      <c r="J95" s="60"/>
    </row>
    <row r="96" spans="1:10" ht="20.25" thickBot="1" x14ac:dyDescent="0.3">
      <c r="A96" s="60"/>
      <c r="B96" s="181" t="s">
        <v>182</v>
      </c>
      <c r="C96" s="182" t="s">
        <v>183</v>
      </c>
      <c r="D96" s="181" t="s">
        <v>184</v>
      </c>
      <c r="E96" s="60"/>
      <c r="F96" s="60"/>
      <c r="G96" s="60"/>
      <c r="H96" s="60"/>
      <c r="I96" s="60"/>
      <c r="J96" s="60"/>
    </row>
    <row r="97" spans="1:10" ht="28.5" customHeight="1" x14ac:dyDescent="0.25">
      <c r="A97" s="60"/>
      <c r="B97" s="216" t="s">
        <v>185</v>
      </c>
      <c r="C97" s="214"/>
      <c r="D97" s="216" t="s">
        <v>186</v>
      </c>
      <c r="E97" s="60"/>
      <c r="F97" s="60"/>
      <c r="G97" s="60"/>
      <c r="H97" s="60"/>
      <c r="I97" s="60"/>
      <c r="J97" s="60"/>
    </row>
    <row r="98" spans="1:10" ht="15.75" thickBot="1" x14ac:dyDescent="0.3">
      <c r="A98" s="60"/>
      <c r="B98" s="217"/>
      <c r="C98" s="215"/>
      <c r="D98" s="217"/>
      <c r="E98" s="60"/>
      <c r="F98" s="60"/>
      <c r="G98" s="60"/>
      <c r="H98" s="60"/>
      <c r="I98" s="60"/>
      <c r="J98" s="60"/>
    </row>
    <row r="99" spans="1:10" x14ac:dyDescent="0.25">
      <c r="A99" s="60"/>
      <c r="B99" s="60"/>
      <c r="C99" s="60"/>
      <c r="D99" s="60"/>
      <c r="E99" s="60"/>
      <c r="F99" s="60"/>
      <c r="G99" s="60"/>
      <c r="H99" s="60"/>
      <c r="I99" s="60"/>
      <c r="J99" s="60"/>
    </row>
  </sheetData>
  <sheetProtection algorithmName="SHA-512" hashValue="nFkCP9vUsml5hF8QwUD9jDANCjmA6AkUA6xUnA7S5DXXM/R5cqOs21uO1UOQYCcrN0cNa3teOFKeAdVhF8wiQQ==" saltValue="Kj6ZGjNLUQMUzcxJYd9oGw==" spinCount="100000" sheet="1" objects="1" scenarios="1" selectLockedCells="1"/>
  <mergeCells count="89">
    <mergeCell ref="C86:E86"/>
    <mergeCell ref="C79:C85"/>
    <mergeCell ref="B79:B86"/>
    <mergeCell ref="F80:F85"/>
    <mergeCell ref="G80:G85"/>
    <mergeCell ref="B8:D8"/>
    <mergeCell ref="C93:D93"/>
    <mergeCell ref="E93:G93"/>
    <mergeCell ref="C77:E77"/>
    <mergeCell ref="C89:D89"/>
    <mergeCell ref="E89:G89"/>
    <mergeCell ref="E90:G90"/>
    <mergeCell ref="B9:D9"/>
    <mergeCell ref="B51:C51"/>
    <mergeCell ref="G21:G25"/>
    <mergeCell ref="B10:E10"/>
    <mergeCell ref="D51:J51"/>
    <mergeCell ref="H44:H49"/>
    <mergeCell ref="E91:G91"/>
    <mergeCell ref="E92:G92"/>
    <mergeCell ref="C50:D50"/>
    <mergeCell ref="B11:B33"/>
    <mergeCell ref="C11:D11"/>
    <mergeCell ref="B69:J69"/>
    <mergeCell ref="B61:B68"/>
    <mergeCell ref="C61:C67"/>
    <mergeCell ref="F62:F67"/>
    <mergeCell ref="G62:G67"/>
    <mergeCell ref="H62:H67"/>
    <mergeCell ref="I62:I67"/>
    <mergeCell ref="C68:E68"/>
    <mergeCell ref="I53:I58"/>
    <mergeCell ref="J53:J58"/>
    <mergeCell ref="C59:D59"/>
    <mergeCell ref="I37:I42"/>
    <mergeCell ref="J44:J49"/>
    <mergeCell ref="B70:B77"/>
    <mergeCell ref="C70:C76"/>
    <mergeCell ref="F71:F76"/>
    <mergeCell ref="H80:H85"/>
    <mergeCell ref="I80:I85"/>
    <mergeCell ref="G71:G76"/>
    <mergeCell ref="H71:H76"/>
    <mergeCell ref="B78:J78"/>
    <mergeCell ref="J80:J85"/>
    <mergeCell ref="C36:C49"/>
    <mergeCell ref="F37:F42"/>
    <mergeCell ref="H37:H42"/>
    <mergeCell ref="C35:D35"/>
    <mergeCell ref="F44:F49"/>
    <mergeCell ref="G44:G49"/>
    <mergeCell ref="G37:G42"/>
    <mergeCell ref="B52:B59"/>
    <mergeCell ref="C52:C58"/>
    <mergeCell ref="F53:F58"/>
    <mergeCell ref="G53:G58"/>
    <mergeCell ref="H53:H58"/>
    <mergeCell ref="C33:D33"/>
    <mergeCell ref="G27:G32"/>
    <mergeCell ref="H27:H32"/>
    <mergeCell ref="F13:F18"/>
    <mergeCell ref="H21:H25"/>
    <mergeCell ref="F5:J5"/>
    <mergeCell ref="I27:I32"/>
    <mergeCell ref="J27:J32"/>
    <mergeCell ref="F21:F25"/>
    <mergeCell ref="J21:J25"/>
    <mergeCell ref="J13:J18"/>
    <mergeCell ref="G13:G18"/>
    <mergeCell ref="F27:F32"/>
    <mergeCell ref="I21:I25"/>
    <mergeCell ref="H13:H18"/>
    <mergeCell ref="I13:I18"/>
    <mergeCell ref="C97:C98"/>
    <mergeCell ref="D97:D98"/>
    <mergeCell ref="B97:B98"/>
    <mergeCell ref="B35:B50"/>
    <mergeCell ref="B2:E2"/>
    <mergeCell ref="B4:E4"/>
    <mergeCell ref="B5:E5"/>
    <mergeCell ref="B7:D7"/>
    <mergeCell ref="B3:J3"/>
    <mergeCell ref="J37:J42"/>
    <mergeCell ref="I71:I76"/>
    <mergeCell ref="J71:J76"/>
    <mergeCell ref="J62:J67"/>
    <mergeCell ref="I44:I49"/>
    <mergeCell ref="B34:E34"/>
    <mergeCell ref="C12:C32"/>
  </mergeCells>
  <pageMargins left="0.25" right="0.25" top="0.75" bottom="0.75" header="0.3" footer="0.3"/>
  <pageSetup paperSize="9" scale="1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Required Lux Level (BusCase)</vt:lpstr>
      <vt:lpstr>Required Lux Levels (Full)</vt:lpstr>
      <vt:lpstr>Bill of Quantities (BOQ)</vt:lpstr>
      <vt:lpstr>Technical Scoring</vt:lpstr>
      <vt:lpstr>'Technical Scoring'!Print_Area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DeLange         Transnet Pipelines   DBN</dc:creator>
  <cp:lastModifiedBy>Khulekani Ndlela    Transnet Pipelines    DBN</cp:lastModifiedBy>
  <cp:lastPrinted>2023-03-08T13:41:32Z</cp:lastPrinted>
  <dcterms:created xsi:type="dcterms:W3CDTF">2018-07-06T09:48:54Z</dcterms:created>
  <dcterms:modified xsi:type="dcterms:W3CDTF">2023-04-03T09:49:03Z</dcterms:modified>
</cp:coreProperties>
</file>