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sendj\AppData\Local\Microsoft\Windows\INetCache\Content.Outlook\D2XQVP5C\"/>
    </mc:Choice>
  </mc:AlternateContent>
  <bookViews>
    <workbookView xWindow="0" yWindow="0" windowWidth="23040" windowHeight="10452"/>
  </bookViews>
  <sheets>
    <sheet name="COVER" sheetId="2" r:id="rId1"/>
    <sheet name="BoQ - Bills of Quantities" sheetId="1" r:id="rId2"/>
    <sheet name="FINAL SUMMARY" sheetId="3" r:id="rId3"/>
  </sheets>
  <definedNames>
    <definedName name="_xlnm._FilterDatabase" localSheetId="1" hidden="1">'BoQ - Bills of Quantities'!$A$1:$W$305</definedName>
    <definedName name="_xlnm._FilterDatabase" localSheetId="2" hidden="1">'FINAL SUMMARY'!$B$3:$E$20</definedName>
    <definedName name="_xlnm.Print_Area" localSheetId="1">'BoQ - Bills of Quantities'!$A$1:$F$307</definedName>
    <definedName name="_xlnm.Print_Area" localSheetId="2">'FINAL SUMMARY'!$A$1:$F$23</definedName>
    <definedName name="_xlnm.Print_Area">#REF!</definedName>
    <definedName name="_xlnm.Print_Titles" localSheetId="1">'BoQ - Bills of Quantities'!$1:$1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3" i="1" l="1"/>
  <c r="E245" i="1" s="1"/>
  <c r="E247" i="1" s="1"/>
  <c r="F203" i="1"/>
  <c r="D196" i="1"/>
  <c r="F196" i="1" s="1"/>
  <c r="E159" i="1"/>
  <c r="F159" i="1" s="1"/>
  <c r="E157" i="1"/>
  <c r="F157" i="1" s="1"/>
  <c r="F152" i="1"/>
  <c r="F150" i="1"/>
  <c r="F148" i="1"/>
  <c r="D286" i="1"/>
  <c r="F286" i="1" s="1"/>
  <c r="F282" i="1"/>
  <c r="F280" i="1"/>
  <c r="D267" i="1"/>
  <c r="D241" i="1"/>
  <c r="F241" i="1" s="1"/>
  <c r="D215" i="1"/>
  <c r="F215" i="1" s="1"/>
  <c r="D213" i="1"/>
  <c r="F213" i="1" s="1"/>
  <c r="D211" i="1"/>
  <c r="F274" i="1"/>
  <c r="D263" i="1"/>
  <c r="F263" i="1" s="1"/>
  <c r="F259" i="1"/>
  <c r="D233" i="1"/>
  <c r="F211" i="1"/>
  <c r="F303" i="1"/>
  <c r="F301" i="1"/>
  <c r="F299" i="1"/>
  <c r="F297" i="1"/>
  <c r="F295" i="1"/>
  <c r="F293" i="1"/>
  <c r="F265" i="1"/>
  <c r="F235" i="1"/>
  <c r="F223" i="1"/>
  <c r="F221" i="1"/>
  <c r="F219" i="1"/>
  <c r="F194" i="1"/>
  <c r="F192" i="1"/>
  <c r="F181" i="1"/>
  <c r="F179" i="1"/>
  <c r="F169" i="1"/>
  <c r="F167" i="1"/>
  <c r="F165" i="1"/>
  <c r="F163" i="1"/>
  <c r="F146" i="1"/>
  <c r="F144" i="1"/>
  <c r="F269" i="1"/>
  <c r="F261" i="1"/>
  <c r="F251" i="1"/>
  <c r="F247" i="1"/>
  <c r="F245" i="1"/>
  <c r="F243" i="1"/>
  <c r="F227" i="1"/>
  <c r="F142" i="1"/>
  <c r="D19" i="3"/>
  <c r="D17" i="3"/>
  <c r="D15" i="3"/>
  <c r="D13" i="3"/>
  <c r="D11" i="3"/>
  <c r="D9" i="3"/>
  <c r="D7" i="3"/>
  <c r="E7" i="3"/>
  <c r="F267" i="1" l="1"/>
  <c r="F233" i="1"/>
  <c r="F276" i="1"/>
  <c r="F278" i="1"/>
  <c r="E19" i="3"/>
  <c r="E22" i="3" l="1"/>
</calcChain>
</file>

<file path=xl/sharedStrings.xml><?xml version="1.0" encoding="utf-8"?>
<sst xmlns="http://schemas.openxmlformats.org/spreadsheetml/2006/main" count="316" uniqueCount="243">
  <si>
    <t>Item</t>
  </si>
  <si>
    <t>Unit</t>
  </si>
  <si>
    <t xml:space="preserve">Qty </t>
  </si>
  <si>
    <t>Rate</t>
  </si>
  <si>
    <t>Amount (ZAR)</t>
  </si>
  <si>
    <t>Site Establishment</t>
  </si>
  <si>
    <t>Removal of Existing Damaged fence and Erection of a temporary fence to prevent entry to the sub-station during construction.</t>
  </si>
  <si>
    <t>m</t>
  </si>
  <si>
    <t>-remove and set aside for reuse</t>
  </si>
  <si>
    <t>Site De-Establishment</t>
  </si>
  <si>
    <t>Time Related</t>
  </si>
  <si>
    <t>Fixed</t>
  </si>
  <si>
    <t>Site Establishment and De-establishment</t>
  </si>
  <si>
    <t>Establish site at Komatiepoort Sub-Station for the repair works to the perimeter security fence.</t>
  </si>
  <si>
    <t>SECTION 1</t>
  </si>
  <si>
    <t>SPECIFIC PRELIMINARIES AND INSTRUCTIONS</t>
  </si>
  <si>
    <t xml:space="preserve">A mild steel fence with a small aperture that makes cutting the fence challenging.  Steel wire (4mm) fence with 76.2mm x 12.7mm aperture. </t>
  </si>
  <si>
    <t>Environmental classification</t>
  </si>
  <si>
    <t>Very low to Medium pollution resistant. Non-ferrous metallic coating (e.g. Zn or Zn95Al5)</t>
  </si>
  <si>
    <t>Wire Strength and diameter</t>
  </si>
  <si>
    <t>The mesh shall be produced by electrical resistance welding at every line wire/cross wire intersection.</t>
  </si>
  <si>
    <t>Panel Dimensions</t>
  </si>
  <si>
    <t>Panel height  : Mesh height above ground level: 2.4m (± 1%).</t>
  </si>
  <si>
    <t>Panel width : 3.0 to 3.5m (Standard panels).</t>
  </si>
  <si>
    <t>Shorter lengths will be allowed for stepping purposes.</t>
  </si>
  <si>
    <t>Welding shear strength</t>
  </si>
  <si>
    <t>Test to be conducted in accordance with SANS 23-4.   .</t>
  </si>
  <si>
    <t>The shear strength for any welded section shall not be less than 75% of the ultimate tensile strength of the wire diameter under testing.</t>
  </si>
  <si>
    <t xml:space="preserve"> Coatings, Non-ferrous metal</t>
  </si>
  <si>
    <t>Zn (Hot dip galvanizing) or Zn95Al5 (Galfan). Minimum mass of Zink alloy coating = 275 g/m2 (SANS 10244 Part 2).</t>
  </si>
  <si>
    <t>Posts</t>
  </si>
  <si>
    <t xml:space="preserve">To be manufactured from either S275JR grade steel according to BS EN 10025-2. All metal parts to be hot dip galvanized in accordance with SANS 121 </t>
  </si>
  <si>
    <t>Minimum coating thickness required  75 µm.</t>
  </si>
  <si>
    <t>All manufacturing processes to be completed prior to hot dip galvanizing.</t>
  </si>
  <si>
    <t>All openings that will result in water entrapment to be closed.</t>
  </si>
  <si>
    <t xml:space="preserve">Tubulars or IPE sections can be used for the post. Tubulars will require a weld (preferably groove welds) all around at the cap. All welding to take place offsite. If moisture is drawn into the tubular section weep holes will need to be provided at the bottom of the tubulars. </t>
  </si>
  <si>
    <t>Earthing connection points to be available on all posts. o Flat bar of 65 x 65 x 6mm with 18mm diameter hole placed in the center for earth connection, to form part of the post 75mm below ground level. o All earthing connections to be inspected and sign off by Eskom representative before closing with concrete</t>
  </si>
  <si>
    <t>Overhang and Razor Wire. Material</t>
  </si>
  <si>
    <t>Overhang and Razor Wire. • Installation requirements</t>
  </si>
  <si>
    <t>Mesh Attachment to post, material</t>
  </si>
  <si>
    <t xml:space="preserve">Stainless steel or hot dip galvanized in accordance with SANS 121 with a minimum coating thickness required f 75 µm 
</t>
  </si>
  <si>
    <t xml:space="preserve"> Fasteners</t>
  </si>
  <si>
    <t>Concrete</t>
  </si>
  <si>
    <t>Stepping</t>
  </si>
  <si>
    <t xml:space="preserve"> Design</t>
  </si>
  <si>
    <t xml:space="preserve">All fencing wire to comply with SANS 675Binding wire: 2mm Class ‘A’ heavy galvanized wire or Hogg Rings. Strain wire: 4mm class 'A' heavy galvanized wire. Eye bolts to be either stainless steel or hot dip galvanized in accordance with SANS 121 with a minimum coating thickness required  of 75 µm.
</t>
  </si>
  <si>
    <t xml:space="preserve">Fence shall have double overhang and razor coil installed as standard. The gate and fence overlap should have a single overhang and flat wrap. Bolted overhangs can be used as long as it is locked in its overhang position and not dependent on the bolts to lock the overhang position. Height of fence above natural ground level: 2.4m. Binding of strain wire to have a 5 wrap finish. Strain wires to be strained with eye bolts from corner and strain/tee posts.
</t>
  </si>
  <si>
    <t xml:space="preserve">No fasteners shall protrude beyond the surface on the exterior of the fencing system. Nylon washers to be used between products where bi-metallic corrosion is a possibility. The installation of fasteners shall not cause damage to protective coatings (during the installation process).The mesh should be adequately supported on the sides as well as the top and bottom (see wind loading requirements in paragraph 5.2).
</t>
  </si>
  <si>
    <t xml:space="preserve">Corrosion-resistant stainless-steel fasteners shall be used. Stainless steel fasteners shall be of a grade, condition and design which will not enhance stress corrosion cracking. Fasteners shall meet SANS 1700-5-8   2003, Part 5, Section 8. No hexogen head type bolts shall be used. No self-tapping screws shall be used. Where alley head type bolts are used the holes to be filled with non-removable filler e.g. Pratley steel.
</t>
  </si>
  <si>
    <t xml:space="preserve">Maximum of 150mm per panel. Tops of panels to be horizontal. </t>
  </si>
  <si>
    <t>• The classification of the pollution level for the specific site shall be agreed on by both the customer and supplier and should be verified by the Eskom specialist.</t>
  </si>
  <si>
    <t>• Earthing interfaces should form part of the designs.</t>
  </si>
  <si>
    <t>• Wind loading:</t>
  </si>
  <si>
    <t>o The wind loading for the fencing system must be designed in accordance with SANS 10162-2005.</t>
  </si>
  <si>
    <t>o The fencing system must be able to withstand a wind of 50m/s. Proof of conformance must be provided and accepted by Eskom.</t>
  </si>
  <si>
    <t>• Mesh design parameters and drawings (Critical and overall dimensions to be included).</t>
  </si>
  <si>
    <t>• Posts design parameters and drawings.</t>
  </si>
  <si>
    <t>• Overhang and razor coil design parameters and drawings.</t>
  </si>
  <si>
    <t>• Gate design parameters and drawings.</t>
  </si>
  <si>
    <t>• Gate locking mechanism detail (high security and vandal proof. Protect lock from being cut with bolt cutter etc.).</t>
  </si>
  <si>
    <t>• Mesh to post attachment method and products.</t>
  </si>
  <si>
    <t>• Design parameters, drawings and work procedures for civil construction.</t>
  </si>
  <si>
    <t>Calculations must be provided to proof the specified parameters.</t>
  </si>
  <si>
    <t xml:space="preserve">Standardized design components will be used, design requirements are unique to a specific site. A site survey with all relevant stakeholders must take place to ensure that the supplier familiarizes himself with specific site conditions and customer requirements. The following supplier specific standardized design components and drawings must be accepted by Eskom:
</t>
  </si>
  <si>
    <t>Other Design parameters</t>
  </si>
  <si>
    <t>Fence characteristics</t>
  </si>
  <si>
    <t>Mesh Attachment to post. Installation Requirements</t>
  </si>
  <si>
    <t>• Colour of the fence and posts to be in accordance with the client specification for the specific site. (Colours should be as specified in SANS 1091:2012 e.g. G35 – grey etc.).</t>
  </si>
  <si>
    <t>SECTION 2</t>
  </si>
  <si>
    <t>PRELIMINARY &amp; GENERAL</t>
  </si>
  <si>
    <t>2.1</t>
  </si>
  <si>
    <t>2.2</t>
  </si>
  <si>
    <t xml:space="preserve">Setting out of the Contract Works </t>
  </si>
  <si>
    <t xml:space="preserve">The site shall not be used by the Contractor for any purpose other than that of carrying out the Contract works. The Contractor shall set out the Contract Works and shall be held solely responsible and liable for the correct centre lines, levels and gradients. </t>
  </si>
  <si>
    <t>SECTION 3</t>
  </si>
  <si>
    <t>No</t>
  </si>
  <si>
    <t xml:space="preserve">-Remove fallen tree from the damaged fence and take to land fill site, Tree stump exceeding 200mm and not exceeding 500mm girth </t>
  </si>
  <si>
    <t>Removal of trees etc</t>
  </si>
  <si>
    <t xml:space="preserve">Where the value is of significance, the removal of hedges etc ,shall be given separately in meters or in number. Cutting down and removing, grubbing up roots and filling  in holes </t>
  </si>
  <si>
    <t>-Hedge exceeding 1000mm and not exceeding 2000mm high</t>
  </si>
  <si>
    <t>-remove, cart away and dispose of damaged fence and dispose of at landfill site.</t>
  </si>
  <si>
    <t>Demolitions etc,</t>
  </si>
  <si>
    <t>-Remove all rubble and scrap as generated during the work being done and cart away to land fill site.</t>
  </si>
  <si>
    <t>Clear site where material was kept before commencement of work</t>
  </si>
  <si>
    <t>New Work: Replacement of existing security perimeter fence</t>
  </si>
  <si>
    <t>Sum</t>
  </si>
  <si>
    <t>ea</t>
  </si>
  <si>
    <t>Earthworks</t>
  </si>
  <si>
    <t xml:space="preserve">-Vegetation control concrete slab                                                                 </t>
  </si>
  <si>
    <t>Excavation in earth not exceeding 2m deep for:</t>
  </si>
  <si>
    <t>-Holes for poles</t>
  </si>
  <si>
    <t xml:space="preserve">-Concrete anti-tunnelling T beam                                                                 </t>
  </si>
  <si>
    <t>Formwork</t>
  </si>
  <si>
    <r>
      <t>m</t>
    </r>
    <r>
      <rPr>
        <vertAlign val="superscript"/>
        <sz val="12"/>
        <rFont val="Arial"/>
        <family val="2"/>
      </rPr>
      <t>3</t>
    </r>
  </si>
  <si>
    <t xml:space="preserve">Extra over trench and hole excavations in earth for breaking up and removing </t>
  </si>
  <si>
    <t xml:space="preserve">-Brickwork </t>
  </si>
  <si>
    <t xml:space="preserve">-Unreinforced concrete </t>
  </si>
  <si>
    <t xml:space="preserve">-Reinforced concrete </t>
  </si>
  <si>
    <t xml:space="preserve">-Concrete anti-tunnelling T-beam                                                                 </t>
  </si>
  <si>
    <t>-Ref. 341</t>
  </si>
  <si>
    <t>Unreinforced Concrete</t>
  </si>
  <si>
    <t>-Holes for posts</t>
  </si>
  <si>
    <t>Supply and Install fencing Super-Structure</t>
  </si>
  <si>
    <t>Supply and Install Concrete bases and slab: 25Mpa/19mm to:</t>
  </si>
  <si>
    <t>-Ref. 156</t>
  </si>
  <si>
    <t>-Expansion joint filler and sealer</t>
  </si>
  <si>
    <t>-4.5 mm Aluminium ferrules</t>
  </si>
  <si>
    <t xml:space="preserve">-Earthing and associated equipment (copper earth rods, pegs etc.)  </t>
  </si>
  <si>
    <t xml:space="preserve">-Warning signs                                                                                                </t>
  </si>
  <si>
    <t xml:space="preserve">-Zoning boards                                                                                                </t>
  </si>
  <si>
    <t>-Install the top layer of flat wrap barbed wire</t>
  </si>
  <si>
    <t>Supply and Install Stringing to the poles with the approved wire and then wrap the sections with the fence mesh.</t>
  </si>
  <si>
    <t>Unformed surfaces, Wood float finish to:</t>
  </si>
  <si>
    <t xml:space="preserve">-Steel wire (4mm) fence with 76.2mm x 12.7mm aperture. </t>
  </si>
  <si>
    <t>-Panel mesh with electrical resistance welding at every line wire/cross wire intersection to specification. Mesh height above ground level: 2.4m (± 1%). Panel width : 3.0 to 3.5m (Standard panels).</t>
  </si>
  <si>
    <t>Miscellaneous</t>
  </si>
  <si>
    <t>To be manufactured from either S275JR grade steel according to BS EN 10025-2. All metal parts to be hot dip galvanized in accordance with SANS 121. Minimum coating thickness required  75 µm.</t>
  </si>
  <si>
    <t xml:space="preserve">All fencing wire to comply with SANS 675Binding wire: 2mm Class ‘A’ heavy galvanized wire or Hogg Rings. 
Strain wire: 4mm class 'A' heavy galvanized wire.  </t>
  </si>
  <si>
    <t>Fence shall have double overhang and razor coil installed as standard. The gate and fence overlap should have a single overhang and flat wrap. Bolted overhangs can be used as long as it is locked in its overhang position and not dependent on the bolts to lock the overhang position. Height of fence above natural ground level: 2.4m. Binding of strain wire to have a 5 wrap finish. Strain wires to be strained with eye bolts from corner and strain/tee posts.</t>
  </si>
  <si>
    <t>sum</t>
  </si>
  <si>
    <t>-Tools, Equipment and Machinery</t>
  </si>
  <si>
    <t>Month</t>
  </si>
  <si>
    <t>-Office laydown, Ablution Facilities &amp; storage</t>
  </si>
  <si>
    <t>-Supervision</t>
  </si>
  <si>
    <t>-Staff transport</t>
  </si>
  <si>
    <t>-LDV</t>
  </si>
  <si>
    <t>-PPE</t>
  </si>
  <si>
    <t>Dayworks</t>
  </si>
  <si>
    <t>Skilled</t>
  </si>
  <si>
    <t>Semi-Skilled</t>
  </si>
  <si>
    <t>Supervisor</t>
  </si>
  <si>
    <t>General Labour</t>
  </si>
  <si>
    <t>Hr</t>
  </si>
  <si>
    <t>4.4.1</t>
  </si>
  <si>
    <t>4.4.2</t>
  </si>
  <si>
    <t>4.4.3</t>
  </si>
  <si>
    <t>4.4.4</t>
  </si>
  <si>
    <t>2.1.1</t>
  </si>
  <si>
    <t>2.1.2</t>
  </si>
  <si>
    <t>2.2.1</t>
  </si>
  <si>
    <t>2.2.2</t>
  </si>
  <si>
    <t>2.2.3</t>
  </si>
  <si>
    <t>2.2.4</t>
  </si>
  <si>
    <t>-Supply and installation complete, a temporary fence to specification</t>
  </si>
  <si>
    <t>2.1.1.1</t>
  </si>
  <si>
    <t>2.1.1.2</t>
  </si>
  <si>
    <t>2.1.1.3</t>
  </si>
  <si>
    <t>2.1.1.4</t>
  </si>
  <si>
    <t>2.1.1.5</t>
  </si>
  <si>
    <t>2.1.2.1</t>
  </si>
  <si>
    <t>2.1.2.2</t>
  </si>
  <si>
    <t>-Remove and make good, a temporary fence</t>
  </si>
  <si>
    <t>-Entry Medicals</t>
  </si>
  <si>
    <t>-Exit Medicals</t>
  </si>
  <si>
    <t>2.1.1.6</t>
  </si>
  <si>
    <t>PRICING INFORMATION</t>
  </si>
  <si>
    <t>INVITATION TO TENDER</t>
  </si>
  <si>
    <t xml:space="preserve"> ENQUIRY No. or RFP number</t>
  </si>
  <si>
    <t>FOR</t>
  </si>
  <si>
    <t>Name of enquiry</t>
  </si>
  <si>
    <r>
      <t>TENDERER’S</t>
    </r>
    <r>
      <rPr>
        <b/>
        <sz val="14"/>
        <rFont val="Arial"/>
        <family val="2"/>
      </rPr>
      <t xml:space="preserve"> NAME:  </t>
    </r>
  </si>
  <si>
    <t>THE PRICE:  IN RAND (excluding VAT) :</t>
  </si>
  <si>
    <t>THE PRICE:  IN RAND (Including VAT) :</t>
  </si>
  <si>
    <t>RAND VALUE IN WORDS EXCLUDING VAT</t>
  </si>
  <si>
    <t>RAND VALUE IN WORDS INCLUDING VAT</t>
  </si>
  <si>
    <t>DATE :</t>
  </si>
  <si>
    <t xml:space="preserve">AUTHORISED SIGNATORY </t>
  </si>
  <si>
    <t>NAME :</t>
  </si>
  <si>
    <t>DESIGNATION :</t>
  </si>
  <si>
    <t>BOQ- BILLS OF QUANTITIES</t>
  </si>
  <si>
    <t>ITEM</t>
  </si>
  <si>
    <t>DESCRIPTION</t>
  </si>
  <si>
    <t>AMOUNT (ZAR)</t>
  </si>
  <si>
    <t>Section 2</t>
  </si>
  <si>
    <t>Section 3</t>
  </si>
  <si>
    <t>Bill No.1</t>
  </si>
  <si>
    <t>Bill No.2</t>
  </si>
  <si>
    <t>Bill No.3</t>
  </si>
  <si>
    <t>Bill No.4</t>
  </si>
  <si>
    <t>Section 1</t>
  </si>
  <si>
    <t>Bill 1</t>
  </si>
  <si>
    <t>Bill 2</t>
  </si>
  <si>
    <t>Bill 3</t>
  </si>
  <si>
    <t>Bill 4</t>
  </si>
  <si>
    <t>Site Clearance</t>
  </si>
  <si>
    <t>MAIN WORKS</t>
  </si>
  <si>
    <t xml:space="preserve">Designs to align with soil conditions. Concrete work to be in accordance with SANS 1200. Concrete strength to be 25MPa. Compaction of the bottom of the fence post shall be 93% of Mod. AASHTO. No concrete to be poured where the air temperature will drop below 4˚C in 8 hours after pouring of concrete unless a suitable approved additive is added to the concrete mix. When site layout is steep or soil conditions poor the anti-tunnelling should be made of precast blocks. A single pour should be used for post and anti-tunnelling
</t>
  </si>
  <si>
    <t>Excavate in soft material including backfilling with material from excavations, compaction to 93% of Mod AASHTO, for trenches and holes for the new poles and slabs. Cast concrete for bases to poles in holes and slabs in trenches and allow concrete dry in accordance with the specification.</t>
  </si>
  <si>
    <t>Tensile strength: 650 MPa (prior to welding). Wire diameter: 4 mm (± 0.06 mm).</t>
  </si>
  <si>
    <t>Panels</t>
  </si>
  <si>
    <t>-Office laydown, Ablution facilities &amp; storage laid including nameboards, Barricading and safety signage complete</t>
  </si>
  <si>
    <t>-Remove, restore and make good, Office laydown, Ablution facilities &amp; storage laid including nameboards, Barricading and safety signage complete</t>
  </si>
  <si>
    <t>Re-enforcement</t>
  </si>
  <si>
    <t>3.1.1</t>
  </si>
  <si>
    <t>3.1.2</t>
  </si>
  <si>
    <t>3.2.1</t>
  </si>
  <si>
    <t>3.2.2</t>
  </si>
  <si>
    <t>3.2.3</t>
  </si>
  <si>
    <t>3.3.1</t>
  </si>
  <si>
    <t>3.3.2</t>
  </si>
  <si>
    <t>3.3.3</t>
  </si>
  <si>
    <t>3.3.4</t>
  </si>
  <si>
    <t>3.3.5</t>
  </si>
  <si>
    <t>3.3.6</t>
  </si>
  <si>
    <t>3.3.7</t>
  </si>
  <si>
    <t>3.3.8</t>
  </si>
  <si>
    <t>3.3.9</t>
  </si>
  <si>
    <t>3.3.10</t>
  </si>
  <si>
    <t>3.3.11</t>
  </si>
  <si>
    <t>3.3.12</t>
  </si>
  <si>
    <t>3.3.13</t>
  </si>
  <si>
    <t>3.3.14</t>
  </si>
  <si>
    <t>3.3.15</t>
  </si>
  <si>
    <t>3.3.16</t>
  </si>
  <si>
    <t>3.3.17</t>
  </si>
  <si>
    <t>3.3.19</t>
  </si>
  <si>
    <t>3.3.20</t>
  </si>
  <si>
    <t>3.3.21</t>
  </si>
  <si>
    <t>3.3.22</t>
  </si>
  <si>
    <t>3.3.23</t>
  </si>
  <si>
    <t>3.3.24</t>
  </si>
  <si>
    <t>3.3.25</t>
  </si>
  <si>
    <t>3.3.26</t>
  </si>
  <si>
    <t>3.3.27</t>
  </si>
  <si>
    <t>3.3.28</t>
  </si>
  <si>
    <r>
      <t>m</t>
    </r>
    <r>
      <rPr>
        <vertAlign val="superscript"/>
        <sz val="12"/>
        <rFont val="Arial"/>
        <family val="2"/>
      </rPr>
      <t>2</t>
    </r>
  </si>
  <si>
    <t>Entry Medical pp</t>
  </si>
  <si>
    <t>Exit Medical pp</t>
  </si>
  <si>
    <t xml:space="preserve">-Trenches for vegetation control concrete slab                 </t>
  </si>
  <si>
    <t>-250mm Smooth Shuttering to both sides of T-beam</t>
  </si>
  <si>
    <t>-650 MPa Wire diameter (prior to welding): 4 mm (± 0.06 mm).</t>
  </si>
  <si>
    <t>4.4.5</t>
  </si>
  <si>
    <t>4.4.6</t>
  </si>
  <si>
    <t>DESRIPTION</t>
  </si>
  <si>
    <t>REPAIR WORK FOR THE OUTER SECURITY FENCE AT KOMATIPOORT SUBSTATION</t>
  </si>
  <si>
    <t>m2</t>
  </si>
  <si>
    <t>Supply and Install complete, Welded mesh fabric: structural (Storm Water Channel)</t>
  </si>
  <si>
    <t>Steel wire</t>
  </si>
  <si>
    <t>-Supply and apply Zn (Hot dip galvanizing) or Zn95Al5 (Galfan) Minimum mass of Zink alloy coating = 275 g/m2 (SANS 10244 Part 2).</t>
  </si>
  <si>
    <t>-Top of Storm water channel; Vegetation slabs and beams</t>
  </si>
  <si>
    <t>-Precast concrete Strain posts and struts complete with all bolts, to match existing at 30m spacing</t>
  </si>
  <si>
    <t>-Precast concrete Intermediate posts complete with all bolts, to match existing, at 5m spacing</t>
  </si>
  <si>
    <t xml:space="preserve">Estimated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</si>
</sst>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quot;R&quot;\ #,##0.00"/>
    <numFmt numFmtId="165" formatCode="dd\-mmmm\-yyyy"/>
    <numFmt numFmtId="166" formatCode="_-[$R-1C09]* #,##0.00_-;\-[$R-1C09]* #,##0.00_-;_-[$R-1C09]* &quot;-&quot;??_-;_-@_-"/>
  </numFmts>
  <fonts count="21"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0"/>
      <name val="Arial"/>
      <family val="2"/>
    </font>
    <font>
      <b/>
      <u/>
      <sz val="12"/>
      <name val="Arial"/>
      <family val="2"/>
    </font>
    <font>
      <sz val="12"/>
      <name val="Arial"/>
      <family val="2"/>
    </font>
    <font>
      <vertAlign val="superscript"/>
      <sz val="12"/>
      <name val="Arial"/>
      <family val="2"/>
    </font>
    <font>
      <sz val="26"/>
      <name val="Arial"/>
      <family val="2"/>
    </font>
    <font>
      <b/>
      <sz val="20"/>
      <name val="Arial"/>
      <family val="2"/>
    </font>
    <font>
      <b/>
      <sz val="16"/>
      <color theme="1"/>
      <name val="Arial"/>
      <family val="2"/>
    </font>
    <font>
      <b/>
      <sz val="18"/>
      <name val="Arial"/>
      <family val="2"/>
    </font>
    <font>
      <b/>
      <sz val="16"/>
      <name val="Arial"/>
      <family val="2"/>
    </font>
    <font>
      <b/>
      <u/>
      <sz val="16"/>
      <name val="Arial"/>
      <family val="2"/>
    </font>
    <font>
      <b/>
      <sz val="14"/>
      <name val="Arial"/>
      <family val="2"/>
    </font>
    <font>
      <b/>
      <i/>
      <sz val="14"/>
      <name val="Arial"/>
      <family val="2"/>
    </font>
    <font>
      <b/>
      <sz val="10"/>
      <name val="Arial"/>
      <family val="2"/>
    </font>
    <font>
      <b/>
      <sz val="10"/>
      <color rgb="FFFF0000"/>
      <name val="Arial"/>
      <family val="2"/>
    </font>
    <font>
      <b/>
      <sz val="12"/>
      <name val="Arial"/>
      <family val="2"/>
    </font>
    <font>
      <u/>
      <sz val="12"/>
      <name val="Arial"/>
      <family val="2"/>
    </font>
    <font>
      <b/>
      <u val="double"/>
      <sz val="12"/>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indexed="42"/>
        <bgColor indexed="64"/>
      </patternFill>
    </fill>
  </fills>
  <borders count="15">
    <border>
      <left/>
      <right/>
      <top/>
      <bottom/>
      <diagonal/>
    </border>
    <border>
      <left style="thin">
        <color auto="1"/>
      </left>
      <right style="thin">
        <color auto="1"/>
      </right>
      <top/>
      <bottom/>
      <diagonal/>
    </border>
    <border>
      <left/>
      <right style="thin">
        <color auto="1"/>
      </right>
      <top/>
      <bottom/>
      <diagonal/>
    </border>
    <border>
      <left style="double">
        <color auto="1"/>
      </left>
      <right style="thin">
        <color auto="1"/>
      </right>
      <top/>
      <bottom/>
      <diagonal/>
    </border>
    <border>
      <left style="thin">
        <color auto="1"/>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style="double">
        <color auto="1"/>
      </left>
      <right style="thin">
        <color auto="1"/>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9" fontId="1" fillId="0" borderId="0" applyFont="0" applyFill="0" applyBorder="0" applyAlignment="0" applyProtection="0"/>
  </cellStyleXfs>
  <cellXfs count="99">
    <xf numFmtId="0" fontId="0" fillId="0" borderId="0" xfId="0"/>
    <xf numFmtId="0" fontId="4" fillId="0" borderId="0" xfId="0" applyFont="1" applyAlignment="1">
      <alignment horizontal="left"/>
    </xf>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left" wrapText="1"/>
    </xf>
    <xf numFmtId="0" fontId="9" fillId="2" borderId="0" xfId="0" quotePrefix="1" applyFont="1" applyFill="1" applyAlignment="1">
      <alignment horizontal="left"/>
    </xf>
    <xf numFmtId="0" fontId="10" fillId="4" borderId="0" xfId="0" applyFont="1" applyFill="1"/>
    <xf numFmtId="0" fontId="6" fillId="0" borderId="0" xfId="0" applyFont="1"/>
    <xf numFmtId="0" fontId="11" fillId="0" borderId="0" xfId="0" applyFont="1" applyAlignment="1">
      <alignment horizontal="center"/>
    </xf>
    <xf numFmtId="0" fontId="9" fillId="2" borderId="0" xfId="0" quotePrefix="1" applyFont="1" applyFill="1" applyAlignment="1">
      <alignment horizontal="left" vertical="center"/>
    </xf>
    <xf numFmtId="0" fontId="12" fillId="4" borderId="0" xfId="0" applyFont="1" applyFill="1" applyAlignment="1">
      <alignment horizontal="left" vertical="center"/>
    </xf>
    <xf numFmtId="0" fontId="6" fillId="0" borderId="0" xfId="0" quotePrefix="1" applyFont="1" applyAlignment="1">
      <alignment horizontal="left"/>
    </xf>
    <xf numFmtId="0" fontId="13" fillId="0" borderId="0" xfId="0" applyFont="1" applyAlignment="1">
      <alignment horizontal="center"/>
    </xf>
    <xf numFmtId="0" fontId="14" fillId="0" borderId="0" xfId="0" applyFont="1"/>
    <xf numFmtId="0" fontId="15" fillId="0" borderId="0" xfId="0" applyFont="1" applyAlignment="1">
      <alignment horizontal="left" vertical="center"/>
    </xf>
    <xf numFmtId="0" fontId="14" fillId="5" borderId="0" xfId="0" applyFont="1" applyFill="1" applyAlignment="1">
      <alignment horizontal="center"/>
    </xf>
    <xf numFmtId="0" fontId="0" fillId="0" borderId="5" xfId="0" applyBorder="1" applyAlignment="1">
      <alignment horizontal="center"/>
    </xf>
    <xf numFmtId="0" fontId="0" fillId="0" borderId="5" xfId="0" applyBorder="1"/>
    <xf numFmtId="0" fontId="14" fillId="0" borderId="0" xfId="0" applyFont="1" applyAlignment="1">
      <alignment horizontal="center"/>
    </xf>
    <xf numFmtId="0" fontId="14" fillId="0" borderId="6" xfId="0" quotePrefix="1" applyFont="1" applyBorder="1" applyAlignment="1">
      <alignment horizontal="left" vertical="center" wrapText="1" indent="2"/>
    </xf>
    <xf numFmtId="164" fontId="14" fillId="5" borderId="6" xfId="0" applyNumberFormat="1" applyFont="1" applyFill="1" applyBorder="1" applyAlignment="1">
      <alignment horizontal="center" vertical="top" wrapText="1"/>
    </xf>
    <xf numFmtId="0" fontId="0" fillId="0" borderId="0" xfId="0" applyAlignment="1">
      <alignment horizontal="center"/>
    </xf>
    <xf numFmtId="0" fontId="16" fillId="0" borderId="0" xfId="0" applyFont="1" applyAlignment="1">
      <alignment horizontal="left"/>
    </xf>
    <xf numFmtId="0" fontId="0" fillId="0" borderId="0" xfId="0" applyAlignment="1">
      <alignment horizontal="justify" vertical="top" wrapText="1"/>
    </xf>
    <xf numFmtId="0" fontId="16" fillId="0" borderId="5" xfId="0" applyFont="1" applyBorder="1" applyAlignment="1">
      <alignment horizontal="left"/>
    </xf>
    <xf numFmtId="0" fontId="0" fillId="0" borderId="5" xfId="0" applyBorder="1" applyAlignment="1">
      <alignment horizontal="justify" vertical="top" wrapText="1"/>
    </xf>
    <xf numFmtId="0" fontId="18" fillId="0" borderId="0" xfId="0" applyFont="1" applyAlignment="1">
      <alignment vertical="top"/>
    </xf>
    <xf numFmtId="0" fontId="14" fillId="0" borderId="6" xfId="0" applyFont="1" applyBorder="1" applyAlignment="1">
      <alignment horizontal="right" vertical="center" wrapText="1" indent="2"/>
    </xf>
    <xf numFmtId="165" fontId="14" fillId="5" borderId="6" xfId="0" applyNumberFormat="1" applyFont="1" applyFill="1" applyBorder="1" applyAlignment="1">
      <alignment horizontal="center" vertical="center"/>
    </xf>
    <xf numFmtId="0" fontId="18" fillId="0" borderId="0" xfId="0" applyFont="1"/>
    <xf numFmtId="0" fontId="14" fillId="0" borderId="6" xfId="0" applyFont="1" applyBorder="1" applyAlignment="1">
      <alignment vertical="center" wrapText="1"/>
    </xf>
    <xf numFmtId="0" fontId="18" fillId="5" borderId="6" xfId="0" applyFont="1" applyFill="1" applyBorder="1" applyAlignment="1">
      <alignment vertical="top"/>
    </xf>
    <xf numFmtId="0" fontId="14" fillId="0" borderId="0" xfId="0" applyFont="1" applyAlignment="1">
      <alignment vertical="center"/>
    </xf>
    <xf numFmtId="0" fontId="14" fillId="0" borderId="0" xfId="0" applyFont="1" applyAlignment="1">
      <alignment horizontal="center" vertical="center"/>
    </xf>
    <xf numFmtId="0" fontId="0" fillId="5" borderId="5" xfId="0" applyFill="1" applyBorder="1"/>
    <xf numFmtId="0" fontId="5" fillId="3" borderId="0" xfId="2" applyFont="1" applyFill="1"/>
    <xf numFmtId="0" fontId="6" fillId="3" borderId="0" xfId="2" applyFont="1" applyFill="1"/>
    <xf numFmtId="0" fontId="2" fillId="3" borderId="0" xfId="0" applyFont="1" applyFill="1"/>
    <xf numFmtId="0" fontId="5" fillId="3" borderId="6" xfId="2" applyFont="1" applyFill="1" applyBorder="1" applyAlignment="1">
      <alignment horizontal="center"/>
    </xf>
    <xf numFmtId="0" fontId="3" fillId="3" borderId="6" xfId="0" applyFont="1" applyFill="1" applyBorder="1"/>
    <xf numFmtId="0" fontId="5" fillId="3" borderId="4" xfId="2" applyFont="1" applyFill="1" applyBorder="1" applyAlignment="1">
      <alignment horizontal="center"/>
    </xf>
    <xf numFmtId="0" fontId="5" fillId="3" borderId="2" xfId="2" applyFont="1" applyFill="1" applyBorder="1" applyAlignment="1">
      <alignment horizontal="center"/>
    </xf>
    <xf numFmtId="0" fontId="5" fillId="3" borderId="1" xfId="2" applyFont="1" applyFill="1" applyBorder="1" applyAlignment="1">
      <alignment horizontal="center"/>
    </xf>
    <xf numFmtId="0" fontId="2" fillId="3" borderId="1" xfId="0" applyFont="1" applyFill="1" applyBorder="1"/>
    <xf numFmtId="0" fontId="6" fillId="3" borderId="4" xfId="2" applyFont="1" applyFill="1" applyBorder="1"/>
    <xf numFmtId="0" fontId="6" fillId="3" borderId="2" xfId="2" applyFont="1" applyFill="1" applyBorder="1"/>
    <xf numFmtId="0" fontId="6" fillId="3" borderId="1" xfId="2" applyFont="1" applyFill="1" applyBorder="1"/>
    <xf numFmtId="166" fontId="2" fillId="3" borderId="1" xfId="0" applyNumberFormat="1" applyFont="1" applyFill="1" applyBorder="1"/>
    <xf numFmtId="0" fontId="6" fillId="3" borderId="10" xfId="2" applyFont="1" applyFill="1" applyBorder="1"/>
    <xf numFmtId="0" fontId="6" fillId="3" borderId="11" xfId="2" applyFont="1" applyFill="1" applyBorder="1"/>
    <xf numFmtId="166" fontId="3" fillId="3" borderId="12" xfId="0" applyNumberFormat="1" applyFont="1" applyFill="1" applyBorder="1"/>
    <xf numFmtId="0" fontId="6" fillId="3" borderId="9" xfId="2" applyFont="1" applyFill="1" applyBorder="1"/>
    <xf numFmtId="0" fontId="2" fillId="3" borderId="11" xfId="0" applyFont="1" applyFill="1" applyBorder="1"/>
    <xf numFmtId="0" fontId="18" fillId="0" borderId="1" xfId="0" applyFont="1" applyBorder="1" applyAlignment="1">
      <alignment horizontal="center" vertical="center"/>
    </xf>
    <xf numFmtId="0" fontId="18" fillId="0" borderId="4" xfId="0" applyFont="1" applyBorder="1" applyAlignment="1">
      <alignment vertical="center" wrapText="1"/>
    </xf>
    <xf numFmtId="0" fontId="18" fillId="0" borderId="3" xfId="0" applyFont="1" applyBorder="1" applyAlignment="1">
      <alignment horizontal="center" vertical="center"/>
    </xf>
    <xf numFmtId="43" fontId="18" fillId="0" borderId="1" xfId="1" applyFont="1" applyBorder="1" applyAlignment="1">
      <alignment horizontal="center" vertical="center"/>
    </xf>
    <xf numFmtId="0" fontId="18" fillId="0" borderId="0" xfId="0" applyFont="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43" fontId="6" fillId="0" borderId="1" xfId="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horizontal="left" vertical="center" wrapText="1" indent="1"/>
    </xf>
    <xf numFmtId="0" fontId="6" fillId="0" borderId="4" xfId="0" applyFont="1" applyBorder="1" applyAlignment="1">
      <alignment horizontal="left" vertical="center" wrapText="1"/>
    </xf>
    <xf numFmtId="0" fontId="6" fillId="0" borderId="4" xfId="0" applyFont="1" applyBorder="1" applyAlignment="1">
      <alignment horizontal="left" vertical="center" wrapText="1" indent="4"/>
    </xf>
    <xf numFmtId="0" fontId="6" fillId="0" borderId="4" xfId="0" applyFont="1" applyBorder="1" applyAlignment="1">
      <alignment horizontal="left" vertical="center" wrapText="1" indent="7"/>
    </xf>
    <xf numFmtId="0" fontId="19" fillId="0" borderId="4" xfId="0" applyFont="1" applyBorder="1" applyAlignment="1">
      <alignment horizontal="left" vertical="center" wrapText="1"/>
    </xf>
    <xf numFmtId="0" fontId="18" fillId="0" borderId="1" xfId="0" quotePrefix="1" applyFont="1" applyBorder="1" applyAlignment="1">
      <alignment horizontal="center" vertical="center"/>
    </xf>
    <xf numFmtId="0" fontId="20" fillId="0" borderId="4" xfId="0" applyFont="1" applyBorder="1" applyAlignment="1">
      <alignment vertical="center" wrapText="1"/>
    </xf>
    <xf numFmtId="0" fontId="19" fillId="0" borderId="4" xfId="0" applyFont="1" applyFill="1" applyBorder="1" applyAlignment="1">
      <alignment vertical="center" wrapText="1"/>
    </xf>
    <xf numFmtId="0" fontId="6" fillId="0" borderId="1" xfId="0" quotePrefix="1" applyFont="1" applyBorder="1" applyAlignment="1">
      <alignment horizontal="center" vertical="center"/>
    </xf>
    <xf numFmtId="0" fontId="6" fillId="0" borderId="4" xfId="0" quotePrefix="1" applyFont="1" applyBorder="1" applyAlignment="1">
      <alignment horizontal="left" vertical="center" wrapText="1" indent="1"/>
    </xf>
    <xf numFmtId="0" fontId="6" fillId="0" borderId="0" xfId="0" applyFont="1" applyBorder="1" applyAlignment="1">
      <alignment vertical="center"/>
    </xf>
    <xf numFmtId="0" fontId="19" fillId="0" borderId="4" xfId="0" applyFont="1" applyBorder="1" applyAlignment="1">
      <alignment vertical="center" wrapText="1"/>
    </xf>
    <xf numFmtId="0" fontId="18" fillId="0" borderId="4" xfId="0" applyFont="1" applyFill="1" applyBorder="1" applyAlignment="1">
      <alignment vertical="center" wrapText="1"/>
    </xf>
    <xf numFmtId="0" fontId="6" fillId="0" borderId="0" xfId="0" quotePrefix="1" applyFont="1" applyBorder="1" applyAlignment="1">
      <alignment horizontal="left" vertical="center" wrapText="1"/>
    </xf>
    <xf numFmtId="0" fontId="6" fillId="0" borderId="0" xfId="0" quotePrefix="1" applyFont="1" applyAlignment="1">
      <alignment horizontal="center" vertical="center"/>
    </xf>
    <xf numFmtId="0" fontId="6" fillId="0" borderId="0" xfId="0" applyFont="1" applyBorder="1" applyAlignment="1">
      <alignment vertical="center" wrapText="1"/>
    </xf>
    <xf numFmtId="0" fontId="19" fillId="0" borderId="0" xfId="0" applyFont="1" applyBorder="1" applyAlignment="1">
      <alignment vertical="center" wrapText="1"/>
    </xf>
    <xf numFmtId="0" fontId="6" fillId="0" borderId="0" xfId="0" quotePrefix="1" applyFont="1" applyBorder="1" applyAlignment="1">
      <alignment horizontal="left" vertical="center" wrapText="1" indent="1"/>
    </xf>
    <xf numFmtId="0" fontId="6" fillId="0" borderId="0" xfId="0" applyFont="1" applyAlignment="1">
      <alignment horizontal="left" vertical="center" indent="1"/>
    </xf>
    <xf numFmtId="0" fontId="6" fillId="0" borderId="0" xfId="0" applyFont="1" applyAlignment="1">
      <alignment vertical="center" wrapText="1"/>
    </xf>
    <xf numFmtId="0" fontId="6" fillId="0" borderId="0" xfId="0" applyFont="1" applyAlignment="1">
      <alignment horizontal="center" vertical="center"/>
    </xf>
    <xf numFmtId="43" fontId="6" fillId="0" borderId="0" xfId="1" applyFont="1" applyAlignment="1">
      <alignment horizontal="center" vertical="center"/>
    </xf>
    <xf numFmtId="2" fontId="18"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2" fontId="6"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vertical="center" wrapText="1"/>
    </xf>
    <xf numFmtId="0" fontId="6" fillId="0" borderId="14" xfId="0" applyFont="1" applyBorder="1" applyAlignment="1">
      <alignment horizontal="center" vertical="center"/>
    </xf>
    <xf numFmtId="2" fontId="6" fillId="0" borderId="8" xfId="0" applyNumberFormat="1" applyFont="1" applyBorder="1" applyAlignment="1">
      <alignment horizontal="center" vertical="center"/>
    </xf>
    <xf numFmtId="43" fontId="6" fillId="0" borderId="6" xfId="1" applyFont="1" applyBorder="1" applyAlignment="1">
      <alignment horizontal="center" vertical="center"/>
    </xf>
    <xf numFmtId="9" fontId="2" fillId="3" borderId="0" xfId="3" applyFont="1" applyFill="1"/>
    <xf numFmtId="0" fontId="17" fillId="5" borderId="6" xfId="0" applyFont="1" applyFill="1" applyBorder="1" applyAlignment="1">
      <alignment horizontal="center"/>
    </xf>
    <xf numFmtId="0" fontId="17" fillId="5" borderId="6"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3057525</xdr:colOff>
      <xdr:row>8</xdr:row>
      <xdr:rowOff>41275</xdr:rowOff>
    </xdr:to>
    <xdr:pic>
      <xdr:nvPicPr>
        <xdr:cNvPr id="2" name="Picture 1" descr="Black on White[2]a">
          <a:extLst>
            <a:ext uri="{FF2B5EF4-FFF2-40B4-BE49-F238E27FC236}">
              <a16:creationId xmlns:a16="http://schemas.microsoft.com/office/drawing/2014/main" id="{9A3765F1-E55C-470B-9692-9A015923C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75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H43"/>
  <sheetViews>
    <sheetView tabSelected="1" view="pageBreakPreview" topLeftCell="A17" zoomScaleNormal="90" zoomScaleSheetLayoutView="100" workbookViewId="0">
      <selection activeCell="F29" sqref="F29"/>
    </sheetView>
  </sheetViews>
  <sheetFormatPr defaultColWidth="9.21875" defaultRowHeight="14.4" x14ac:dyDescent="0.3"/>
  <cols>
    <col min="1" max="1" width="58" customWidth="1"/>
    <col min="2" max="2" width="46.44140625" customWidth="1"/>
    <col min="257" max="257" width="58" customWidth="1"/>
    <col min="258" max="258" width="46.44140625" customWidth="1"/>
    <col min="513" max="513" width="58" customWidth="1"/>
    <col min="514" max="514" width="46.44140625" customWidth="1"/>
    <col min="769" max="769" width="58" customWidth="1"/>
    <col min="770" max="770" width="46.44140625" customWidth="1"/>
    <col min="1025" max="1025" width="58" customWidth="1"/>
    <col min="1026" max="1026" width="46.44140625" customWidth="1"/>
    <col min="1281" max="1281" width="58" customWidth="1"/>
    <col min="1282" max="1282" width="46.44140625" customWidth="1"/>
    <col min="1537" max="1537" width="58" customWidth="1"/>
    <col min="1538" max="1538" width="46.44140625" customWidth="1"/>
    <col min="1793" max="1793" width="58" customWidth="1"/>
    <col min="1794" max="1794" width="46.44140625" customWidth="1"/>
    <col min="2049" max="2049" width="58" customWidth="1"/>
    <col min="2050" max="2050" width="46.44140625" customWidth="1"/>
    <col min="2305" max="2305" width="58" customWidth="1"/>
    <col min="2306" max="2306" width="46.44140625" customWidth="1"/>
    <col min="2561" max="2561" width="58" customWidth="1"/>
    <col min="2562" max="2562" width="46.44140625" customWidth="1"/>
    <col min="2817" max="2817" width="58" customWidth="1"/>
    <col min="2818" max="2818" width="46.44140625" customWidth="1"/>
    <col min="3073" max="3073" width="58" customWidth="1"/>
    <col min="3074" max="3074" width="46.44140625" customWidth="1"/>
    <col min="3329" max="3329" width="58" customWidth="1"/>
    <col min="3330" max="3330" width="46.44140625" customWidth="1"/>
    <col min="3585" max="3585" width="58" customWidth="1"/>
    <col min="3586" max="3586" width="46.44140625" customWidth="1"/>
    <col min="3841" max="3841" width="58" customWidth="1"/>
    <col min="3842" max="3842" width="46.44140625" customWidth="1"/>
    <col min="4097" max="4097" width="58" customWidth="1"/>
    <col min="4098" max="4098" width="46.44140625" customWidth="1"/>
    <col min="4353" max="4353" width="58" customWidth="1"/>
    <col min="4354" max="4354" width="46.44140625" customWidth="1"/>
    <col min="4609" max="4609" width="58" customWidth="1"/>
    <col min="4610" max="4610" width="46.44140625" customWidth="1"/>
    <col min="4865" max="4865" width="58" customWidth="1"/>
    <col min="4866" max="4866" width="46.44140625" customWidth="1"/>
    <col min="5121" max="5121" width="58" customWidth="1"/>
    <col min="5122" max="5122" width="46.44140625" customWidth="1"/>
    <col min="5377" max="5377" width="58" customWidth="1"/>
    <col min="5378" max="5378" width="46.44140625" customWidth="1"/>
    <col min="5633" max="5633" width="58" customWidth="1"/>
    <col min="5634" max="5634" width="46.44140625" customWidth="1"/>
    <col min="5889" max="5889" width="58" customWidth="1"/>
    <col min="5890" max="5890" width="46.44140625" customWidth="1"/>
    <col min="6145" max="6145" width="58" customWidth="1"/>
    <col min="6146" max="6146" width="46.44140625" customWidth="1"/>
    <col min="6401" max="6401" width="58" customWidth="1"/>
    <col min="6402" max="6402" width="46.44140625" customWidth="1"/>
    <col min="6657" max="6657" width="58" customWidth="1"/>
    <col min="6658" max="6658" width="46.44140625" customWidth="1"/>
    <col min="6913" max="6913" width="58" customWidth="1"/>
    <col min="6914" max="6914" width="46.44140625" customWidth="1"/>
    <col min="7169" max="7169" width="58" customWidth="1"/>
    <col min="7170" max="7170" width="46.44140625" customWidth="1"/>
    <col min="7425" max="7425" width="58" customWidth="1"/>
    <col min="7426" max="7426" width="46.44140625" customWidth="1"/>
    <col min="7681" max="7681" width="58" customWidth="1"/>
    <col min="7682" max="7682" width="46.44140625" customWidth="1"/>
    <col min="7937" max="7937" width="58" customWidth="1"/>
    <col min="7938" max="7938" width="46.44140625" customWidth="1"/>
    <col min="8193" max="8193" width="58" customWidth="1"/>
    <col min="8194" max="8194" width="46.44140625" customWidth="1"/>
    <col min="8449" max="8449" width="58" customWidth="1"/>
    <col min="8450" max="8450" width="46.44140625" customWidth="1"/>
    <col min="8705" max="8705" width="58" customWidth="1"/>
    <col min="8706" max="8706" width="46.44140625" customWidth="1"/>
    <col min="8961" max="8961" width="58" customWidth="1"/>
    <col min="8962" max="8962" width="46.44140625" customWidth="1"/>
    <col min="9217" max="9217" width="58" customWidth="1"/>
    <col min="9218" max="9218" width="46.44140625" customWidth="1"/>
    <col min="9473" max="9473" width="58" customWidth="1"/>
    <col min="9474" max="9474" width="46.44140625" customWidth="1"/>
    <col min="9729" max="9729" width="58" customWidth="1"/>
    <col min="9730" max="9730" width="46.44140625" customWidth="1"/>
    <col min="9985" max="9985" width="58" customWidth="1"/>
    <col min="9986" max="9986" width="46.44140625" customWidth="1"/>
    <col min="10241" max="10241" width="58" customWidth="1"/>
    <col min="10242" max="10242" width="46.44140625" customWidth="1"/>
    <col min="10497" max="10497" width="58" customWidth="1"/>
    <col min="10498" max="10498" width="46.44140625" customWidth="1"/>
    <col min="10753" max="10753" width="58" customWidth="1"/>
    <col min="10754" max="10754" width="46.44140625" customWidth="1"/>
    <col min="11009" max="11009" width="58" customWidth="1"/>
    <col min="11010" max="11010" width="46.44140625" customWidth="1"/>
    <col min="11265" max="11265" width="58" customWidth="1"/>
    <col min="11266" max="11266" width="46.44140625" customWidth="1"/>
    <col min="11521" max="11521" width="58" customWidth="1"/>
    <col min="11522" max="11522" width="46.44140625" customWidth="1"/>
    <col min="11777" max="11777" width="58" customWidth="1"/>
    <col min="11778" max="11778" width="46.44140625" customWidth="1"/>
    <col min="12033" max="12033" width="58" customWidth="1"/>
    <col min="12034" max="12034" width="46.44140625" customWidth="1"/>
    <col min="12289" max="12289" width="58" customWidth="1"/>
    <col min="12290" max="12290" width="46.44140625" customWidth="1"/>
    <col min="12545" max="12545" width="58" customWidth="1"/>
    <col min="12546" max="12546" width="46.44140625" customWidth="1"/>
    <col min="12801" max="12801" width="58" customWidth="1"/>
    <col min="12802" max="12802" width="46.44140625" customWidth="1"/>
    <col min="13057" max="13057" width="58" customWidth="1"/>
    <col min="13058" max="13058" width="46.44140625" customWidth="1"/>
    <col min="13313" max="13313" width="58" customWidth="1"/>
    <col min="13314" max="13314" width="46.44140625" customWidth="1"/>
    <col min="13569" max="13569" width="58" customWidth="1"/>
    <col min="13570" max="13570" width="46.44140625" customWidth="1"/>
    <col min="13825" max="13825" width="58" customWidth="1"/>
    <col min="13826" max="13826" width="46.44140625" customWidth="1"/>
    <col min="14081" max="14081" width="58" customWidth="1"/>
    <col min="14082" max="14082" width="46.44140625" customWidth="1"/>
    <col min="14337" max="14337" width="58" customWidth="1"/>
    <col min="14338" max="14338" width="46.44140625" customWidth="1"/>
    <col min="14593" max="14593" width="58" customWidth="1"/>
    <col min="14594" max="14594" width="46.44140625" customWidth="1"/>
    <col min="14849" max="14849" width="58" customWidth="1"/>
    <col min="14850" max="14850" width="46.44140625" customWidth="1"/>
    <col min="15105" max="15105" width="58" customWidth="1"/>
    <col min="15106" max="15106" width="46.44140625" customWidth="1"/>
    <col min="15361" max="15361" width="58" customWidth="1"/>
    <col min="15362" max="15362" width="46.44140625" customWidth="1"/>
    <col min="15617" max="15617" width="58" customWidth="1"/>
    <col min="15618" max="15618" width="46.44140625" customWidth="1"/>
    <col min="15873" max="15873" width="58" customWidth="1"/>
    <col min="15874" max="15874" width="46.44140625" customWidth="1"/>
    <col min="16129" max="16129" width="58" customWidth="1"/>
    <col min="16130" max="16130" width="46.44140625" customWidth="1"/>
  </cols>
  <sheetData>
    <row r="5" spans="1:7" ht="13.5" customHeight="1" x14ac:dyDescent="0.3"/>
    <row r="6" spans="1:7" hidden="1" x14ac:dyDescent="0.3"/>
    <row r="7" spans="1:7" hidden="1" x14ac:dyDescent="0.3"/>
    <row r="8" spans="1:7" x14ac:dyDescent="0.3">
      <c r="A8" s="1"/>
    </row>
    <row r="9" spans="1:7" x14ac:dyDescent="0.3">
      <c r="A9" s="1"/>
    </row>
    <row r="10" spans="1:7" x14ac:dyDescent="0.3">
      <c r="A10" s="2"/>
    </row>
    <row r="11" spans="1:7" ht="32.4" x14ac:dyDescent="0.55000000000000004">
      <c r="A11" s="3" t="s">
        <v>155</v>
      </c>
      <c r="B11" s="3"/>
    </row>
    <row r="12" spans="1:7" x14ac:dyDescent="0.3">
      <c r="A12" s="2"/>
    </row>
    <row r="13" spans="1:7" ht="24.6" x14ac:dyDescent="0.4">
      <c r="A13" s="4" t="s">
        <v>156</v>
      </c>
      <c r="B13" s="4"/>
    </row>
    <row r="14" spans="1:7" ht="24.6" x14ac:dyDescent="0.4">
      <c r="A14" s="4"/>
      <c r="B14" s="4"/>
    </row>
    <row r="15" spans="1:7" ht="24.6" x14ac:dyDescent="0.4">
      <c r="A15" s="5" t="s">
        <v>157</v>
      </c>
      <c r="B15" s="6"/>
      <c r="E15" s="7"/>
      <c r="F15" s="7"/>
      <c r="G15" s="7"/>
    </row>
    <row r="16" spans="1:7" ht="21.75" customHeight="1" x14ac:dyDescent="0.4">
      <c r="A16" s="8" t="s">
        <v>158</v>
      </c>
      <c r="E16" s="7"/>
      <c r="F16" s="7"/>
      <c r="G16" s="7"/>
    </row>
    <row r="17" spans="1:8" ht="30" customHeight="1" x14ac:dyDescent="0.3">
      <c r="A17" s="9" t="s">
        <v>159</v>
      </c>
      <c r="B17" s="10"/>
      <c r="E17" s="11"/>
      <c r="F17" s="7"/>
      <c r="G17" s="7"/>
    </row>
    <row r="18" spans="1:8" ht="21" x14ac:dyDescent="0.4">
      <c r="A18" s="12"/>
    </row>
    <row r="19" spans="1:8" ht="17.399999999999999" x14ac:dyDescent="0.3">
      <c r="A19" s="13"/>
    </row>
    <row r="20" spans="1:8" x14ac:dyDescent="0.3">
      <c r="A20" s="2"/>
    </row>
    <row r="21" spans="1:8" ht="17.399999999999999" x14ac:dyDescent="0.3">
      <c r="A21" s="14" t="s">
        <v>160</v>
      </c>
      <c r="B21" s="15"/>
    </row>
    <row r="22" spans="1:8" ht="24" customHeight="1" x14ac:dyDescent="0.3">
      <c r="A22" s="16"/>
      <c r="B22" s="17"/>
    </row>
    <row r="23" spans="1:8" ht="17.399999999999999" x14ac:dyDescent="0.3">
      <c r="A23" s="18"/>
    </row>
    <row r="24" spans="1:8" ht="17.399999999999999" x14ac:dyDescent="0.3">
      <c r="A24" s="18"/>
    </row>
    <row r="25" spans="1:8" ht="30" customHeight="1" x14ac:dyDescent="0.3">
      <c r="A25" s="19" t="s">
        <v>161</v>
      </c>
      <c r="B25" s="20"/>
      <c r="G25" s="21"/>
      <c r="H25" s="21"/>
    </row>
    <row r="26" spans="1:8" ht="17.399999999999999" x14ac:dyDescent="0.3">
      <c r="A26" s="19" t="s">
        <v>162</v>
      </c>
      <c r="B26" s="20"/>
    </row>
    <row r="27" spans="1:8" x14ac:dyDescent="0.3">
      <c r="A27" s="22" t="s">
        <v>163</v>
      </c>
      <c r="B27" s="23"/>
    </row>
    <row r="28" spans="1:8" ht="19.5" customHeight="1" x14ac:dyDescent="0.3">
      <c r="A28" s="24"/>
      <c r="B28" s="25"/>
    </row>
    <row r="29" spans="1:8" ht="19.5" customHeight="1" x14ac:dyDescent="0.3">
      <c r="A29" s="95" t="s">
        <v>242</v>
      </c>
      <c r="B29" s="95"/>
    </row>
    <row r="30" spans="1:8" ht="19.5" customHeight="1" x14ac:dyDescent="0.3">
      <c r="A30" s="22"/>
      <c r="B30" s="23"/>
    </row>
    <row r="31" spans="1:8" ht="12.75" customHeight="1" x14ac:dyDescent="0.3">
      <c r="A31" s="22" t="s">
        <v>164</v>
      </c>
      <c r="B31" s="26"/>
    </row>
    <row r="32" spans="1:8" ht="24.75" customHeight="1" x14ac:dyDescent="0.3">
      <c r="A32" s="96" t="s">
        <v>242</v>
      </c>
      <c r="B32" s="96"/>
    </row>
    <row r="33" spans="1:2" ht="12.75" customHeight="1" x14ac:dyDescent="0.3">
      <c r="B33" s="26"/>
    </row>
    <row r="34" spans="1:2" ht="30" customHeight="1" x14ac:dyDescent="0.3">
      <c r="A34" s="27" t="s">
        <v>165</v>
      </c>
      <c r="B34" s="28"/>
    </row>
    <row r="35" spans="1:2" ht="12.75" customHeight="1" x14ac:dyDescent="0.3">
      <c r="A35" s="29"/>
      <c r="B35" s="26"/>
    </row>
    <row r="36" spans="1:2" ht="12.75" customHeight="1" x14ac:dyDescent="0.3">
      <c r="A36" s="29"/>
      <c r="B36" s="26"/>
    </row>
    <row r="37" spans="1:2" ht="39.75" customHeight="1" x14ac:dyDescent="0.3">
      <c r="A37" s="30" t="s">
        <v>166</v>
      </c>
      <c r="B37" s="31"/>
    </row>
    <row r="38" spans="1:2" ht="9.75" customHeight="1" x14ac:dyDescent="0.3"/>
    <row r="39" spans="1:2" ht="14.25" customHeight="1" x14ac:dyDescent="0.3">
      <c r="A39" s="32" t="s">
        <v>167</v>
      </c>
      <c r="B39" s="33"/>
    </row>
    <row r="40" spans="1:2" ht="26.25" customHeight="1" x14ac:dyDescent="0.3">
      <c r="A40" s="34"/>
      <c r="B40" s="34"/>
    </row>
    <row r="41" spans="1:2" ht="14.25" customHeight="1" x14ac:dyDescent="0.3">
      <c r="A41" s="32" t="s">
        <v>168</v>
      </c>
      <c r="B41" s="33"/>
    </row>
    <row r="42" spans="1:2" ht="30" customHeight="1" x14ac:dyDescent="0.3">
      <c r="A42" s="34"/>
      <c r="B42" s="34"/>
    </row>
    <row r="43" spans="1:2" ht="19.5" customHeight="1" x14ac:dyDescent="0.3">
      <c r="B43" s="26"/>
    </row>
  </sheetData>
  <mergeCells count="2">
    <mergeCell ref="A29:B29"/>
    <mergeCell ref="A32:B32"/>
  </mergeCells>
  <pageMargins left="0.70866141732283472" right="0.70866141732283472" top="0.74803149606299213" bottom="0.74803149606299213" header="0.31496062992125984" footer="0.31496062992125984"/>
  <pageSetup paperSize="9" scale="85" orientation="portrait" r:id="rId1"/>
  <headerFooter>
    <oddFooter>&amp;F&amp;RPage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5"/>
  <sheetViews>
    <sheetView view="pageBreakPreview" topLeftCell="A22" zoomScale="80" zoomScaleNormal="80" zoomScaleSheetLayoutView="80" workbookViewId="0">
      <selection activeCell="E286" sqref="E286"/>
    </sheetView>
  </sheetViews>
  <sheetFormatPr defaultColWidth="8.77734375" defaultRowHeight="15" x14ac:dyDescent="0.3"/>
  <cols>
    <col min="1" max="1" width="12.44140625" style="84" bestFit="1" customWidth="1"/>
    <col min="2" max="2" width="113.6640625" style="83" customWidth="1"/>
    <col min="3" max="3" width="7.109375" style="84" bestFit="1" customWidth="1"/>
    <col min="4" max="4" width="10.88671875" style="88" bestFit="1" customWidth="1"/>
    <col min="5" max="5" width="12.21875" style="85" bestFit="1" customWidth="1"/>
    <col min="6" max="6" width="17.33203125" style="85" bestFit="1" customWidth="1"/>
    <col min="7" max="7" width="8.77734375" style="61"/>
    <col min="8" max="8" width="5.109375" style="61" bestFit="1" customWidth="1"/>
    <col min="9" max="9" width="14.5546875" style="61" bestFit="1" customWidth="1"/>
    <col min="10" max="16384" width="8.77734375" style="61"/>
  </cols>
  <sheetData>
    <row r="1" spans="1:6" s="57" customFormat="1" ht="15.6" x14ac:dyDescent="0.3">
      <c r="A1" s="53" t="s">
        <v>170</v>
      </c>
      <c r="B1" s="54" t="s">
        <v>233</v>
      </c>
      <c r="C1" s="55" t="s">
        <v>1</v>
      </c>
      <c r="D1" s="86" t="s">
        <v>2</v>
      </c>
      <c r="E1" s="56" t="s">
        <v>3</v>
      </c>
      <c r="F1" s="56" t="s">
        <v>4</v>
      </c>
    </row>
    <row r="2" spans="1:6" s="57" customFormat="1" ht="15.6" x14ac:dyDescent="0.3">
      <c r="A2" s="53"/>
      <c r="B2" s="54"/>
      <c r="C2" s="55"/>
      <c r="D2" s="86"/>
      <c r="E2" s="56"/>
      <c r="F2" s="56"/>
    </row>
    <row r="3" spans="1:6" ht="15.6" x14ac:dyDescent="0.3">
      <c r="A3" s="58"/>
      <c r="B3" s="54" t="s">
        <v>234</v>
      </c>
      <c r="C3" s="59"/>
      <c r="D3" s="87"/>
      <c r="E3" s="60"/>
      <c r="F3" s="60"/>
    </row>
    <row r="4" spans="1:6" x14ac:dyDescent="0.3">
      <c r="A4" s="58"/>
      <c r="B4" s="62"/>
      <c r="C4" s="59"/>
      <c r="D4" s="87"/>
      <c r="E4" s="60"/>
      <c r="F4" s="60"/>
    </row>
    <row r="5" spans="1:6" s="57" customFormat="1" ht="15.6" x14ac:dyDescent="0.3">
      <c r="A5" s="53" t="s">
        <v>14</v>
      </c>
      <c r="B5" s="54" t="s">
        <v>15</v>
      </c>
      <c r="C5" s="55"/>
      <c r="D5" s="86"/>
      <c r="E5" s="56"/>
      <c r="F5" s="56"/>
    </row>
    <row r="6" spans="1:6" x14ac:dyDescent="0.3">
      <c r="A6" s="58"/>
      <c r="B6" s="62"/>
      <c r="C6" s="59"/>
      <c r="D6" s="87"/>
      <c r="E6" s="60"/>
      <c r="F6" s="60"/>
    </row>
    <row r="7" spans="1:6" ht="15.6" x14ac:dyDescent="0.3">
      <c r="A7" s="58"/>
      <c r="B7" s="63" t="s">
        <v>65</v>
      </c>
      <c r="C7" s="59"/>
      <c r="D7" s="87"/>
      <c r="E7" s="60"/>
      <c r="F7" s="60"/>
    </row>
    <row r="8" spans="1:6" x14ac:dyDescent="0.3">
      <c r="A8" s="58"/>
      <c r="B8" s="62"/>
      <c r="C8" s="59"/>
      <c r="D8" s="87"/>
      <c r="E8" s="60"/>
      <c r="F8" s="60"/>
    </row>
    <row r="9" spans="1:6" ht="30" x14ac:dyDescent="0.3">
      <c r="A9" s="58"/>
      <c r="B9" s="64" t="s">
        <v>16</v>
      </c>
      <c r="C9" s="59" t="s">
        <v>0</v>
      </c>
      <c r="D9" s="87"/>
      <c r="E9" s="60"/>
      <c r="F9" s="60"/>
    </row>
    <row r="10" spans="1:6" x14ac:dyDescent="0.3">
      <c r="A10" s="58"/>
      <c r="B10" s="62"/>
      <c r="C10" s="59"/>
      <c r="D10" s="87"/>
      <c r="E10" s="60"/>
      <c r="F10" s="60"/>
    </row>
    <row r="11" spans="1:6" ht="15.6" x14ac:dyDescent="0.3">
      <c r="A11" s="58"/>
      <c r="B11" s="63" t="s">
        <v>17</v>
      </c>
      <c r="C11" s="59"/>
      <c r="D11" s="87"/>
      <c r="E11" s="60"/>
      <c r="F11" s="60"/>
    </row>
    <row r="12" spans="1:6" x14ac:dyDescent="0.3">
      <c r="A12" s="58"/>
      <c r="B12" s="62"/>
      <c r="C12" s="59"/>
      <c r="D12" s="87"/>
      <c r="E12" s="60"/>
      <c r="F12" s="60"/>
    </row>
    <row r="13" spans="1:6" x14ac:dyDescent="0.3">
      <c r="A13" s="58"/>
      <c r="B13" s="64" t="s">
        <v>18</v>
      </c>
      <c r="C13" s="59" t="s">
        <v>0</v>
      </c>
      <c r="D13" s="87"/>
      <c r="E13" s="60"/>
      <c r="F13" s="60"/>
    </row>
    <row r="14" spans="1:6" x14ac:dyDescent="0.3">
      <c r="A14" s="58"/>
      <c r="B14" s="62"/>
      <c r="C14" s="59"/>
      <c r="D14" s="87"/>
      <c r="E14" s="60"/>
      <c r="F14" s="60"/>
    </row>
    <row r="15" spans="1:6" ht="15.6" x14ac:dyDescent="0.3">
      <c r="A15" s="58"/>
      <c r="B15" s="63" t="s">
        <v>19</v>
      </c>
      <c r="C15" s="59"/>
      <c r="D15" s="87"/>
      <c r="E15" s="60"/>
      <c r="F15" s="60"/>
    </row>
    <row r="16" spans="1:6" ht="15.6" x14ac:dyDescent="0.3">
      <c r="A16" s="58"/>
      <c r="B16" s="63"/>
      <c r="C16" s="59"/>
      <c r="D16" s="87"/>
      <c r="E16" s="60"/>
      <c r="F16" s="60"/>
    </row>
    <row r="17" spans="1:6" x14ac:dyDescent="0.3">
      <c r="A17" s="58"/>
      <c r="B17" s="64" t="s">
        <v>188</v>
      </c>
      <c r="C17" s="59" t="s">
        <v>0</v>
      </c>
      <c r="D17" s="87"/>
      <c r="E17" s="60"/>
      <c r="F17" s="60"/>
    </row>
    <row r="18" spans="1:6" x14ac:dyDescent="0.3">
      <c r="A18" s="58"/>
      <c r="B18" s="65"/>
      <c r="C18" s="59"/>
      <c r="D18" s="87"/>
      <c r="E18" s="60"/>
      <c r="F18" s="60"/>
    </row>
    <row r="19" spans="1:6" ht="15.6" x14ac:dyDescent="0.3">
      <c r="A19" s="58"/>
      <c r="B19" s="63" t="s">
        <v>189</v>
      </c>
      <c r="C19" s="59"/>
      <c r="D19" s="87"/>
      <c r="E19" s="60"/>
      <c r="F19" s="60"/>
    </row>
    <row r="20" spans="1:6" ht="15.6" x14ac:dyDescent="0.3">
      <c r="A20" s="58"/>
      <c r="B20" s="63"/>
      <c r="C20" s="59"/>
      <c r="D20" s="87"/>
      <c r="E20" s="60"/>
      <c r="F20" s="60"/>
    </row>
    <row r="21" spans="1:6" x14ac:dyDescent="0.3">
      <c r="A21" s="58"/>
      <c r="B21" s="64" t="s">
        <v>20</v>
      </c>
      <c r="C21" s="59" t="s">
        <v>0</v>
      </c>
      <c r="D21" s="87"/>
      <c r="E21" s="60"/>
      <c r="F21" s="60"/>
    </row>
    <row r="22" spans="1:6" x14ac:dyDescent="0.3">
      <c r="A22" s="58"/>
      <c r="B22" s="65"/>
      <c r="C22" s="59"/>
      <c r="D22" s="87"/>
      <c r="E22" s="60"/>
      <c r="F22" s="60"/>
    </row>
    <row r="23" spans="1:6" ht="15.6" x14ac:dyDescent="0.3">
      <c r="A23" s="58"/>
      <c r="B23" s="63" t="s">
        <v>21</v>
      </c>
      <c r="C23" s="59"/>
      <c r="D23" s="87"/>
      <c r="E23" s="60"/>
      <c r="F23" s="60"/>
    </row>
    <row r="24" spans="1:6" ht="15.6" x14ac:dyDescent="0.3">
      <c r="A24" s="58"/>
      <c r="B24" s="63"/>
      <c r="C24" s="59"/>
      <c r="D24" s="87"/>
      <c r="E24" s="60"/>
      <c r="F24" s="60"/>
    </row>
    <row r="25" spans="1:6" x14ac:dyDescent="0.3">
      <c r="A25" s="58"/>
      <c r="B25" s="64" t="s">
        <v>22</v>
      </c>
      <c r="C25" s="59" t="s">
        <v>0</v>
      </c>
      <c r="D25" s="87"/>
      <c r="E25" s="60"/>
      <c r="F25" s="60"/>
    </row>
    <row r="26" spans="1:6" x14ac:dyDescent="0.3">
      <c r="A26" s="58"/>
      <c r="B26" s="65"/>
      <c r="C26" s="59"/>
      <c r="D26" s="87"/>
      <c r="E26" s="60"/>
      <c r="F26" s="60"/>
    </row>
    <row r="27" spans="1:6" x14ac:dyDescent="0.3">
      <c r="A27" s="58"/>
      <c r="B27" s="64" t="s">
        <v>23</v>
      </c>
      <c r="C27" s="59" t="s">
        <v>0</v>
      </c>
      <c r="D27" s="87"/>
      <c r="E27" s="60"/>
      <c r="F27" s="60"/>
    </row>
    <row r="28" spans="1:6" x14ac:dyDescent="0.3">
      <c r="A28" s="58"/>
      <c r="B28" s="65"/>
      <c r="C28" s="59"/>
      <c r="D28" s="87"/>
      <c r="E28" s="60"/>
      <c r="F28" s="60"/>
    </row>
    <row r="29" spans="1:6" x14ac:dyDescent="0.3">
      <c r="A29" s="58"/>
      <c r="B29" s="64" t="s">
        <v>24</v>
      </c>
      <c r="C29" s="59" t="s">
        <v>0</v>
      </c>
      <c r="D29" s="87"/>
      <c r="E29" s="60"/>
      <c r="F29" s="60"/>
    </row>
    <row r="30" spans="1:6" x14ac:dyDescent="0.3">
      <c r="A30" s="58"/>
      <c r="B30" s="65"/>
      <c r="C30" s="59"/>
      <c r="D30" s="87"/>
      <c r="E30" s="60"/>
      <c r="F30" s="60"/>
    </row>
    <row r="31" spans="1:6" ht="15.6" x14ac:dyDescent="0.3">
      <c r="A31" s="58"/>
      <c r="B31" s="63" t="s">
        <v>25</v>
      </c>
      <c r="C31" s="59"/>
      <c r="D31" s="87"/>
      <c r="E31" s="60"/>
      <c r="F31" s="60"/>
    </row>
    <row r="32" spans="1:6" ht="15.6" x14ac:dyDescent="0.3">
      <c r="A32" s="58"/>
      <c r="B32" s="63"/>
      <c r="C32" s="59"/>
      <c r="D32" s="87"/>
      <c r="E32" s="60"/>
      <c r="F32" s="60"/>
    </row>
    <row r="33" spans="1:6" x14ac:dyDescent="0.3">
      <c r="A33" s="58"/>
      <c r="B33" s="64" t="s">
        <v>26</v>
      </c>
      <c r="C33" s="59" t="s">
        <v>0</v>
      </c>
      <c r="D33" s="87"/>
      <c r="E33" s="60"/>
      <c r="F33" s="60"/>
    </row>
    <row r="34" spans="1:6" x14ac:dyDescent="0.3">
      <c r="A34" s="58"/>
      <c r="B34" s="65"/>
      <c r="C34" s="59"/>
      <c r="D34" s="87"/>
      <c r="E34" s="60"/>
      <c r="F34" s="60"/>
    </row>
    <row r="35" spans="1:6" ht="30" x14ac:dyDescent="0.3">
      <c r="A35" s="58"/>
      <c r="B35" s="64" t="s">
        <v>27</v>
      </c>
      <c r="C35" s="59" t="s">
        <v>0</v>
      </c>
      <c r="D35" s="87"/>
      <c r="E35" s="60"/>
      <c r="F35" s="60"/>
    </row>
    <row r="36" spans="1:6" x14ac:dyDescent="0.3">
      <c r="A36" s="58"/>
      <c r="B36" s="65"/>
      <c r="C36" s="59"/>
      <c r="D36" s="87"/>
      <c r="E36" s="60"/>
      <c r="F36" s="60"/>
    </row>
    <row r="37" spans="1:6" ht="15.6" x14ac:dyDescent="0.3">
      <c r="A37" s="58"/>
      <c r="B37" s="63" t="s">
        <v>28</v>
      </c>
      <c r="C37" s="59"/>
      <c r="D37" s="87"/>
      <c r="E37" s="60"/>
      <c r="F37" s="60"/>
    </row>
    <row r="38" spans="1:6" ht="15.6" x14ac:dyDescent="0.3">
      <c r="A38" s="58"/>
      <c r="B38" s="63"/>
      <c r="C38" s="59"/>
      <c r="D38" s="87"/>
      <c r="E38" s="60"/>
      <c r="F38" s="60"/>
    </row>
    <row r="39" spans="1:6" ht="30" x14ac:dyDescent="0.3">
      <c r="A39" s="58"/>
      <c r="B39" s="64" t="s">
        <v>29</v>
      </c>
      <c r="C39" s="59" t="s">
        <v>0</v>
      </c>
      <c r="D39" s="87"/>
      <c r="E39" s="60"/>
      <c r="F39" s="60"/>
    </row>
    <row r="40" spans="1:6" x14ac:dyDescent="0.3">
      <c r="A40" s="58"/>
      <c r="B40" s="65"/>
      <c r="C40" s="59"/>
      <c r="D40" s="87"/>
      <c r="E40" s="60"/>
      <c r="F40" s="60"/>
    </row>
    <row r="41" spans="1:6" ht="15.6" x14ac:dyDescent="0.3">
      <c r="A41" s="58"/>
      <c r="B41" s="63" t="s">
        <v>30</v>
      </c>
      <c r="C41" s="59"/>
      <c r="D41" s="87"/>
      <c r="E41" s="60"/>
      <c r="F41" s="60"/>
    </row>
    <row r="42" spans="1:6" ht="15.6" x14ac:dyDescent="0.3">
      <c r="A42" s="58"/>
      <c r="B42" s="63"/>
      <c r="C42" s="59"/>
      <c r="D42" s="87"/>
      <c r="E42" s="60"/>
      <c r="F42" s="60"/>
    </row>
    <row r="43" spans="1:6" ht="30" x14ac:dyDescent="0.3">
      <c r="A43" s="58"/>
      <c r="B43" s="64" t="s">
        <v>31</v>
      </c>
      <c r="C43" s="59" t="s">
        <v>0</v>
      </c>
      <c r="D43" s="87"/>
      <c r="E43" s="60"/>
      <c r="F43" s="60"/>
    </row>
    <row r="44" spans="1:6" x14ac:dyDescent="0.3">
      <c r="A44" s="58"/>
      <c r="B44" s="65"/>
      <c r="C44" s="59"/>
      <c r="D44" s="87"/>
      <c r="E44" s="60"/>
      <c r="F44" s="60"/>
    </row>
    <row r="45" spans="1:6" x14ac:dyDescent="0.3">
      <c r="A45" s="58"/>
      <c r="B45" s="64" t="s">
        <v>32</v>
      </c>
      <c r="C45" s="59" t="s">
        <v>0</v>
      </c>
      <c r="D45" s="87"/>
      <c r="E45" s="60"/>
      <c r="F45" s="60"/>
    </row>
    <row r="46" spans="1:6" x14ac:dyDescent="0.3">
      <c r="A46" s="58"/>
      <c r="B46" s="65"/>
      <c r="C46" s="59"/>
      <c r="D46" s="87"/>
      <c r="E46" s="60"/>
      <c r="F46" s="60"/>
    </row>
    <row r="47" spans="1:6" x14ac:dyDescent="0.3">
      <c r="A47" s="58"/>
      <c r="B47" s="64" t="s">
        <v>33</v>
      </c>
      <c r="C47" s="59" t="s">
        <v>0</v>
      </c>
      <c r="D47" s="87"/>
      <c r="E47" s="60"/>
      <c r="F47" s="60"/>
    </row>
    <row r="48" spans="1:6" x14ac:dyDescent="0.3">
      <c r="A48" s="58"/>
      <c r="B48" s="65"/>
      <c r="C48" s="59"/>
      <c r="D48" s="87"/>
      <c r="E48" s="60"/>
      <c r="F48" s="60"/>
    </row>
    <row r="49" spans="1:6" x14ac:dyDescent="0.3">
      <c r="A49" s="58"/>
      <c r="B49" s="64" t="s">
        <v>34</v>
      </c>
      <c r="C49" s="59" t="s">
        <v>0</v>
      </c>
      <c r="D49" s="87"/>
      <c r="E49" s="60"/>
      <c r="F49" s="60"/>
    </row>
    <row r="50" spans="1:6" x14ac:dyDescent="0.3">
      <c r="A50" s="58"/>
      <c r="B50" s="65"/>
      <c r="C50" s="59"/>
      <c r="D50" s="87"/>
      <c r="E50" s="60"/>
      <c r="F50" s="60"/>
    </row>
    <row r="51" spans="1:6" ht="45" x14ac:dyDescent="0.3">
      <c r="A51" s="58"/>
      <c r="B51" s="64" t="s">
        <v>35</v>
      </c>
      <c r="C51" s="59" t="s">
        <v>0</v>
      </c>
      <c r="D51" s="87"/>
      <c r="E51" s="60"/>
      <c r="F51" s="60"/>
    </row>
    <row r="52" spans="1:6" x14ac:dyDescent="0.3">
      <c r="A52" s="58"/>
      <c r="B52" s="65"/>
      <c r="C52" s="59"/>
      <c r="D52" s="87"/>
      <c r="E52" s="60"/>
      <c r="F52" s="60"/>
    </row>
    <row r="53" spans="1:6" ht="45" x14ac:dyDescent="0.3">
      <c r="A53" s="58"/>
      <c r="B53" s="64" t="s">
        <v>36</v>
      </c>
      <c r="C53" s="59" t="s">
        <v>0</v>
      </c>
      <c r="D53" s="87"/>
      <c r="E53" s="60"/>
      <c r="F53" s="60"/>
    </row>
    <row r="54" spans="1:6" x14ac:dyDescent="0.3">
      <c r="A54" s="58"/>
      <c r="B54" s="65"/>
      <c r="C54" s="59"/>
      <c r="D54" s="87"/>
      <c r="E54" s="60"/>
      <c r="F54" s="60"/>
    </row>
    <row r="55" spans="1:6" ht="15.6" x14ac:dyDescent="0.3">
      <c r="A55" s="58"/>
      <c r="B55" s="63" t="s">
        <v>37</v>
      </c>
      <c r="C55" s="59"/>
      <c r="D55" s="87"/>
      <c r="E55" s="60"/>
      <c r="F55" s="60"/>
    </row>
    <row r="56" spans="1:6" ht="15.6" x14ac:dyDescent="0.3">
      <c r="A56" s="58"/>
      <c r="B56" s="63"/>
      <c r="C56" s="59"/>
      <c r="D56" s="87"/>
      <c r="E56" s="60"/>
      <c r="F56" s="60"/>
    </row>
    <row r="57" spans="1:6" ht="60" x14ac:dyDescent="0.3">
      <c r="A57" s="58"/>
      <c r="B57" s="64" t="s">
        <v>45</v>
      </c>
      <c r="C57" s="59" t="s">
        <v>0</v>
      </c>
      <c r="D57" s="87"/>
      <c r="E57" s="60"/>
      <c r="F57" s="60"/>
    </row>
    <row r="58" spans="1:6" x14ac:dyDescent="0.3">
      <c r="A58" s="58"/>
      <c r="B58" s="65"/>
      <c r="C58" s="59"/>
      <c r="D58" s="87"/>
      <c r="E58" s="60"/>
      <c r="F58" s="60"/>
    </row>
    <row r="59" spans="1:6" ht="15.6" x14ac:dyDescent="0.3">
      <c r="A59" s="58"/>
      <c r="B59" s="63" t="s">
        <v>38</v>
      </c>
      <c r="C59" s="59"/>
      <c r="D59" s="87"/>
      <c r="E59" s="60"/>
      <c r="F59" s="60"/>
    </row>
    <row r="60" spans="1:6" ht="15.6" x14ac:dyDescent="0.3">
      <c r="A60" s="58"/>
      <c r="B60" s="63"/>
      <c r="C60" s="59"/>
      <c r="D60" s="87"/>
      <c r="E60" s="60"/>
      <c r="F60" s="60"/>
    </row>
    <row r="61" spans="1:6" ht="90" x14ac:dyDescent="0.3">
      <c r="A61" s="58"/>
      <c r="B61" s="64" t="s">
        <v>46</v>
      </c>
      <c r="C61" s="59" t="s">
        <v>0</v>
      </c>
      <c r="D61" s="87"/>
      <c r="E61" s="60"/>
      <c r="F61" s="60"/>
    </row>
    <row r="62" spans="1:6" ht="15.6" x14ac:dyDescent="0.3">
      <c r="A62" s="58"/>
      <c r="B62" s="63" t="s">
        <v>39</v>
      </c>
      <c r="C62" s="59"/>
      <c r="D62" s="87"/>
      <c r="E62" s="60"/>
      <c r="F62" s="60"/>
    </row>
    <row r="63" spans="1:6" ht="15.6" x14ac:dyDescent="0.3">
      <c r="A63" s="58"/>
      <c r="B63" s="63"/>
      <c r="C63" s="59"/>
      <c r="D63" s="87"/>
      <c r="E63" s="60"/>
      <c r="F63" s="60"/>
    </row>
    <row r="64" spans="1:6" ht="45" x14ac:dyDescent="0.3">
      <c r="A64" s="58"/>
      <c r="B64" s="64" t="s">
        <v>40</v>
      </c>
      <c r="C64" s="59" t="s">
        <v>0</v>
      </c>
      <c r="D64" s="87"/>
      <c r="E64" s="60"/>
      <c r="F64" s="60"/>
    </row>
    <row r="65" spans="1:6" x14ac:dyDescent="0.3">
      <c r="A65" s="58"/>
      <c r="B65" s="65"/>
      <c r="C65" s="59"/>
      <c r="D65" s="87"/>
      <c r="E65" s="60"/>
      <c r="F65" s="60"/>
    </row>
    <row r="66" spans="1:6" ht="15.6" x14ac:dyDescent="0.3">
      <c r="A66" s="58"/>
      <c r="B66" s="63" t="s">
        <v>66</v>
      </c>
      <c r="C66" s="59"/>
      <c r="D66" s="87"/>
      <c r="E66" s="60"/>
      <c r="F66" s="60"/>
    </row>
    <row r="67" spans="1:6" ht="15.6" x14ac:dyDescent="0.3">
      <c r="A67" s="58"/>
      <c r="B67" s="63"/>
      <c r="C67" s="59"/>
      <c r="D67" s="87"/>
      <c r="E67" s="60"/>
      <c r="F67" s="60"/>
    </row>
    <row r="68" spans="1:6" ht="75" x14ac:dyDescent="0.3">
      <c r="A68" s="58"/>
      <c r="B68" s="64" t="s">
        <v>47</v>
      </c>
      <c r="C68" s="59" t="s">
        <v>0</v>
      </c>
      <c r="D68" s="87"/>
      <c r="E68" s="60"/>
      <c r="F68" s="60"/>
    </row>
    <row r="69" spans="1:6" x14ac:dyDescent="0.3">
      <c r="A69" s="58"/>
      <c r="B69" s="65"/>
      <c r="C69" s="59"/>
      <c r="D69" s="87"/>
      <c r="E69" s="60"/>
      <c r="F69" s="60"/>
    </row>
    <row r="70" spans="1:6" ht="15.6" x14ac:dyDescent="0.3">
      <c r="A70" s="58"/>
      <c r="B70" s="63" t="s">
        <v>41</v>
      </c>
      <c r="C70" s="59"/>
      <c r="D70" s="87"/>
      <c r="E70" s="60"/>
      <c r="F70" s="60"/>
    </row>
    <row r="71" spans="1:6" ht="15.6" x14ac:dyDescent="0.3">
      <c r="A71" s="58"/>
      <c r="B71" s="63"/>
      <c r="C71" s="59"/>
      <c r="D71" s="87"/>
      <c r="E71" s="60"/>
      <c r="F71" s="60"/>
    </row>
    <row r="72" spans="1:6" ht="75" x14ac:dyDescent="0.3">
      <c r="A72" s="58"/>
      <c r="B72" s="64" t="s">
        <v>48</v>
      </c>
      <c r="C72" s="59" t="s">
        <v>0</v>
      </c>
      <c r="D72" s="87"/>
      <c r="E72" s="60"/>
      <c r="F72" s="60"/>
    </row>
    <row r="73" spans="1:6" x14ac:dyDescent="0.3">
      <c r="A73" s="58"/>
      <c r="B73" s="65"/>
      <c r="C73" s="59"/>
      <c r="D73" s="87"/>
      <c r="E73" s="60"/>
      <c r="F73" s="60"/>
    </row>
    <row r="74" spans="1:6" ht="15.6" x14ac:dyDescent="0.3">
      <c r="A74" s="58"/>
      <c r="B74" s="63" t="s">
        <v>42</v>
      </c>
      <c r="C74" s="59"/>
      <c r="D74" s="87"/>
      <c r="E74" s="60"/>
      <c r="F74" s="60"/>
    </row>
    <row r="75" spans="1:6" ht="15.6" x14ac:dyDescent="0.3">
      <c r="A75" s="58"/>
      <c r="B75" s="63"/>
      <c r="C75" s="59"/>
      <c r="D75" s="87"/>
      <c r="E75" s="60"/>
      <c r="F75" s="60"/>
    </row>
    <row r="76" spans="1:6" ht="90" x14ac:dyDescent="0.3">
      <c r="A76" s="58"/>
      <c r="B76" s="64" t="s">
        <v>186</v>
      </c>
      <c r="C76" s="59" t="s">
        <v>0</v>
      </c>
      <c r="D76" s="87"/>
      <c r="E76" s="60"/>
      <c r="F76" s="60"/>
    </row>
    <row r="77" spans="1:6" x14ac:dyDescent="0.3">
      <c r="A77" s="58"/>
      <c r="B77" s="65"/>
      <c r="C77" s="59"/>
      <c r="D77" s="87"/>
      <c r="E77" s="60"/>
      <c r="F77" s="60"/>
    </row>
    <row r="78" spans="1:6" ht="15.6" x14ac:dyDescent="0.3">
      <c r="A78" s="58"/>
      <c r="B78" s="63" t="s">
        <v>43</v>
      </c>
      <c r="C78" s="59"/>
      <c r="D78" s="87"/>
      <c r="E78" s="60"/>
      <c r="F78" s="60"/>
    </row>
    <row r="79" spans="1:6" ht="15.6" x14ac:dyDescent="0.3">
      <c r="A79" s="58"/>
      <c r="B79" s="63"/>
      <c r="C79" s="59"/>
      <c r="D79" s="87"/>
      <c r="E79" s="60"/>
      <c r="F79" s="60"/>
    </row>
    <row r="80" spans="1:6" x14ac:dyDescent="0.3">
      <c r="A80" s="58"/>
      <c r="B80" s="64" t="s">
        <v>49</v>
      </c>
      <c r="C80" s="59" t="s">
        <v>0</v>
      </c>
      <c r="D80" s="87"/>
      <c r="E80" s="60"/>
      <c r="F80" s="60"/>
    </row>
    <row r="81" spans="1:6" x14ac:dyDescent="0.3">
      <c r="A81" s="58"/>
      <c r="B81" s="65"/>
      <c r="C81" s="59"/>
      <c r="D81" s="87"/>
      <c r="E81" s="60"/>
      <c r="F81" s="60"/>
    </row>
    <row r="82" spans="1:6" ht="15.6" x14ac:dyDescent="0.3">
      <c r="A82" s="58"/>
      <c r="B82" s="63" t="s">
        <v>44</v>
      </c>
      <c r="C82" s="59"/>
      <c r="D82" s="87"/>
      <c r="E82" s="60"/>
      <c r="F82" s="60"/>
    </row>
    <row r="83" spans="1:6" ht="15.6" x14ac:dyDescent="0.3">
      <c r="A83" s="58"/>
      <c r="B83" s="63"/>
      <c r="C83" s="59"/>
      <c r="D83" s="87"/>
      <c r="E83" s="60"/>
      <c r="F83" s="60"/>
    </row>
    <row r="84" spans="1:6" ht="75" x14ac:dyDescent="0.3">
      <c r="A84" s="58"/>
      <c r="B84" s="64" t="s">
        <v>63</v>
      </c>
      <c r="C84" s="59" t="s">
        <v>0</v>
      </c>
      <c r="D84" s="87"/>
      <c r="E84" s="60"/>
      <c r="F84" s="60"/>
    </row>
    <row r="85" spans="1:6" x14ac:dyDescent="0.3">
      <c r="A85" s="58"/>
      <c r="B85" s="65"/>
      <c r="C85" s="59"/>
      <c r="D85" s="87"/>
      <c r="E85" s="60"/>
      <c r="F85" s="60"/>
    </row>
    <row r="86" spans="1:6" ht="30" x14ac:dyDescent="0.3">
      <c r="A86" s="58"/>
      <c r="B86" s="66" t="s">
        <v>67</v>
      </c>
      <c r="C86" s="59"/>
      <c r="D86" s="87"/>
      <c r="E86" s="60"/>
      <c r="F86" s="60"/>
    </row>
    <row r="87" spans="1:6" x14ac:dyDescent="0.3">
      <c r="A87" s="58"/>
      <c r="B87" s="64"/>
      <c r="C87" s="59"/>
      <c r="D87" s="87"/>
      <c r="E87" s="60"/>
      <c r="F87" s="60"/>
    </row>
    <row r="88" spans="1:6" ht="30" x14ac:dyDescent="0.3">
      <c r="A88" s="58"/>
      <c r="B88" s="66" t="s">
        <v>50</v>
      </c>
      <c r="C88" s="59"/>
      <c r="D88" s="87"/>
      <c r="E88" s="60"/>
      <c r="F88" s="60"/>
    </row>
    <row r="89" spans="1:6" x14ac:dyDescent="0.3">
      <c r="A89" s="58"/>
      <c r="B89" s="64"/>
      <c r="C89" s="59"/>
      <c r="D89" s="87"/>
      <c r="E89" s="60"/>
      <c r="F89" s="60"/>
    </row>
    <row r="90" spans="1:6" x14ac:dyDescent="0.3">
      <c r="A90" s="58"/>
      <c r="B90" s="66" t="s">
        <v>51</v>
      </c>
      <c r="C90" s="59"/>
      <c r="D90" s="87"/>
      <c r="E90" s="60"/>
      <c r="F90" s="60"/>
    </row>
    <row r="91" spans="1:6" x14ac:dyDescent="0.3">
      <c r="A91" s="58"/>
      <c r="B91" s="64"/>
      <c r="C91" s="59"/>
      <c r="D91" s="87"/>
      <c r="E91" s="60"/>
      <c r="F91" s="60"/>
    </row>
    <row r="92" spans="1:6" x14ac:dyDescent="0.3">
      <c r="A92" s="58"/>
      <c r="B92" s="66" t="s">
        <v>52</v>
      </c>
      <c r="C92" s="59"/>
      <c r="D92" s="87"/>
      <c r="E92" s="60"/>
      <c r="F92" s="60"/>
    </row>
    <row r="93" spans="1:6" x14ac:dyDescent="0.3">
      <c r="A93" s="58"/>
      <c r="B93" s="66"/>
      <c r="C93" s="59"/>
      <c r="D93" s="87"/>
      <c r="E93" s="60"/>
      <c r="F93" s="60"/>
    </row>
    <row r="94" spans="1:6" x14ac:dyDescent="0.3">
      <c r="A94" s="58"/>
      <c r="B94" s="67" t="s">
        <v>53</v>
      </c>
      <c r="C94" s="59"/>
      <c r="D94" s="87"/>
      <c r="E94" s="60"/>
      <c r="F94" s="60"/>
    </row>
    <row r="95" spans="1:6" x14ac:dyDescent="0.3">
      <c r="A95" s="58"/>
      <c r="B95" s="67"/>
      <c r="C95" s="59"/>
      <c r="D95" s="87"/>
      <c r="E95" s="60"/>
      <c r="F95" s="60"/>
    </row>
    <row r="96" spans="1:6" ht="30" x14ac:dyDescent="0.3">
      <c r="A96" s="58"/>
      <c r="B96" s="67" t="s">
        <v>54</v>
      </c>
      <c r="C96" s="59"/>
      <c r="D96" s="87"/>
      <c r="E96" s="60"/>
      <c r="F96" s="60"/>
    </row>
    <row r="97" spans="1:6" x14ac:dyDescent="0.3">
      <c r="A97" s="58"/>
      <c r="B97" s="65"/>
      <c r="C97" s="59"/>
      <c r="D97" s="87"/>
      <c r="E97" s="60"/>
      <c r="F97" s="60"/>
    </row>
    <row r="98" spans="1:6" x14ac:dyDescent="0.3">
      <c r="A98" s="58"/>
      <c r="B98" s="66" t="s">
        <v>55</v>
      </c>
      <c r="C98" s="59"/>
      <c r="D98" s="87"/>
      <c r="E98" s="60"/>
      <c r="F98" s="60"/>
    </row>
    <row r="99" spans="1:6" x14ac:dyDescent="0.3">
      <c r="A99" s="58"/>
      <c r="B99" s="66"/>
      <c r="C99" s="59"/>
      <c r="D99" s="87"/>
      <c r="E99" s="60"/>
      <c r="F99" s="60"/>
    </row>
    <row r="100" spans="1:6" x14ac:dyDescent="0.3">
      <c r="A100" s="58"/>
      <c r="B100" s="66" t="s">
        <v>56</v>
      </c>
      <c r="C100" s="59"/>
      <c r="D100" s="87"/>
      <c r="E100" s="60"/>
      <c r="F100" s="60"/>
    </row>
    <row r="101" spans="1:6" x14ac:dyDescent="0.3">
      <c r="A101" s="58"/>
      <c r="B101" s="66"/>
      <c r="C101" s="59"/>
      <c r="D101" s="87"/>
      <c r="E101" s="60"/>
      <c r="F101" s="60"/>
    </row>
    <row r="102" spans="1:6" x14ac:dyDescent="0.3">
      <c r="A102" s="58"/>
      <c r="B102" s="66" t="s">
        <v>57</v>
      </c>
      <c r="C102" s="59"/>
      <c r="D102" s="87"/>
      <c r="E102" s="60"/>
      <c r="F102" s="60"/>
    </row>
    <row r="103" spans="1:6" x14ac:dyDescent="0.3">
      <c r="A103" s="58"/>
      <c r="B103" s="66"/>
      <c r="C103" s="59"/>
      <c r="D103" s="87"/>
      <c r="E103" s="60"/>
      <c r="F103" s="60"/>
    </row>
    <row r="104" spans="1:6" x14ac:dyDescent="0.3">
      <c r="A104" s="58"/>
      <c r="B104" s="66" t="s">
        <v>58</v>
      </c>
      <c r="C104" s="59"/>
      <c r="D104" s="87"/>
      <c r="E104" s="60"/>
      <c r="F104" s="60"/>
    </row>
    <row r="105" spans="1:6" x14ac:dyDescent="0.3">
      <c r="A105" s="58"/>
      <c r="B105" s="66"/>
      <c r="C105" s="59"/>
      <c r="D105" s="87"/>
      <c r="E105" s="60"/>
      <c r="F105" s="60"/>
    </row>
    <row r="106" spans="1:6" ht="30" x14ac:dyDescent="0.3">
      <c r="A106" s="58"/>
      <c r="B106" s="66" t="s">
        <v>59</v>
      </c>
      <c r="C106" s="59"/>
      <c r="D106" s="87"/>
      <c r="E106" s="60"/>
      <c r="F106" s="60"/>
    </row>
    <row r="107" spans="1:6" x14ac:dyDescent="0.3">
      <c r="A107" s="58"/>
      <c r="B107" s="66"/>
      <c r="C107" s="59"/>
      <c r="D107" s="87"/>
      <c r="E107" s="60"/>
      <c r="F107" s="60"/>
    </row>
    <row r="108" spans="1:6" x14ac:dyDescent="0.3">
      <c r="A108" s="58"/>
      <c r="B108" s="66" t="s">
        <v>60</v>
      </c>
      <c r="C108" s="59"/>
      <c r="D108" s="87"/>
      <c r="E108" s="60"/>
      <c r="F108" s="60"/>
    </row>
    <row r="109" spans="1:6" x14ac:dyDescent="0.3">
      <c r="A109" s="58"/>
      <c r="B109" s="66"/>
      <c r="C109" s="59"/>
      <c r="D109" s="87"/>
      <c r="E109" s="60"/>
      <c r="F109" s="60"/>
    </row>
    <row r="110" spans="1:6" x14ac:dyDescent="0.3">
      <c r="A110" s="58"/>
      <c r="B110" s="66" t="s">
        <v>61</v>
      </c>
      <c r="C110" s="59"/>
      <c r="D110" s="87"/>
      <c r="E110" s="60"/>
      <c r="F110" s="60"/>
    </row>
    <row r="111" spans="1:6" x14ac:dyDescent="0.3">
      <c r="A111" s="58"/>
      <c r="B111" s="66"/>
      <c r="C111" s="59"/>
      <c r="D111" s="87"/>
      <c r="E111" s="60"/>
      <c r="F111" s="60"/>
    </row>
    <row r="112" spans="1:6" x14ac:dyDescent="0.3">
      <c r="A112" s="58"/>
      <c r="B112" s="64" t="s">
        <v>62</v>
      </c>
      <c r="C112" s="59" t="s">
        <v>0</v>
      </c>
      <c r="D112" s="87"/>
      <c r="E112" s="60"/>
      <c r="F112" s="60"/>
    </row>
    <row r="113" spans="1:6" x14ac:dyDescent="0.3">
      <c r="A113" s="58"/>
      <c r="B113" s="65"/>
      <c r="C113" s="59"/>
      <c r="D113" s="87"/>
      <c r="E113" s="60"/>
      <c r="F113" s="60"/>
    </row>
    <row r="114" spans="1:6" x14ac:dyDescent="0.3">
      <c r="A114" s="58"/>
      <c r="B114" s="68" t="s">
        <v>64</v>
      </c>
      <c r="C114" s="59"/>
      <c r="D114" s="87"/>
      <c r="E114" s="60"/>
      <c r="F114" s="60"/>
    </row>
    <row r="115" spans="1:6" x14ac:dyDescent="0.3">
      <c r="A115" s="58"/>
      <c r="B115" s="68"/>
      <c r="C115" s="59"/>
      <c r="D115" s="87"/>
      <c r="E115" s="60"/>
      <c r="F115" s="60"/>
    </row>
    <row r="116" spans="1:6" ht="30" x14ac:dyDescent="0.3">
      <c r="A116" s="58"/>
      <c r="B116" s="66" t="s">
        <v>67</v>
      </c>
      <c r="C116" s="59"/>
      <c r="D116" s="87"/>
      <c r="E116" s="60"/>
      <c r="F116" s="60"/>
    </row>
    <row r="117" spans="1:6" x14ac:dyDescent="0.3">
      <c r="A117" s="58"/>
      <c r="B117" s="64"/>
      <c r="C117" s="59"/>
      <c r="D117" s="87"/>
      <c r="E117" s="60"/>
      <c r="F117" s="60"/>
    </row>
    <row r="118" spans="1:6" ht="30" x14ac:dyDescent="0.3">
      <c r="A118" s="58"/>
      <c r="B118" s="66" t="s">
        <v>50</v>
      </c>
      <c r="C118" s="59"/>
      <c r="D118" s="87"/>
      <c r="E118" s="60"/>
      <c r="F118" s="60"/>
    </row>
    <row r="119" spans="1:6" x14ac:dyDescent="0.3">
      <c r="A119" s="58"/>
      <c r="B119" s="66"/>
      <c r="C119" s="59"/>
      <c r="D119" s="87"/>
      <c r="E119" s="60"/>
      <c r="F119" s="60"/>
    </row>
    <row r="120" spans="1:6" x14ac:dyDescent="0.3">
      <c r="A120" s="58"/>
      <c r="B120" s="66" t="s">
        <v>51</v>
      </c>
      <c r="C120" s="59"/>
      <c r="D120" s="87"/>
      <c r="E120" s="60"/>
      <c r="F120" s="60"/>
    </row>
    <row r="121" spans="1:6" x14ac:dyDescent="0.3">
      <c r="A121" s="58"/>
      <c r="B121" s="66"/>
      <c r="C121" s="59"/>
      <c r="D121" s="87"/>
      <c r="E121" s="60"/>
      <c r="F121" s="60"/>
    </row>
    <row r="122" spans="1:6" x14ac:dyDescent="0.3">
      <c r="A122" s="58"/>
      <c r="B122" s="66" t="s">
        <v>52</v>
      </c>
      <c r="C122" s="59"/>
      <c r="D122" s="87"/>
      <c r="E122" s="60"/>
      <c r="F122" s="60"/>
    </row>
    <row r="123" spans="1:6" x14ac:dyDescent="0.3">
      <c r="A123" s="58"/>
      <c r="B123" s="67"/>
      <c r="C123" s="59"/>
      <c r="D123" s="87"/>
      <c r="E123" s="60"/>
      <c r="F123" s="60"/>
    </row>
    <row r="124" spans="1:6" x14ac:dyDescent="0.3">
      <c r="A124" s="58"/>
      <c r="B124" s="67" t="s">
        <v>53</v>
      </c>
      <c r="C124" s="59"/>
      <c r="D124" s="87"/>
      <c r="E124" s="60"/>
      <c r="F124" s="60"/>
    </row>
    <row r="125" spans="1:6" x14ac:dyDescent="0.3">
      <c r="A125" s="58"/>
      <c r="B125" s="67"/>
      <c r="C125" s="59"/>
      <c r="D125" s="87"/>
      <c r="E125" s="60"/>
      <c r="F125" s="60"/>
    </row>
    <row r="126" spans="1:6" ht="30" x14ac:dyDescent="0.3">
      <c r="A126" s="58"/>
      <c r="B126" s="67" t="s">
        <v>54</v>
      </c>
      <c r="C126" s="59"/>
      <c r="D126" s="87"/>
      <c r="E126" s="60"/>
      <c r="F126" s="60"/>
    </row>
    <row r="127" spans="1:6" x14ac:dyDescent="0.3">
      <c r="A127" s="58"/>
      <c r="B127" s="62"/>
      <c r="C127" s="59"/>
      <c r="D127" s="87"/>
      <c r="E127" s="60"/>
      <c r="F127" s="60"/>
    </row>
    <row r="128" spans="1:6" s="57" customFormat="1" ht="15.6" x14ac:dyDescent="0.3">
      <c r="A128" s="69" t="s">
        <v>68</v>
      </c>
      <c r="B128" s="54" t="s">
        <v>69</v>
      </c>
      <c r="C128" s="55"/>
      <c r="D128" s="86"/>
      <c r="E128" s="56"/>
      <c r="F128" s="56"/>
    </row>
    <row r="129" spans="1:9" x14ac:dyDescent="0.3">
      <c r="A129" s="58"/>
      <c r="B129" s="62"/>
      <c r="C129" s="59"/>
      <c r="D129" s="87"/>
      <c r="E129" s="60"/>
      <c r="F129" s="60"/>
    </row>
    <row r="130" spans="1:9" ht="15.6" x14ac:dyDescent="0.3">
      <c r="A130" s="58" t="s">
        <v>70</v>
      </c>
      <c r="B130" s="70" t="s">
        <v>11</v>
      </c>
      <c r="C130" s="59"/>
      <c r="D130" s="87"/>
      <c r="E130" s="60"/>
      <c r="F130" s="60"/>
    </row>
    <row r="131" spans="1:9" ht="15.6" x14ac:dyDescent="0.3">
      <c r="A131" s="58"/>
      <c r="B131" s="70"/>
      <c r="C131" s="59"/>
      <c r="D131" s="87"/>
      <c r="E131" s="60"/>
      <c r="F131" s="60"/>
    </row>
    <row r="132" spans="1:9" ht="15.6" x14ac:dyDescent="0.3">
      <c r="A132" s="58"/>
      <c r="B132" s="70" t="s">
        <v>12</v>
      </c>
      <c r="C132" s="59"/>
      <c r="D132" s="87"/>
      <c r="E132" s="60"/>
      <c r="F132" s="60"/>
    </row>
    <row r="133" spans="1:9" ht="15.6" x14ac:dyDescent="0.3">
      <c r="A133" s="58"/>
      <c r="B133" s="54"/>
      <c r="C133" s="59"/>
      <c r="D133" s="87"/>
      <c r="E133" s="60"/>
      <c r="F133" s="60"/>
    </row>
    <row r="134" spans="1:9" ht="30.45" customHeight="1" x14ac:dyDescent="0.3">
      <c r="A134" s="58"/>
      <c r="B134" s="68" t="s">
        <v>13</v>
      </c>
      <c r="C134" s="59"/>
      <c r="D134" s="87"/>
      <c r="E134" s="60"/>
      <c r="F134" s="60"/>
    </row>
    <row r="135" spans="1:9" x14ac:dyDescent="0.3">
      <c r="A135" s="58"/>
      <c r="B135" s="71"/>
      <c r="C135" s="59"/>
      <c r="D135" s="87"/>
      <c r="E135" s="60"/>
      <c r="F135" s="60"/>
    </row>
    <row r="136" spans="1:9" ht="15.6" x14ac:dyDescent="0.3">
      <c r="A136" s="58" t="s">
        <v>137</v>
      </c>
      <c r="B136" s="54" t="s">
        <v>5</v>
      </c>
      <c r="C136" s="59"/>
      <c r="D136" s="87"/>
      <c r="E136" s="60"/>
      <c r="F136" s="60"/>
    </row>
    <row r="137" spans="1:9" ht="15.6" x14ac:dyDescent="0.3">
      <c r="A137" s="72"/>
      <c r="B137" s="54"/>
      <c r="C137" s="59"/>
      <c r="D137" s="87"/>
      <c r="E137" s="60"/>
      <c r="F137" s="60"/>
    </row>
    <row r="138" spans="1:9" x14ac:dyDescent="0.3">
      <c r="A138" s="58"/>
      <c r="B138" s="68" t="s">
        <v>72</v>
      </c>
      <c r="C138" s="59"/>
      <c r="D138" s="87"/>
      <c r="E138" s="60"/>
      <c r="F138" s="60"/>
    </row>
    <row r="139" spans="1:9" x14ac:dyDescent="0.3">
      <c r="A139" s="58"/>
      <c r="B139" s="62"/>
      <c r="C139" s="59"/>
      <c r="D139" s="87"/>
      <c r="E139" s="60"/>
      <c r="F139" s="60"/>
    </row>
    <row r="140" spans="1:9" ht="45" x14ac:dyDescent="0.3">
      <c r="A140" s="58"/>
      <c r="B140" s="64" t="s">
        <v>73</v>
      </c>
      <c r="C140" s="59" t="s">
        <v>0</v>
      </c>
      <c r="D140" s="87"/>
      <c r="E140" s="60"/>
      <c r="F140" s="60"/>
    </row>
    <row r="141" spans="1:9" x14ac:dyDescent="0.3">
      <c r="A141" s="58"/>
      <c r="B141" s="65"/>
      <c r="C141" s="59"/>
      <c r="D141" s="87"/>
      <c r="E141" s="60"/>
      <c r="F141" s="60"/>
    </row>
    <row r="142" spans="1:9" x14ac:dyDescent="0.3">
      <c r="A142" s="72" t="s">
        <v>144</v>
      </c>
      <c r="B142" s="73" t="s">
        <v>143</v>
      </c>
      <c r="C142" s="59" t="s">
        <v>7</v>
      </c>
      <c r="D142" s="87"/>
      <c r="E142" s="60"/>
      <c r="F142" s="60" t="str">
        <f>IF(D142="","Rate Only",D142*E142)</f>
        <v>Rate Only</v>
      </c>
      <c r="I142" s="74"/>
    </row>
    <row r="143" spans="1:9" ht="15.6" x14ac:dyDescent="0.3">
      <c r="A143" s="58"/>
      <c r="B143" s="70"/>
      <c r="C143" s="59"/>
      <c r="D143" s="87"/>
      <c r="E143" s="60"/>
      <c r="F143" s="60"/>
    </row>
    <row r="144" spans="1:9" ht="30" x14ac:dyDescent="0.3">
      <c r="A144" s="58" t="s">
        <v>145</v>
      </c>
      <c r="B144" s="73" t="s">
        <v>190</v>
      </c>
      <c r="C144" s="59" t="s">
        <v>119</v>
      </c>
      <c r="D144" s="87"/>
      <c r="E144" s="60"/>
      <c r="F144" s="60" t="str">
        <f>IF(D144="","Rate Only",D144*E144)</f>
        <v>Rate Only</v>
      </c>
    </row>
    <row r="145" spans="1:6" x14ac:dyDescent="0.3">
      <c r="A145" s="58"/>
      <c r="B145" s="73"/>
      <c r="C145" s="59"/>
      <c r="D145" s="87"/>
      <c r="E145" s="60"/>
      <c r="F145" s="60"/>
    </row>
    <row r="146" spans="1:6" x14ac:dyDescent="0.3">
      <c r="A146" s="58" t="s">
        <v>146</v>
      </c>
      <c r="B146" s="73" t="s">
        <v>120</v>
      </c>
      <c r="C146" s="59" t="s">
        <v>119</v>
      </c>
      <c r="D146" s="87">
        <v>1</v>
      </c>
      <c r="E146" s="60"/>
      <c r="F146" s="60">
        <f>IF(D146="","Rate Only",D146*E146)</f>
        <v>0</v>
      </c>
    </row>
    <row r="147" spans="1:6" x14ac:dyDescent="0.3">
      <c r="A147" s="58"/>
      <c r="B147" s="73"/>
      <c r="C147" s="59"/>
      <c r="D147" s="87"/>
      <c r="E147" s="60"/>
      <c r="F147" s="60"/>
    </row>
    <row r="148" spans="1:6" x14ac:dyDescent="0.3">
      <c r="A148" s="58" t="s">
        <v>147</v>
      </c>
      <c r="B148" s="73" t="s">
        <v>126</v>
      </c>
      <c r="C148" s="59" t="s">
        <v>85</v>
      </c>
      <c r="D148" s="87">
        <v>1</v>
      </c>
      <c r="E148" s="60"/>
      <c r="F148" s="60">
        <f>IF(D148="","Rate Only",D148*E148)</f>
        <v>0</v>
      </c>
    </row>
    <row r="149" spans="1:6" x14ac:dyDescent="0.3">
      <c r="A149" s="58"/>
      <c r="B149" s="73"/>
      <c r="C149" s="59"/>
      <c r="D149" s="87"/>
      <c r="E149" s="60"/>
      <c r="F149" s="60"/>
    </row>
    <row r="150" spans="1:6" x14ac:dyDescent="0.3">
      <c r="A150" s="58" t="s">
        <v>148</v>
      </c>
      <c r="B150" s="73" t="s">
        <v>152</v>
      </c>
      <c r="C150" s="59" t="s">
        <v>75</v>
      </c>
      <c r="D150" s="87">
        <v>1</v>
      </c>
      <c r="E150" s="60"/>
      <c r="F150" s="60">
        <f>IF(D150="","Rate Only",D150*E150)</f>
        <v>0</v>
      </c>
    </row>
    <row r="151" spans="1:6" x14ac:dyDescent="0.3">
      <c r="A151" s="58"/>
      <c r="B151" s="73"/>
      <c r="C151" s="59"/>
      <c r="D151" s="87"/>
      <c r="E151" s="60"/>
      <c r="F151" s="60"/>
    </row>
    <row r="152" spans="1:6" x14ac:dyDescent="0.3">
      <c r="A152" s="58" t="s">
        <v>154</v>
      </c>
      <c r="B152" s="73" t="s">
        <v>153</v>
      </c>
      <c r="C152" s="59" t="s">
        <v>75</v>
      </c>
      <c r="D152" s="87">
        <v>1</v>
      </c>
      <c r="E152" s="60"/>
      <c r="F152" s="60">
        <f>IF(D152="","Rate Only",D152*E152)</f>
        <v>0</v>
      </c>
    </row>
    <row r="153" spans="1:6" x14ac:dyDescent="0.3">
      <c r="A153" s="58"/>
      <c r="B153" s="73"/>
      <c r="C153" s="59"/>
      <c r="D153" s="87"/>
      <c r="E153" s="60"/>
      <c r="F153" s="60"/>
    </row>
    <row r="154" spans="1:6" x14ac:dyDescent="0.3">
      <c r="A154" s="58"/>
      <c r="B154" s="73"/>
      <c r="C154" s="59"/>
      <c r="D154" s="87"/>
      <c r="E154" s="60"/>
      <c r="F154" s="60"/>
    </row>
    <row r="155" spans="1:6" ht="15.6" x14ac:dyDescent="0.3">
      <c r="A155" s="72" t="s">
        <v>138</v>
      </c>
      <c r="B155" s="54" t="s">
        <v>9</v>
      </c>
      <c r="C155" s="59"/>
      <c r="D155" s="87"/>
      <c r="E155" s="60"/>
      <c r="F155" s="60"/>
    </row>
    <row r="156" spans="1:6" x14ac:dyDescent="0.3">
      <c r="A156" s="58"/>
      <c r="B156" s="75"/>
      <c r="C156" s="59"/>
      <c r="D156" s="87"/>
      <c r="E156" s="60"/>
      <c r="F156" s="60"/>
    </row>
    <row r="157" spans="1:6" x14ac:dyDescent="0.3">
      <c r="A157" s="58" t="s">
        <v>149</v>
      </c>
      <c r="B157" s="73" t="s">
        <v>151</v>
      </c>
      <c r="C157" s="59" t="s">
        <v>7</v>
      </c>
      <c r="D157" s="87"/>
      <c r="E157" s="60">
        <f>E142</f>
        <v>0</v>
      </c>
      <c r="F157" s="60" t="str">
        <f>IF(D157="","Rate Only",D157*E157)</f>
        <v>Rate Only</v>
      </c>
    </row>
    <row r="158" spans="1:6" ht="15.6" x14ac:dyDescent="0.3">
      <c r="A158" s="58"/>
      <c r="B158" s="70"/>
      <c r="C158" s="59"/>
      <c r="D158" s="87"/>
      <c r="E158" s="60"/>
      <c r="F158" s="60"/>
    </row>
    <row r="159" spans="1:6" ht="30" x14ac:dyDescent="0.3">
      <c r="A159" s="58" t="s">
        <v>150</v>
      </c>
      <c r="B159" s="73" t="s">
        <v>191</v>
      </c>
      <c r="C159" s="59" t="s">
        <v>119</v>
      </c>
      <c r="D159" s="87">
        <v>1</v>
      </c>
      <c r="E159" s="60">
        <f>E144</f>
        <v>0</v>
      </c>
      <c r="F159" s="60">
        <f>IF(D159="","Rate Only",D159*E159)</f>
        <v>0</v>
      </c>
    </row>
    <row r="160" spans="1:6" x14ac:dyDescent="0.3">
      <c r="A160" s="58"/>
      <c r="B160" s="73"/>
      <c r="C160" s="59"/>
      <c r="D160" s="87"/>
      <c r="E160" s="60"/>
      <c r="F160" s="60"/>
    </row>
    <row r="161" spans="1:23" ht="15.6" x14ac:dyDescent="0.3">
      <c r="A161" s="58" t="s">
        <v>71</v>
      </c>
      <c r="B161" s="70" t="s">
        <v>10</v>
      </c>
      <c r="C161" s="59"/>
      <c r="D161" s="87"/>
      <c r="E161" s="60"/>
      <c r="F161" s="60"/>
    </row>
    <row r="162" spans="1:23" ht="15.6" x14ac:dyDescent="0.3">
      <c r="A162" s="58"/>
      <c r="B162" s="70"/>
      <c r="C162" s="59"/>
      <c r="D162" s="87"/>
      <c r="E162" s="60"/>
      <c r="F162" s="60"/>
    </row>
    <row r="163" spans="1:23" x14ac:dyDescent="0.3">
      <c r="A163" s="58" t="s">
        <v>139</v>
      </c>
      <c r="B163" s="73" t="s">
        <v>122</v>
      </c>
      <c r="C163" s="59" t="s">
        <v>121</v>
      </c>
      <c r="D163" s="87">
        <v>1</v>
      </c>
      <c r="E163" s="60"/>
      <c r="F163" s="60">
        <f>IF(D163="","Rate Only",D163*E163)</f>
        <v>0</v>
      </c>
    </row>
    <row r="164" spans="1:23" x14ac:dyDescent="0.3">
      <c r="A164" s="58"/>
      <c r="B164" s="73"/>
      <c r="C164" s="59"/>
      <c r="D164" s="87"/>
      <c r="E164" s="60"/>
      <c r="F164" s="60"/>
    </row>
    <row r="165" spans="1:23" x14ac:dyDescent="0.3">
      <c r="A165" s="58" t="s">
        <v>140</v>
      </c>
      <c r="B165" s="73" t="s">
        <v>123</v>
      </c>
      <c r="C165" s="59" t="s">
        <v>121</v>
      </c>
      <c r="D165" s="87">
        <v>1</v>
      </c>
      <c r="E165" s="60"/>
      <c r="F165" s="60">
        <f>IF(D165="","Rate Only",D165*E165)</f>
        <v>0</v>
      </c>
    </row>
    <row r="166" spans="1:23" x14ac:dyDescent="0.3">
      <c r="A166" s="58"/>
      <c r="B166" s="73"/>
      <c r="C166" s="59"/>
      <c r="D166" s="87"/>
      <c r="E166" s="60"/>
      <c r="F166" s="60"/>
    </row>
    <row r="167" spans="1:23" x14ac:dyDescent="0.3">
      <c r="A167" s="58" t="s">
        <v>141</v>
      </c>
      <c r="B167" s="73" t="s">
        <v>124</v>
      </c>
      <c r="C167" s="59" t="s">
        <v>121</v>
      </c>
      <c r="D167" s="87">
        <v>1</v>
      </c>
      <c r="E167" s="60"/>
      <c r="F167" s="60">
        <f>IF(D167="","Rate Only",D167*E167)</f>
        <v>0</v>
      </c>
    </row>
    <row r="168" spans="1:23" x14ac:dyDescent="0.3">
      <c r="A168" s="58"/>
      <c r="B168" s="73"/>
      <c r="C168" s="59"/>
      <c r="D168" s="87"/>
      <c r="E168" s="60"/>
      <c r="F168" s="60"/>
    </row>
    <row r="169" spans="1:23" x14ac:dyDescent="0.3">
      <c r="A169" s="58" t="s">
        <v>142</v>
      </c>
      <c r="B169" s="73" t="s">
        <v>125</v>
      </c>
      <c r="C169" s="59" t="s">
        <v>121</v>
      </c>
      <c r="D169" s="87">
        <v>1</v>
      </c>
      <c r="E169" s="60"/>
      <c r="F169" s="60">
        <f>IF(D169="","Rate Only",D169*E169)</f>
        <v>0</v>
      </c>
    </row>
    <row r="170" spans="1:23" ht="15.6" x14ac:dyDescent="0.3">
      <c r="A170" s="58"/>
      <c r="B170" s="76"/>
      <c r="C170" s="59"/>
      <c r="D170" s="87"/>
      <c r="E170" s="60"/>
      <c r="F170" s="60"/>
    </row>
    <row r="171" spans="1:23" s="57" customFormat="1" ht="15.6" x14ac:dyDescent="0.3">
      <c r="A171" s="69" t="s">
        <v>74</v>
      </c>
      <c r="B171" s="54" t="s">
        <v>185</v>
      </c>
      <c r="C171" s="55"/>
      <c r="D171" s="86"/>
      <c r="E171" s="56"/>
      <c r="F171" s="56"/>
      <c r="H171" s="61"/>
      <c r="I171" s="61"/>
      <c r="J171" s="61"/>
      <c r="K171" s="61"/>
      <c r="L171" s="61"/>
      <c r="M171" s="61"/>
      <c r="N171" s="61"/>
      <c r="O171" s="61"/>
      <c r="P171" s="61"/>
      <c r="Q171" s="61"/>
      <c r="R171" s="61"/>
      <c r="S171" s="61"/>
      <c r="T171" s="61"/>
      <c r="U171" s="61"/>
      <c r="V171" s="61"/>
      <c r="W171" s="61"/>
    </row>
    <row r="172" spans="1:23" x14ac:dyDescent="0.3">
      <c r="A172" s="58"/>
      <c r="B172" s="75"/>
      <c r="C172" s="59"/>
      <c r="D172" s="87"/>
      <c r="E172" s="60"/>
      <c r="F172" s="60"/>
    </row>
    <row r="173" spans="1:23" ht="15.6" x14ac:dyDescent="0.3">
      <c r="A173" s="58"/>
      <c r="B173" s="63" t="s">
        <v>180</v>
      </c>
      <c r="C173" s="59"/>
      <c r="D173" s="87"/>
      <c r="E173" s="60"/>
      <c r="F173" s="60"/>
    </row>
    <row r="174" spans="1:23" ht="15.6" x14ac:dyDescent="0.3">
      <c r="A174" s="58"/>
      <c r="B174" s="63"/>
      <c r="C174" s="59"/>
      <c r="D174" s="87"/>
      <c r="E174" s="60"/>
      <c r="F174" s="60"/>
    </row>
    <row r="175" spans="1:23" ht="15.6" x14ac:dyDescent="0.3">
      <c r="A175" s="58">
        <v>3.1</v>
      </c>
      <c r="B175" s="70" t="s">
        <v>81</v>
      </c>
      <c r="C175" s="59"/>
      <c r="D175" s="87"/>
      <c r="E175" s="60"/>
      <c r="F175" s="60"/>
    </row>
    <row r="176" spans="1:23" x14ac:dyDescent="0.3">
      <c r="A176" s="58"/>
      <c r="B176" s="75"/>
      <c r="C176" s="59"/>
      <c r="D176" s="87"/>
      <c r="E176" s="60"/>
      <c r="F176" s="60"/>
    </row>
    <row r="177" spans="1:9" ht="30" x14ac:dyDescent="0.3">
      <c r="A177" s="58"/>
      <c r="B177" s="64" t="s">
        <v>6</v>
      </c>
      <c r="C177" s="59"/>
      <c r="D177" s="87"/>
      <c r="E177" s="60"/>
      <c r="F177" s="60"/>
    </row>
    <row r="178" spans="1:9" x14ac:dyDescent="0.3">
      <c r="A178" s="58"/>
      <c r="B178" s="75"/>
      <c r="C178" s="59"/>
      <c r="D178" s="87"/>
      <c r="E178" s="60"/>
      <c r="F178" s="60"/>
    </row>
    <row r="179" spans="1:9" x14ac:dyDescent="0.3">
      <c r="A179" s="72" t="s">
        <v>193</v>
      </c>
      <c r="B179" s="73" t="s">
        <v>8</v>
      </c>
      <c r="C179" s="59" t="s">
        <v>7</v>
      </c>
      <c r="D179" s="87"/>
      <c r="E179" s="60"/>
      <c r="F179" s="60" t="str">
        <f>IF(D179="","Rate Only",D179*E179)</f>
        <v>Rate Only</v>
      </c>
      <c r="I179" s="74"/>
    </row>
    <row r="180" spans="1:9" x14ac:dyDescent="0.3">
      <c r="A180" s="58"/>
      <c r="B180" s="73"/>
      <c r="C180" s="59"/>
      <c r="D180" s="87"/>
      <c r="E180" s="60"/>
      <c r="F180" s="60"/>
      <c r="I180" s="74"/>
    </row>
    <row r="181" spans="1:9" x14ac:dyDescent="0.3">
      <c r="A181" s="72" t="s">
        <v>194</v>
      </c>
      <c r="B181" s="73" t="s">
        <v>80</v>
      </c>
      <c r="C181" s="59" t="s">
        <v>7</v>
      </c>
      <c r="D181" s="87">
        <v>40</v>
      </c>
      <c r="E181" s="60"/>
      <c r="F181" s="60">
        <f>IF(D181="","Rate Only",D181*E181)</f>
        <v>0</v>
      </c>
      <c r="I181" s="74"/>
    </row>
    <row r="182" spans="1:9" x14ac:dyDescent="0.3">
      <c r="A182" s="72"/>
      <c r="B182" s="73"/>
      <c r="C182" s="59"/>
      <c r="D182" s="87"/>
      <c r="E182" s="60"/>
      <c r="F182" s="60"/>
      <c r="I182" s="74"/>
    </row>
    <row r="183" spans="1:9" x14ac:dyDescent="0.3">
      <c r="A183" s="72"/>
      <c r="B183" s="73"/>
      <c r="C183" s="59"/>
      <c r="D183" s="87"/>
      <c r="E183" s="60"/>
      <c r="F183" s="60"/>
      <c r="I183" s="74"/>
    </row>
    <row r="184" spans="1:9" ht="15.6" x14ac:dyDescent="0.3">
      <c r="A184" s="72"/>
      <c r="B184" s="63" t="s">
        <v>181</v>
      </c>
      <c r="C184" s="59"/>
      <c r="D184" s="87"/>
      <c r="E184" s="60"/>
      <c r="F184" s="60"/>
      <c r="I184" s="74"/>
    </row>
    <row r="185" spans="1:9" ht="15.6" x14ac:dyDescent="0.3">
      <c r="A185" s="72"/>
      <c r="B185" s="63"/>
      <c r="C185" s="59"/>
      <c r="D185" s="87"/>
      <c r="E185" s="60"/>
      <c r="F185" s="60"/>
      <c r="I185" s="74"/>
    </row>
    <row r="186" spans="1:9" ht="15.6" x14ac:dyDescent="0.3">
      <c r="A186" s="58">
        <v>3.2</v>
      </c>
      <c r="B186" s="70" t="s">
        <v>184</v>
      </c>
      <c r="C186" s="59"/>
      <c r="D186" s="87"/>
      <c r="E186" s="60"/>
      <c r="F186" s="60"/>
    </row>
    <row r="187" spans="1:9" ht="15.6" x14ac:dyDescent="0.3">
      <c r="A187" s="58"/>
      <c r="B187" s="70"/>
      <c r="C187" s="59"/>
      <c r="D187" s="87"/>
      <c r="E187" s="60"/>
      <c r="F187" s="60"/>
    </row>
    <row r="188" spans="1:9" x14ac:dyDescent="0.3">
      <c r="A188" s="58"/>
      <c r="B188" s="75" t="s">
        <v>77</v>
      </c>
      <c r="C188" s="59"/>
      <c r="D188" s="87"/>
      <c r="E188" s="60"/>
      <c r="F188" s="60"/>
      <c r="I188" s="74"/>
    </row>
    <row r="189" spans="1:9" x14ac:dyDescent="0.3">
      <c r="A189" s="58"/>
      <c r="B189" s="75"/>
      <c r="C189" s="59"/>
      <c r="D189" s="87"/>
      <c r="E189" s="60"/>
      <c r="F189" s="60"/>
      <c r="I189" s="74"/>
    </row>
    <row r="190" spans="1:9" ht="30" x14ac:dyDescent="0.3">
      <c r="A190" s="58"/>
      <c r="B190" s="64" t="s">
        <v>78</v>
      </c>
      <c r="C190" s="59"/>
      <c r="D190" s="87"/>
      <c r="E190" s="60"/>
      <c r="F190" s="60"/>
      <c r="I190" s="74"/>
    </row>
    <row r="191" spans="1:9" x14ac:dyDescent="0.3">
      <c r="A191" s="58"/>
      <c r="B191" s="62"/>
      <c r="C191" s="59"/>
      <c r="D191" s="87"/>
      <c r="E191" s="60"/>
      <c r="F191" s="60"/>
      <c r="I191" s="74"/>
    </row>
    <row r="192" spans="1:9" ht="30" x14ac:dyDescent="0.3">
      <c r="A192" s="72" t="s">
        <v>195</v>
      </c>
      <c r="B192" s="73" t="s">
        <v>76</v>
      </c>
      <c r="C192" s="59" t="s">
        <v>75</v>
      </c>
      <c r="D192" s="87"/>
      <c r="E192" s="60"/>
      <c r="F192" s="60" t="str">
        <f>IF(D192="","Rate Only",D192*E192)</f>
        <v>Rate Only</v>
      </c>
      <c r="I192" s="74"/>
    </row>
    <row r="193" spans="1:9" x14ac:dyDescent="0.3">
      <c r="A193" s="58"/>
      <c r="B193" s="77"/>
      <c r="C193" s="59"/>
      <c r="D193" s="87"/>
      <c r="E193" s="60"/>
      <c r="F193" s="60"/>
      <c r="I193" s="74"/>
    </row>
    <row r="194" spans="1:9" x14ac:dyDescent="0.3">
      <c r="A194" s="58" t="s">
        <v>196</v>
      </c>
      <c r="B194" s="73" t="s">
        <v>79</v>
      </c>
      <c r="C194" s="59" t="s">
        <v>75</v>
      </c>
      <c r="D194" s="87"/>
      <c r="E194" s="60"/>
      <c r="F194" s="60" t="str">
        <f>IF(D194="","Rate Only",D194*E194)</f>
        <v>Rate Only</v>
      </c>
      <c r="I194" s="74"/>
    </row>
    <row r="195" spans="1:9" x14ac:dyDescent="0.3">
      <c r="A195" s="58"/>
      <c r="B195" s="61"/>
      <c r="C195" s="59"/>
      <c r="D195" s="87"/>
      <c r="E195" s="60"/>
      <c r="F195" s="60"/>
      <c r="I195" s="74"/>
    </row>
    <row r="196" spans="1:9" ht="17.399999999999999" x14ac:dyDescent="0.3">
      <c r="A196" s="78" t="s">
        <v>197</v>
      </c>
      <c r="B196" s="73" t="s">
        <v>82</v>
      </c>
      <c r="C196" s="59" t="s">
        <v>93</v>
      </c>
      <c r="D196" s="87">
        <f>40*1.5*0.15</f>
        <v>9</v>
      </c>
      <c r="E196" s="60"/>
      <c r="F196" s="60">
        <f>IF(D196="","Rate Only",D196*E196)</f>
        <v>0</v>
      </c>
    </row>
    <row r="197" spans="1:9" ht="15.6" x14ac:dyDescent="0.3">
      <c r="A197" s="58"/>
      <c r="B197" s="70"/>
      <c r="C197" s="59"/>
      <c r="D197" s="87"/>
      <c r="E197" s="60"/>
      <c r="F197" s="60"/>
    </row>
    <row r="198" spans="1:9" ht="15.6" x14ac:dyDescent="0.3">
      <c r="A198" s="58"/>
      <c r="B198" s="70"/>
      <c r="C198" s="59"/>
      <c r="D198" s="87"/>
      <c r="E198" s="60"/>
      <c r="F198" s="60"/>
    </row>
    <row r="199" spans="1:9" ht="15.6" x14ac:dyDescent="0.3">
      <c r="A199" s="58"/>
      <c r="B199" s="63" t="s">
        <v>182</v>
      </c>
      <c r="C199" s="59"/>
      <c r="D199" s="87"/>
      <c r="E199" s="60"/>
      <c r="F199" s="60"/>
      <c r="I199" s="74"/>
    </row>
    <row r="200" spans="1:9" ht="15.6" x14ac:dyDescent="0.3">
      <c r="A200" s="58"/>
      <c r="B200" s="63"/>
      <c r="C200" s="59"/>
      <c r="D200" s="87"/>
      <c r="E200" s="60"/>
      <c r="F200" s="60"/>
      <c r="I200" s="74"/>
    </row>
    <row r="201" spans="1:9" ht="15.6" x14ac:dyDescent="0.3">
      <c r="A201" s="58">
        <v>3.3</v>
      </c>
      <c r="B201" s="70" t="s">
        <v>84</v>
      </c>
      <c r="C201" s="59"/>
      <c r="D201" s="87"/>
      <c r="E201" s="60"/>
      <c r="F201" s="60"/>
    </row>
    <row r="202" spans="1:9" x14ac:dyDescent="0.3">
      <c r="A202" s="58"/>
      <c r="B202" s="75"/>
      <c r="C202" s="59"/>
      <c r="D202" s="87"/>
      <c r="E202" s="60"/>
      <c r="F202" s="60"/>
    </row>
    <row r="203" spans="1:9" x14ac:dyDescent="0.3">
      <c r="A203" s="58" t="s">
        <v>198</v>
      </c>
      <c r="B203" s="62" t="s">
        <v>83</v>
      </c>
      <c r="C203" s="59" t="s">
        <v>85</v>
      </c>
      <c r="D203" s="87">
        <v>1</v>
      </c>
      <c r="E203" s="60"/>
      <c r="F203" s="60">
        <f>IF(D203="","Rate Only",D203*E203)</f>
        <v>0</v>
      </c>
    </row>
    <row r="204" spans="1:9" x14ac:dyDescent="0.3">
      <c r="A204" s="58"/>
      <c r="B204" s="62"/>
      <c r="C204" s="59"/>
      <c r="D204" s="87"/>
      <c r="E204" s="60"/>
      <c r="F204" s="60"/>
    </row>
    <row r="205" spans="1:9" x14ac:dyDescent="0.3">
      <c r="A205" s="58"/>
      <c r="B205" s="75" t="s">
        <v>87</v>
      </c>
      <c r="C205" s="59"/>
      <c r="D205" s="87"/>
      <c r="E205" s="60"/>
      <c r="F205" s="60"/>
    </row>
    <row r="206" spans="1:9" x14ac:dyDescent="0.3">
      <c r="A206" s="58"/>
      <c r="B206" s="75"/>
      <c r="C206" s="59"/>
      <c r="D206" s="87"/>
      <c r="E206" s="60"/>
      <c r="F206" s="60"/>
    </row>
    <row r="207" spans="1:9" ht="45" x14ac:dyDescent="0.3">
      <c r="A207" s="58"/>
      <c r="B207" s="64" t="s">
        <v>187</v>
      </c>
      <c r="C207" s="59"/>
      <c r="D207" s="87"/>
      <c r="E207" s="60"/>
      <c r="F207" s="60"/>
    </row>
    <row r="208" spans="1:9" x14ac:dyDescent="0.3">
      <c r="A208" s="58"/>
      <c r="B208" s="62"/>
      <c r="C208" s="59"/>
      <c r="D208" s="87"/>
      <c r="E208" s="60"/>
      <c r="F208" s="60"/>
    </row>
    <row r="209" spans="1:6" x14ac:dyDescent="0.3">
      <c r="A209" s="72"/>
      <c r="B209" s="64" t="s">
        <v>89</v>
      </c>
      <c r="C209" s="59"/>
      <c r="D209" s="87"/>
      <c r="E209" s="60"/>
      <c r="F209" s="60"/>
    </row>
    <row r="210" spans="1:6" x14ac:dyDescent="0.3">
      <c r="A210" s="58"/>
      <c r="B210" s="62"/>
      <c r="C210" s="59"/>
      <c r="D210" s="87"/>
      <c r="E210" s="60"/>
      <c r="F210" s="60"/>
    </row>
    <row r="211" spans="1:6" ht="17.399999999999999" x14ac:dyDescent="0.3">
      <c r="A211" s="58" t="s">
        <v>199</v>
      </c>
      <c r="B211" s="73" t="s">
        <v>228</v>
      </c>
      <c r="C211" s="59" t="s">
        <v>93</v>
      </c>
      <c r="D211" s="87">
        <f>40*0.75*0.5</f>
        <v>15</v>
      </c>
      <c r="E211" s="60"/>
      <c r="F211" s="60">
        <f>IF(D211="","Rate Only",D211*E211)</f>
        <v>0</v>
      </c>
    </row>
    <row r="212" spans="1:6" x14ac:dyDescent="0.3">
      <c r="A212" s="58"/>
      <c r="B212" s="62"/>
      <c r="C212" s="59"/>
      <c r="D212" s="87"/>
      <c r="E212" s="60"/>
      <c r="F212" s="60"/>
    </row>
    <row r="213" spans="1:6" ht="17.399999999999999" x14ac:dyDescent="0.3">
      <c r="A213" s="58" t="s">
        <v>200</v>
      </c>
      <c r="B213" s="73" t="s">
        <v>90</v>
      </c>
      <c r="C213" s="59" t="s">
        <v>93</v>
      </c>
      <c r="D213" s="87">
        <f>0.35*0.35*0.75*40/3</f>
        <v>1.2249999999999999</v>
      </c>
      <c r="E213" s="60"/>
      <c r="F213" s="60">
        <f>IF(D213="","Rate Only",D213*E213)</f>
        <v>0</v>
      </c>
    </row>
    <row r="214" spans="1:6" x14ac:dyDescent="0.3">
      <c r="A214" s="58"/>
      <c r="B214" s="62"/>
      <c r="C214" s="59"/>
      <c r="D214" s="87"/>
      <c r="E214" s="60"/>
      <c r="F214" s="60"/>
    </row>
    <row r="215" spans="1:6" ht="17.399999999999999" x14ac:dyDescent="0.3">
      <c r="A215" s="58" t="s">
        <v>201</v>
      </c>
      <c r="B215" s="73" t="s">
        <v>98</v>
      </c>
      <c r="C215" s="59" t="s">
        <v>93</v>
      </c>
      <c r="D215" s="87">
        <f>40*0.3*0.25</f>
        <v>3</v>
      </c>
      <c r="E215" s="60"/>
      <c r="F215" s="60">
        <f>IF(D215="","Rate Only",D215*E215)</f>
        <v>0</v>
      </c>
    </row>
    <row r="216" spans="1:6" x14ac:dyDescent="0.3">
      <c r="A216" s="58"/>
      <c r="B216" s="62"/>
      <c r="C216" s="59"/>
      <c r="D216" s="87"/>
      <c r="E216" s="60"/>
      <c r="F216" s="60"/>
    </row>
    <row r="217" spans="1:6" x14ac:dyDescent="0.3">
      <c r="A217" s="58"/>
      <c r="B217" s="75" t="s">
        <v>94</v>
      </c>
      <c r="C217" s="59"/>
      <c r="D217" s="87"/>
      <c r="E217" s="60"/>
      <c r="F217" s="60"/>
    </row>
    <row r="218" spans="1:6" x14ac:dyDescent="0.3">
      <c r="A218" s="58"/>
      <c r="B218" s="62"/>
      <c r="C218" s="59"/>
      <c r="D218" s="87"/>
      <c r="E218" s="60"/>
      <c r="F218" s="60"/>
    </row>
    <row r="219" spans="1:6" ht="17.399999999999999" x14ac:dyDescent="0.3">
      <c r="A219" s="58" t="s">
        <v>202</v>
      </c>
      <c r="B219" s="73" t="s">
        <v>95</v>
      </c>
      <c r="C219" s="59" t="s">
        <v>93</v>
      </c>
      <c r="D219" s="87"/>
      <c r="E219" s="60"/>
      <c r="F219" s="60" t="str">
        <f>IF(D219="","Rate Only",D219*E219)</f>
        <v>Rate Only</v>
      </c>
    </row>
    <row r="220" spans="1:6" x14ac:dyDescent="0.3">
      <c r="A220" s="58"/>
      <c r="B220" s="62"/>
      <c r="C220" s="59"/>
      <c r="D220" s="87"/>
      <c r="E220" s="60"/>
      <c r="F220" s="60"/>
    </row>
    <row r="221" spans="1:6" ht="17.399999999999999" x14ac:dyDescent="0.3">
      <c r="A221" s="58" t="s">
        <v>203</v>
      </c>
      <c r="B221" s="73" t="s">
        <v>96</v>
      </c>
      <c r="C221" s="59" t="s">
        <v>93</v>
      </c>
      <c r="D221" s="87"/>
      <c r="E221" s="60"/>
      <c r="F221" s="60" t="str">
        <f>IF(D221="","Rate Only",D221*E221)</f>
        <v>Rate Only</v>
      </c>
    </row>
    <row r="222" spans="1:6" x14ac:dyDescent="0.3">
      <c r="A222" s="58"/>
      <c r="B222" s="62"/>
      <c r="C222" s="59"/>
      <c r="D222" s="87"/>
      <c r="E222" s="60"/>
      <c r="F222" s="60"/>
    </row>
    <row r="223" spans="1:6" ht="17.399999999999999" x14ac:dyDescent="0.3">
      <c r="A223" s="58" t="s">
        <v>204</v>
      </c>
      <c r="B223" s="73" t="s">
        <v>97</v>
      </c>
      <c r="C223" s="59" t="s">
        <v>93</v>
      </c>
      <c r="D223" s="87"/>
      <c r="E223" s="60"/>
      <c r="F223" s="60" t="str">
        <f>IF(D223="","Rate Only",D223*E223)</f>
        <v>Rate Only</v>
      </c>
    </row>
    <row r="224" spans="1:6" x14ac:dyDescent="0.3">
      <c r="A224" s="58"/>
      <c r="B224" s="62"/>
      <c r="C224" s="59"/>
      <c r="D224" s="87"/>
      <c r="E224" s="60"/>
      <c r="F224" s="60"/>
    </row>
    <row r="225" spans="1:6" x14ac:dyDescent="0.3">
      <c r="A225" s="58"/>
      <c r="B225" s="75" t="s">
        <v>92</v>
      </c>
      <c r="C225" s="59"/>
      <c r="D225" s="87"/>
      <c r="E225" s="60"/>
      <c r="F225" s="60"/>
    </row>
    <row r="226" spans="1:6" x14ac:dyDescent="0.3">
      <c r="A226" s="58"/>
      <c r="B226" s="75"/>
      <c r="C226" s="59"/>
      <c r="D226" s="87"/>
      <c r="E226" s="60"/>
      <c r="F226" s="60"/>
    </row>
    <row r="227" spans="1:6" x14ac:dyDescent="0.3">
      <c r="A227" s="72" t="s">
        <v>205</v>
      </c>
      <c r="B227" s="73" t="s">
        <v>229</v>
      </c>
      <c r="C227" s="59" t="s">
        <v>7</v>
      </c>
      <c r="D227" s="87"/>
      <c r="E227" s="60"/>
      <c r="F227" s="60" t="str">
        <f>IF(D227="","Rate Only",D227*E227)</f>
        <v>Rate Only</v>
      </c>
    </row>
    <row r="228" spans="1:6" x14ac:dyDescent="0.3">
      <c r="A228" s="58"/>
      <c r="B228" s="62"/>
      <c r="C228" s="59"/>
      <c r="D228" s="87"/>
      <c r="E228" s="60"/>
      <c r="F228" s="60"/>
    </row>
    <row r="229" spans="1:6" x14ac:dyDescent="0.3">
      <c r="A229" s="58"/>
      <c r="B229" s="75" t="s">
        <v>192</v>
      </c>
      <c r="C229" s="59"/>
      <c r="D229" s="87"/>
      <c r="E229" s="60"/>
      <c r="F229" s="60"/>
    </row>
    <row r="230" spans="1:6" x14ac:dyDescent="0.3">
      <c r="A230" s="58"/>
      <c r="B230" s="62"/>
      <c r="C230" s="59"/>
      <c r="D230" s="87"/>
      <c r="E230" s="60"/>
      <c r="F230" s="60"/>
    </row>
    <row r="231" spans="1:6" x14ac:dyDescent="0.3">
      <c r="A231" s="58"/>
      <c r="B231" s="75" t="s">
        <v>236</v>
      </c>
      <c r="C231" s="59"/>
      <c r="D231" s="87"/>
      <c r="E231" s="60"/>
      <c r="F231" s="60"/>
    </row>
    <row r="232" spans="1:6" x14ac:dyDescent="0.3">
      <c r="A232" s="58"/>
      <c r="B232" s="79"/>
      <c r="C232" s="59"/>
      <c r="D232" s="87"/>
      <c r="E232" s="60"/>
      <c r="F232" s="60"/>
    </row>
    <row r="233" spans="1:6" x14ac:dyDescent="0.3">
      <c r="A233" s="58" t="s">
        <v>206</v>
      </c>
      <c r="B233" s="73" t="s">
        <v>104</v>
      </c>
      <c r="C233" s="59" t="s">
        <v>235</v>
      </c>
      <c r="D233" s="87">
        <f>40*(0.8*2+0.6)</f>
        <v>88</v>
      </c>
      <c r="E233" s="60"/>
      <c r="F233" s="60">
        <f>IF(D233="","Rate Only",D233*E233)</f>
        <v>0</v>
      </c>
    </row>
    <row r="234" spans="1:6" x14ac:dyDescent="0.3">
      <c r="A234" s="58"/>
      <c r="B234" s="79"/>
      <c r="C234" s="59"/>
      <c r="D234" s="87"/>
      <c r="E234" s="60"/>
      <c r="F234" s="60"/>
    </row>
    <row r="235" spans="1:6" x14ac:dyDescent="0.3">
      <c r="A235" s="58" t="s">
        <v>207</v>
      </c>
      <c r="B235" s="73" t="s">
        <v>99</v>
      </c>
      <c r="C235" s="59" t="s">
        <v>235</v>
      </c>
      <c r="D235" s="87"/>
      <c r="E235" s="60"/>
      <c r="F235" s="60" t="str">
        <f>IF(D235="","Rate Only",D235*E235)</f>
        <v>Rate Only</v>
      </c>
    </row>
    <row r="236" spans="1:6" x14ac:dyDescent="0.3">
      <c r="A236" s="58"/>
      <c r="B236" s="79"/>
      <c r="C236" s="59"/>
      <c r="D236" s="87"/>
      <c r="E236" s="60"/>
      <c r="F236" s="60"/>
    </row>
    <row r="237" spans="1:6" x14ac:dyDescent="0.3">
      <c r="A237" s="58"/>
      <c r="B237" s="75" t="s">
        <v>100</v>
      </c>
      <c r="C237" s="59"/>
      <c r="D237" s="87"/>
      <c r="E237" s="60"/>
      <c r="F237" s="60"/>
    </row>
    <row r="238" spans="1:6" x14ac:dyDescent="0.3">
      <c r="A238" s="58"/>
      <c r="B238" s="79"/>
      <c r="C238" s="59"/>
      <c r="D238" s="87"/>
      <c r="E238" s="60"/>
      <c r="F238" s="60"/>
    </row>
    <row r="239" spans="1:6" x14ac:dyDescent="0.3">
      <c r="A239" s="58"/>
      <c r="B239" s="80" t="s">
        <v>103</v>
      </c>
      <c r="C239" s="59"/>
      <c r="D239" s="87"/>
      <c r="E239" s="60"/>
      <c r="F239" s="60"/>
    </row>
    <row r="240" spans="1:6" x14ac:dyDescent="0.3">
      <c r="A240" s="58"/>
      <c r="B240" s="79"/>
      <c r="C240" s="59"/>
      <c r="D240" s="87"/>
      <c r="E240" s="60"/>
      <c r="F240" s="60"/>
    </row>
    <row r="241" spans="1:6" ht="17.399999999999999" x14ac:dyDescent="0.3">
      <c r="A241" s="58" t="s">
        <v>208</v>
      </c>
      <c r="B241" s="73" t="s">
        <v>101</v>
      </c>
      <c r="C241" s="59" t="s">
        <v>93</v>
      </c>
      <c r="D241" s="87">
        <f>40/3*0.3*0.3*0.75</f>
        <v>0.89999999999999991</v>
      </c>
      <c r="E241" s="60"/>
      <c r="F241" s="60">
        <f>IF(D241="","Rate Only",D241*E241)</f>
        <v>0</v>
      </c>
    </row>
    <row r="242" spans="1:6" x14ac:dyDescent="0.3">
      <c r="A242" s="58"/>
      <c r="B242" s="81"/>
      <c r="C242" s="59"/>
      <c r="D242" s="87"/>
      <c r="E242" s="60"/>
      <c r="F242" s="60"/>
    </row>
    <row r="243" spans="1:6" ht="17.399999999999999" x14ac:dyDescent="0.3">
      <c r="A243" s="58" t="s">
        <v>209</v>
      </c>
      <c r="B243" s="73" t="s">
        <v>88</v>
      </c>
      <c r="C243" s="59" t="s">
        <v>93</v>
      </c>
      <c r="D243" s="87"/>
      <c r="E243" s="60">
        <f>E241</f>
        <v>0</v>
      </c>
      <c r="F243" s="60" t="str">
        <f>IF(D243="","Rate Only",D243*E243)</f>
        <v>Rate Only</v>
      </c>
    </row>
    <row r="244" spans="1:6" x14ac:dyDescent="0.3">
      <c r="A244" s="58"/>
      <c r="B244" s="81"/>
      <c r="C244" s="59"/>
      <c r="D244" s="87"/>
      <c r="E244" s="60"/>
      <c r="F244" s="60"/>
    </row>
    <row r="245" spans="1:6" ht="17.399999999999999" x14ac:dyDescent="0.3">
      <c r="A245" s="58" t="s">
        <v>210</v>
      </c>
      <c r="B245" s="73" t="s">
        <v>91</v>
      </c>
      <c r="C245" s="59" t="s">
        <v>93</v>
      </c>
      <c r="D245" s="87"/>
      <c r="E245" s="60">
        <f>E243</f>
        <v>0</v>
      </c>
      <c r="F245" s="60" t="str">
        <f>IF(D245="","Rate Only",D245*E245)</f>
        <v>Rate Only</v>
      </c>
    </row>
    <row r="246" spans="1:6" x14ac:dyDescent="0.3">
      <c r="A246" s="58"/>
      <c r="B246" s="81"/>
      <c r="C246" s="59"/>
      <c r="D246" s="87"/>
      <c r="E246" s="60"/>
      <c r="F246" s="60"/>
    </row>
    <row r="247" spans="1:6" x14ac:dyDescent="0.3">
      <c r="A247" s="58" t="s">
        <v>211</v>
      </c>
      <c r="B247" s="73" t="s">
        <v>105</v>
      </c>
      <c r="C247" s="59" t="s">
        <v>86</v>
      </c>
      <c r="D247" s="87"/>
      <c r="E247" s="60">
        <f>E245</f>
        <v>0</v>
      </c>
      <c r="F247" s="60" t="str">
        <f>IF(D247="","Rate Only",D247*E247)</f>
        <v>Rate Only</v>
      </c>
    </row>
    <row r="248" spans="1:6" x14ac:dyDescent="0.3">
      <c r="A248" s="58"/>
      <c r="B248" s="73"/>
      <c r="C248" s="59"/>
      <c r="D248" s="87"/>
      <c r="E248" s="60"/>
      <c r="F248" s="60"/>
    </row>
    <row r="249" spans="1:6" x14ac:dyDescent="0.3">
      <c r="A249" s="58"/>
      <c r="B249" s="75" t="s">
        <v>112</v>
      </c>
      <c r="C249" s="59"/>
      <c r="D249" s="87"/>
      <c r="E249" s="60"/>
      <c r="F249" s="60"/>
    </row>
    <row r="250" spans="1:6" x14ac:dyDescent="0.3">
      <c r="A250" s="58"/>
      <c r="B250" s="82"/>
      <c r="C250" s="59"/>
      <c r="D250" s="87"/>
      <c r="E250" s="60"/>
      <c r="F250" s="60"/>
    </row>
    <row r="251" spans="1:6" ht="17.399999999999999" x14ac:dyDescent="0.3">
      <c r="A251" s="58" t="s">
        <v>212</v>
      </c>
      <c r="B251" s="73" t="s">
        <v>239</v>
      </c>
      <c r="C251" s="59" t="s">
        <v>225</v>
      </c>
      <c r="D251" s="87"/>
      <c r="E251" s="60"/>
      <c r="F251" s="60" t="str">
        <f>IF(D251="","Rate Only",D251*E251)</f>
        <v>Rate Only</v>
      </c>
    </row>
    <row r="252" spans="1:6" x14ac:dyDescent="0.3">
      <c r="A252" s="58"/>
      <c r="B252" s="61"/>
      <c r="C252" s="59"/>
      <c r="D252" s="87"/>
      <c r="E252" s="60"/>
      <c r="F252" s="60"/>
    </row>
    <row r="253" spans="1:6" x14ac:dyDescent="0.3">
      <c r="A253" s="58"/>
      <c r="B253" s="75" t="s">
        <v>102</v>
      </c>
      <c r="C253" s="59"/>
      <c r="D253" s="87"/>
      <c r="E253" s="60"/>
      <c r="F253" s="60"/>
    </row>
    <row r="254" spans="1:6" x14ac:dyDescent="0.3">
      <c r="A254" s="58"/>
      <c r="B254" s="75"/>
      <c r="C254" s="59"/>
      <c r="D254" s="87"/>
      <c r="E254" s="60"/>
      <c r="F254" s="60"/>
    </row>
    <row r="255" spans="1:6" ht="75" x14ac:dyDescent="0.3">
      <c r="A255" s="58"/>
      <c r="B255" s="64" t="s">
        <v>118</v>
      </c>
      <c r="C255" s="59"/>
      <c r="D255" s="87"/>
      <c r="E255" s="60"/>
      <c r="F255" s="60"/>
    </row>
    <row r="256" spans="1:6" x14ac:dyDescent="0.3">
      <c r="A256" s="58"/>
      <c r="B256" s="62"/>
      <c r="C256" s="59"/>
      <c r="D256" s="87"/>
      <c r="E256" s="60"/>
      <c r="F256" s="60"/>
    </row>
    <row r="257" spans="1:6" ht="30" x14ac:dyDescent="0.3">
      <c r="A257" s="58"/>
      <c r="B257" s="64" t="s">
        <v>116</v>
      </c>
      <c r="C257" s="59"/>
      <c r="D257" s="87"/>
      <c r="E257" s="60"/>
      <c r="F257" s="60"/>
    </row>
    <row r="258" spans="1:6" x14ac:dyDescent="0.3">
      <c r="A258" s="58"/>
      <c r="B258" s="75"/>
      <c r="C258" s="59"/>
      <c r="D258" s="87"/>
      <c r="E258" s="60"/>
      <c r="F258" s="60"/>
    </row>
    <row r="259" spans="1:6" x14ac:dyDescent="0.3">
      <c r="A259" s="58" t="s">
        <v>213</v>
      </c>
      <c r="B259" s="73" t="s">
        <v>240</v>
      </c>
      <c r="C259" s="59" t="s">
        <v>75</v>
      </c>
      <c r="D259" s="87">
        <v>3</v>
      </c>
      <c r="E259" s="60"/>
      <c r="F259" s="60">
        <f>IF(D259="","Rate Only",D259*E259)</f>
        <v>0</v>
      </c>
    </row>
    <row r="260" spans="1:6" x14ac:dyDescent="0.3">
      <c r="A260" s="58"/>
      <c r="C260" s="59"/>
      <c r="D260" s="87"/>
      <c r="E260" s="60"/>
      <c r="F260" s="60"/>
    </row>
    <row r="261" spans="1:6" x14ac:dyDescent="0.3">
      <c r="A261" s="58" t="s">
        <v>214</v>
      </c>
      <c r="B261" s="73" t="s">
        <v>241</v>
      </c>
      <c r="C261" s="59" t="s">
        <v>75</v>
      </c>
      <c r="D261" s="87">
        <v>14</v>
      </c>
      <c r="E261" s="60"/>
      <c r="F261" s="60">
        <f>IF(D261="","Rate Only",D261*E261)</f>
        <v>0</v>
      </c>
    </row>
    <row r="262" spans="1:6" x14ac:dyDescent="0.3">
      <c r="A262" s="58"/>
      <c r="C262" s="59"/>
      <c r="D262" s="87"/>
      <c r="E262" s="60"/>
      <c r="F262" s="60"/>
    </row>
    <row r="263" spans="1:6" x14ac:dyDescent="0.3">
      <c r="A263" s="58" t="s">
        <v>215</v>
      </c>
      <c r="B263" s="73" t="s">
        <v>108</v>
      </c>
      <c r="C263" s="59" t="s">
        <v>86</v>
      </c>
      <c r="D263" s="87">
        <f>40/10</f>
        <v>4</v>
      </c>
      <c r="E263" s="60"/>
      <c r="F263" s="60">
        <f>IF(D263="","Rate Only",D263*E263)</f>
        <v>0</v>
      </c>
    </row>
    <row r="264" spans="1:6" x14ac:dyDescent="0.3">
      <c r="A264" s="58"/>
      <c r="B264" s="73"/>
      <c r="C264" s="59"/>
      <c r="D264" s="87"/>
      <c r="E264" s="60"/>
      <c r="F264" s="60"/>
    </row>
    <row r="265" spans="1:6" x14ac:dyDescent="0.3">
      <c r="A265" s="58" t="s">
        <v>216</v>
      </c>
      <c r="B265" s="73" t="s">
        <v>109</v>
      </c>
      <c r="C265" s="59" t="s">
        <v>86</v>
      </c>
      <c r="D265" s="87"/>
      <c r="E265" s="60"/>
      <c r="F265" s="60" t="str">
        <f>IF(D265="","Rate Only",D265*E265)</f>
        <v>Rate Only</v>
      </c>
    </row>
    <row r="266" spans="1:6" x14ac:dyDescent="0.3">
      <c r="A266" s="58"/>
      <c r="B266" s="81"/>
      <c r="C266" s="59"/>
      <c r="D266" s="87"/>
      <c r="E266" s="60"/>
      <c r="F266" s="60"/>
    </row>
    <row r="267" spans="1:6" x14ac:dyDescent="0.3">
      <c r="A267" s="58" t="s">
        <v>217</v>
      </c>
      <c r="B267" s="73" t="s">
        <v>230</v>
      </c>
      <c r="C267" s="59" t="s">
        <v>7</v>
      </c>
      <c r="D267" s="87">
        <f>ROUND(40,0)*3</f>
        <v>120</v>
      </c>
      <c r="E267" s="60"/>
      <c r="F267" s="60">
        <f>IF(D267="","Rate Only",D267*E267)</f>
        <v>0</v>
      </c>
    </row>
    <row r="268" spans="1:6" x14ac:dyDescent="0.3">
      <c r="A268" s="58"/>
      <c r="B268" s="73"/>
      <c r="C268" s="59"/>
      <c r="D268" s="87"/>
      <c r="E268" s="60"/>
      <c r="F268" s="60"/>
    </row>
    <row r="269" spans="1:6" ht="30" x14ac:dyDescent="0.3">
      <c r="A269" s="58" t="s">
        <v>218</v>
      </c>
      <c r="B269" s="73" t="s">
        <v>114</v>
      </c>
      <c r="C269" s="59" t="s">
        <v>7</v>
      </c>
      <c r="D269" s="87">
        <v>40</v>
      </c>
      <c r="E269" s="60"/>
      <c r="F269" s="60">
        <f>IF(D269="","Rate Only",D269*E269)</f>
        <v>0</v>
      </c>
    </row>
    <row r="270" spans="1:6" x14ac:dyDescent="0.3">
      <c r="A270" s="58"/>
      <c r="B270" s="73"/>
      <c r="C270" s="59"/>
      <c r="D270" s="87"/>
      <c r="E270" s="60"/>
      <c r="F270" s="60"/>
    </row>
    <row r="271" spans="1:6" x14ac:dyDescent="0.3">
      <c r="A271" s="58"/>
      <c r="B271" s="75" t="s">
        <v>111</v>
      </c>
      <c r="C271" s="59"/>
      <c r="D271" s="87"/>
      <c r="E271" s="60"/>
      <c r="F271" s="60"/>
    </row>
    <row r="272" spans="1:6" ht="30" x14ac:dyDescent="0.3">
      <c r="A272" s="58"/>
      <c r="B272" s="75" t="s">
        <v>117</v>
      </c>
      <c r="C272" s="59"/>
      <c r="D272" s="87"/>
      <c r="E272" s="60"/>
      <c r="F272" s="60"/>
    </row>
    <row r="273" spans="1:6" x14ac:dyDescent="0.3">
      <c r="A273" s="58"/>
      <c r="B273" s="75"/>
      <c r="C273" s="59"/>
      <c r="D273" s="87"/>
      <c r="E273" s="60"/>
      <c r="F273" s="60"/>
    </row>
    <row r="274" spans="1:6" x14ac:dyDescent="0.3">
      <c r="A274" s="58" t="s">
        <v>219</v>
      </c>
      <c r="B274" s="73" t="s">
        <v>237</v>
      </c>
      <c r="C274" s="59" t="s">
        <v>7</v>
      </c>
      <c r="D274" s="87"/>
      <c r="E274" s="60"/>
      <c r="F274" s="60" t="str">
        <f>IF(D274="","Rate Only",D274*E274)</f>
        <v>Rate Only</v>
      </c>
    </row>
    <row r="275" spans="1:6" x14ac:dyDescent="0.3">
      <c r="A275" s="58"/>
      <c r="C275" s="59"/>
      <c r="D275" s="87"/>
      <c r="E275" s="60"/>
      <c r="F275" s="60"/>
    </row>
    <row r="276" spans="1:6" x14ac:dyDescent="0.3">
      <c r="A276" s="58" t="s">
        <v>220</v>
      </c>
      <c r="B276" s="73" t="s">
        <v>106</v>
      </c>
      <c r="C276" s="59" t="s">
        <v>86</v>
      </c>
      <c r="D276" s="87"/>
      <c r="E276" s="60"/>
      <c r="F276" s="60" t="str">
        <f>IF(D276="","Rate Only",D276*E276)</f>
        <v>Rate Only</v>
      </c>
    </row>
    <row r="277" spans="1:6" x14ac:dyDescent="0.3">
      <c r="A277" s="58"/>
      <c r="C277" s="59"/>
      <c r="D277" s="87"/>
      <c r="E277" s="60"/>
      <c r="F277" s="60"/>
    </row>
    <row r="278" spans="1:6" x14ac:dyDescent="0.3">
      <c r="A278" s="58" t="s">
        <v>221</v>
      </c>
      <c r="B278" s="73" t="s">
        <v>107</v>
      </c>
      <c r="C278" s="59" t="s">
        <v>7</v>
      </c>
      <c r="D278" s="87"/>
      <c r="E278" s="60"/>
      <c r="F278" s="60" t="str">
        <f>IF(D278="","Rate Only",D278*E278)</f>
        <v>Rate Only</v>
      </c>
    </row>
    <row r="279" spans="1:6" x14ac:dyDescent="0.3">
      <c r="A279" s="58"/>
      <c r="C279" s="59"/>
      <c r="D279" s="87"/>
      <c r="E279" s="60"/>
      <c r="F279" s="60"/>
    </row>
    <row r="280" spans="1:6" x14ac:dyDescent="0.3">
      <c r="A280" s="58" t="s">
        <v>222</v>
      </c>
      <c r="B280" s="73" t="s">
        <v>110</v>
      </c>
      <c r="C280" s="59" t="s">
        <v>7</v>
      </c>
      <c r="D280" s="87"/>
      <c r="E280" s="60"/>
      <c r="F280" s="60" t="str">
        <f>IF(D280="","Rate Only",D280*E280)</f>
        <v>Rate Only</v>
      </c>
    </row>
    <row r="281" spans="1:6" x14ac:dyDescent="0.3">
      <c r="A281" s="58"/>
      <c r="C281" s="59"/>
      <c r="D281" s="87"/>
      <c r="E281" s="60"/>
      <c r="F281" s="60"/>
    </row>
    <row r="282" spans="1:6" x14ac:dyDescent="0.3">
      <c r="A282" s="58" t="s">
        <v>223</v>
      </c>
      <c r="B282" s="73" t="s">
        <v>113</v>
      </c>
      <c r="C282" s="59" t="s">
        <v>7</v>
      </c>
      <c r="D282" s="87"/>
      <c r="E282" s="60"/>
      <c r="F282" s="60" t="str">
        <f>IF(D282="","Rate Only",D282*E282)</f>
        <v>Rate Only</v>
      </c>
    </row>
    <row r="283" spans="1:6" x14ac:dyDescent="0.3">
      <c r="A283" s="58"/>
      <c r="C283" s="59"/>
      <c r="D283" s="87"/>
      <c r="E283" s="60"/>
      <c r="F283" s="60"/>
    </row>
    <row r="284" spans="1:6" x14ac:dyDescent="0.3">
      <c r="B284" s="75" t="s">
        <v>115</v>
      </c>
      <c r="C284" s="59"/>
      <c r="D284" s="87"/>
      <c r="E284" s="60"/>
      <c r="F284" s="60"/>
    </row>
    <row r="285" spans="1:6" x14ac:dyDescent="0.3">
      <c r="A285" s="58"/>
      <c r="C285" s="59"/>
      <c r="D285" s="87"/>
      <c r="E285" s="60"/>
      <c r="F285" s="60"/>
    </row>
    <row r="286" spans="1:6" ht="30" x14ac:dyDescent="0.3">
      <c r="A286" s="58" t="s">
        <v>224</v>
      </c>
      <c r="B286" s="73" t="s">
        <v>238</v>
      </c>
      <c r="C286" s="59" t="s">
        <v>225</v>
      </c>
      <c r="D286" s="87">
        <f>ROUND(40,0)*2.4</f>
        <v>96</v>
      </c>
      <c r="E286" s="60"/>
      <c r="F286" s="60">
        <f>IF(D286="","Rate Only",D286*E286)</f>
        <v>0</v>
      </c>
    </row>
    <row r="287" spans="1:6" x14ac:dyDescent="0.3">
      <c r="A287" s="58"/>
      <c r="B287" s="81"/>
      <c r="C287" s="59"/>
      <c r="D287" s="87"/>
      <c r="E287" s="60"/>
      <c r="F287" s="60"/>
    </row>
    <row r="288" spans="1:6" x14ac:dyDescent="0.3">
      <c r="A288" s="58"/>
      <c r="B288" s="81"/>
      <c r="C288" s="59"/>
      <c r="D288" s="87"/>
      <c r="E288" s="60"/>
      <c r="F288" s="60"/>
    </row>
    <row r="289" spans="1:6" ht="15.6" x14ac:dyDescent="0.3">
      <c r="A289" s="58"/>
      <c r="B289" s="70" t="s">
        <v>183</v>
      </c>
      <c r="C289" s="59"/>
      <c r="D289" s="87"/>
      <c r="E289" s="60"/>
      <c r="F289" s="60"/>
    </row>
    <row r="290" spans="1:6" ht="15.6" x14ac:dyDescent="0.3">
      <c r="A290" s="58"/>
      <c r="B290" s="70"/>
      <c r="C290" s="59"/>
      <c r="D290" s="87"/>
      <c r="E290" s="60"/>
      <c r="F290" s="60"/>
    </row>
    <row r="291" spans="1:6" ht="15.6" x14ac:dyDescent="0.3">
      <c r="A291" s="58">
        <v>4.4000000000000004</v>
      </c>
      <c r="B291" s="70" t="s">
        <v>127</v>
      </c>
      <c r="C291" s="59"/>
      <c r="D291" s="87"/>
      <c r="E291" s="60"/>
      <c r="F291" s="60"/>
    </row>
    <row r="292" spans="1:6" x14ac:dyDescent="0.3">
      <c r="A292" s="58"/>
      <c r="B292" s="61"/>
      <c r="C292" s="59"/>
      <c r="D292" s="87"/>
      <c r="E292" s="60"/>
      <c r="F292" s="60"/>
    </row>
    <row r="293" spans="1:6" x14ac:dyDescent="0.3">
      <c r="A293" s="58" t="s">
        <v>133</v>
      </c>
      <c r="B293" s="61" t="s">
        <v>128</v>
      </c>
      <c r="C293" s="59" t="s">
        <v>132</v>
      </c>
      <c r="D293" s="87"/>
      <c r="E293" s="60"/>
      <c r="F293" s="60" t="str">
        <f>IF(D293="","Rate Only",D293*E293)</f>
        <v>Rate Only</v>
      </c>
    </row>
    <row r="294" spans="1:6" x14ac:dyDescent="0.3">
      <c r="A294" s="58"/>
      <c r="B294" s="61"/>
      <c r="C294" s="59"/>
      <c r="D294" s="87"/>
      <c r="E294" s="60"/>
      <c r="F294" s="60"/>
    </row>
    <row r="295" spans="1:6" x14ac:dyDescent="0.3">
      <c r="A295" s="58" t="s">
        <v>134</v>
      </c>
      <c r="B295" s="83" t="s">
        <v>129</v>
      </c>
      <c r="C295" s="59" t="s">
        <v>132</v>
      </c>
      <c r="D295" s="87"/>
      <c r="E295" s="60"/>
      <c r="F295" s="60" t="str">
        <f>IF(D295="","Rate Only",D295*E295)</f>
        <v>Rate Only</v>
      </c>
    </row>
    <row r="296" spans="1:6" x14ac:dyDescent="0.3">
      <c r="A296" s="58"/>
      <c r="C296" s="59"/>
      <c r="D296" s="87"/>
      <c r="E296" s="60"/>
      <c r="F296" s="60"/>
    </row>
    <row r="297" spans="1:6" x14ac:dyDescent="0.3">
      <c r="A297" s="58" t="s">
        <v>135</v>
      </c>
      <c r="B297" s="83" t="s">
        <v>131</v>
      </c>
      <c r="C297" s="59" t="s">
        <v>132</v>
      </c>
      <c r="D297" s="87"/>
      <c r="E297" s="60"/>
      <c r="F297" s="60" t="str">
        <f>IF(D297="","Rate Only",D297*E297)</f>
        <v>Rate Only</v>
      </c>
    </row>
    <row r="298" spans="1:6" x14ac:dyDescent="0.3">
      <c r="A298" s="58"/>
      <c r="C298" s="59"/>
      <c r="D298" s="87"/>
      <c r="E298" s="60"/>
      <c r="F298" s="60"/>
    </row>
    <row r="299" spans="1:6" x14ac:dyDescent="0.3">
      <c r="A299" s="58" t="s">
        <v>136</v>
      </c>
      <c r="B299" s="83" t="s">
        <v>130</v>
      </c>
      <c r="C299" s="59" t="s">
        <v>132</v>
      </c>
      <c r="D299" s="87"/>
      <c r="E299" s="60"/>
      <c r="F299" s="60" t="str">
        <f>IF(D299="","Rate Only",D299*E299)</f>
        <v>Rate Only</v>
      </c>
    </row>
    <row r="300" spans="1:6" x14ac:dyDescent="0.3">
      <c r="A300" s="58"/>
      <c r="C300" s="59"/>
      <c r="D300" s="87"/>
      <c r="E300" s="60"/>
      <c r="F300" s="60"/>
    </row>
    <row r="301" spans="1:6" x14ac:dyDescent="0.3">
      <c r="A301" s="58" t="s">
        <v>231</v>
      </c>
      <c r="B301" s="83" t="s">
        <v>226</v>
      </c>
      <c r="C301" s="59" t="s">
        <v>132</v>
      </c>
      <c r="D301" s="87"/>
      <c r="E301" s="60"/>
      <c r="F301" s="60" t="str">
        <f>IF(D301="","Rate Only",D301*E301)</f>
        <v>Rate Only</v>
      </c>
    </row>
    <row r="302" spans="1:6" x14ac:dyDescent="0.3">
      <c r="A302" s="58"/>
      <c r="C302" s="59"/>
      <c r="D302" s="87"/>
      <c r="E302" s="60"/>
      <c r="F302" s="60"/>
    </row>
    <row r="303" spans="1:6" x14ac:dyDescent="0.3">
      <c r="A303" s="58" t="s">
        <v>232</v>
      </c>
      <c r="B303" s="83" t="s">
        <v>227</v>
      </c>
      <c r="C303" s="59" t="s">
        <v>132</v>
      </c>
      <c r="D303" s="87"/>
      <c r="E303" s="60"/>
      <c r="F303" s="60" t="str">
        <f>IF(D303="","Rate Only",D303*E303)</f>
        <v>Rate Only</v>
      </c>
    </row>
    <row r="304" spans="1:6" x14ac:dyDescent="0.3">
      <c r="A304" s="89"/>
      <c r="B304" s="90"/>
      <c r="C304" s="91"/>
      <c r="D304" s="92"/>
      <c r="E304" s="93"/>
      <c r="F304" s="93"/>
    </row>
    <row r="305" spans="2:3" x14ac:dyDescent="0.3">
      <c r="B305" s="61"/>
      <c r="C305" s="61"/>
    </row>
  </sheetData>
  <autoFilter ref="A1:W305"/>
  <pageMargins left="0.23622047244094491" right="0.23622047244094491" top="0.74803149606299213" bottom="0.74803149606299213" header="0.31496062992125984" footer="0.31496062992125984"/>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22"/>
  <sheetViews>
    <sheetView view="pageBreakPreview" topLeftCell="A94" zoomScaleNormal="100" zoomScaleSheetLayoutView="100" workbookViewId="0">
      <selection activeCell="E17" sqref="E17"/>
    </sheetView>
  </sheetViews>
  <sheetFormatPr defaultColWidth="8.77734375" defaultRowHeight="15" x14ac:dyDescent="0.25"/>
  <cols>
    <col min="1" max="1" width="2.109375" style="37" customWidth="1"/>
    <col min="2" max="2" width="3" style="37" customWidth="1"/>
    <col min="3" max="3" width="10.33203125" style="37" bestFit="1" customWidth="1"/>
    <col min="4" max="4" width="62.21875" style="37" bestFit="1" customWidth="1"/>
    <col min="5" max="5" width="17.44140625" style="37" customWidth="1"/>
    <col min="6" max="6" width="2.109375" style="37" customWidth="1"/>
    <col min="7" max="16384" width="8.77734375" style="37"/>
  </cols>
  <sheetData>
    <row r="3" spans="2:8" ht="15.6" x14ac:dyDescent="0.3">
      <c r="B3" s="35" t="s">
        <v>169</v>
      </c>
      <c r="C3" s="36"/>
      <c r="D3" s="36"/>
    </row>
    <row r="4" spans="2:8" ht="15.6" x14ac:dyDescent="0.3">
      <c r="B4" s="35"/>
      <c r="C4" s="36"/>
      <c r="D4" s="36"/>
    </row>
    <row r="5" spans="2:8" ht="15.6" x14ac:dyDescent="0.3">
      <c r="B5" s="97" t="s">
        <v>170</v>
      </c>
      <c r="C5" s="98"/>
      <c r="D5" s="38" t="s">
        <v>171</v>
      </c>
      <c r="E5" s="39" t="s">
        <v>172</v>
      </c>
    </row>
    <row r="6" spans="2:8" ht="15.6" x14ac:dyDescent="0.3">
      <c r="B6" s="40"/>
      <c r="C6" s="41"/>
      <c r="D6" s="42"/>
      <c r="E6" s="43"/>
    </row>
    <row r="7" spans="2:8" x14ac:dyDescent="0.25">
      <c r="B7" s="44" t="s">
        <v>179</v>
      </c>
      <c r="C7" s="45"/>
      <c r="D7" s="46" t="str">
        <f>'BoQ - Bills of Quantities'!B5</f>
        <v>SPECIFIC PRELIMINARIES AND INSTRUCTIONS</v>
      </c>
      <c r="E7" s="47">
        <f>SUM('BoQ - Bills of Quantities'!F5:F127)</f>
        <v>0</v>
      </c>
    </row>
    <row r="8" spans="2:8" x14ac:dyDescent="0.25">
      <c r="B8" s="44"/>
      <c r="C8" s="45"/>
      <c r="D8" s="46"/>
      <c r="E8" s="43"/>
    </row>
    <row r="9" spans="2:8" x14ac:dyDescent="0.25">
      <c r="B9" s="44" t="s">
        <v>173</v>
      </c>
      <c r="C9" s="45"/>
      <c r="D9" s="46" t="str">
        <f>'BoQ - Bills of Quantities'!B128</f>
        <v>PRELIMINARY &amp; GENERAL</v>
      </c>
      <c r="E9" s="47"/>
      <c r="H9" s="94"/>
    </row>
    <row r="10" spans="2:8" x14ac:dyDescent="0.25">
      <c r="B10" s="44"/>
      <c r="C10" s="45"/>
      <c r="D10" s="46"/>
      <c r="E10" s="43"/>
    </row>
    <row r="11" spans="2:8" x14ac:dyDescent="0.25">
      <c r="B11" s="44" t="s">
        <v>174</v>
      </c>
      <c r="C11" s="45"/>
      <c r="D11" s="46" t="str">
        <f>'BoQ - Bills of Quantities'!B171</f>
        <v>MAIN WORKS</v>
      </c>
      <c r="E11" s="47"/>
    </row>
    <row r="12" spans="2:8" x14ac:dyDescent="0.25">
      <c r="B12" s="44"/>
      <c r="C12" s="45"/>
      <c r="D12" s="46"/>
      <c r="E12" s="43"/>
    </row>
    <row r="13" spans="2:8" x14ac:dyDescent="0.25">
      <c r="B13" s="44"/>
      <c r="C13" s="45" t="s">
        <v>175</v>
      </c>
      <c r="D13" s="46" t="str">
        <f>'BoQ - Bills of Quantities'!B175</f>
        <v>Demolitions etc,</v>
      </c>
      <c r="E13" s="47"/>
    </row>
    <row r="14" spans="2:8" x14ac:dyDescent="0.25">
      <c r="B14" s="44"/>
      <c r="C14" s="45"/>
      <c r="D14" s="46"/>
      <c r="E14" s="43"/>
    </row>
    <row r="15" spans="2:8" x14ac:dyDescent="0.25">
      <c r="B15" s="44"/>
      <c r="C15" s="45" t="s">
        <v>176</v>
      </c>
      <c r="D15" s="46" t="str">
        <f>'BoQ - Bills of Quantities'!B186</f>
        <v>Site Clearance</v>
      </c>
      <c r="E15" s="47"/>
    </row>
    <row r="16" spans="2:8" x14ac:dyDescent="0.25">
      <c r="B16" s="44"/>
      <c r="C16" s="45"/>
      <c r="D16" s="46"/>
      <c r="E16" s="43"/>
    </row>
    <row r="17" spans="2:5" x14ac:dyDescent="0.25">
      <c r="B17" s="44"/>
      <c r="C17" s="45" t="s">
        <v>177</v>
      </c>
      <c r="D17" s="46" t="str">
        <f>'BoQ - Bills of Quantities'!B201</f>
        <v>New Work: Replacement of existing security perimeter fence</v>
      </c>
      <c r="E17" s="47"/>
    </row>
    <row r="18" spans="2:5" x14ac:dyDescent="0.25">
      <c r="B18" s="44"/>
      <c r="C18" s="45"/>
      <c r="D18" s="46"/>
      <c r="E18" s="43"/>
    </row>
    <row r="19" spans="2:5" x14ac:dyDescent="0.25">
      <c r="B19" s="44"/>
      <c r="C19" s="45" t="s">
        <v>178</v>
      </c>
      <c r="D19" s="46" t="str">
        <f>'BoQ - Bills of Quantities'!B289</f>
        <v>Bill 4</v>
      </c>
      <c r="E19" s="47">
        <f>SUM('BoQ - Bills of Quantities'!F289:F301)</f>
        <v>0</v>
      </c>
    </row>
    <row r="20" spans="2:5" x14ac:dyDescent="0.25">
      <c r="B20" s="51"/>
      <c r="C20" s="48"/>
      <c r="D20" s="49"/>
      <c r="E20" s="52"/>
    </row>
    <row r="21" spans="2:5" ht="15.6" thickBot="1" x14ac:dyDescent="0.3"/>
    <row r="22" spans="2:5" ht="16.2" thickBot="1" x14ac:dyDescent="0.35">
      <c r="E22" s="50">
        <f>E7+E9+E11</f>
        <v>0</v>
      </c>
    </row>
  </sheetData>
  <autoFilter ref="B3:E20"/>
  <mergeCells count="1">
    <mergeCell ref="B5:C5"/>
  </mergeCells>
  <pageMargins left="0.70866141732283461" right="0.70866141732283461" top="0.74803149606299213" bottom="0.74803149606299213" header="0.31496062992125984" footer="0.31496062992125984"/>
  <pageSetup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BoQ - Bills of Quantities</vt:lpstr>
      <vt:lpstr>FINAL SUMMARY</vt:lpstr>
      <vt:lpstr>'BoQ - Bills of Quantities'!Print_Area</vt:lpstr>
      <vt:lpstr>'FINAL SUMMARY'!Print_Area</vt:lpstr>
      <vt:lpstr>'BoQ - Bills of Quantities'!Print_Titles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Mlunghisi Maluleke</dc:creator>
  <cp:lastModifiedBy>Dave Jansen</cp:lastModifiedBy>
  <cp:lastPrinted>2023-03-23T15:50:57Z</cp:lastPrinted>
  <dcterms:created xsi:type="dcterms:W3CDTF">2023-03-23T10:58:10Z</dcterms:created>
  <dcterms:modified xsi:type="dcterms:W3CDTF">2023-07-17T10:20:24Z</dcterms:modified>
</cp:coreProperties>
</file>