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w8efmalpha\ROAD_DESIGN_COMMON\Team_W1\zz-NP\1R-35754 - 611137 Street - 26-27\Cost\"/>
    </mc:Choice>
  </mc:AlternateContent>
  <xr:revisionPtr revIDLastSave="0" documentId="13_ncr:1_{F690A336-F744-4573-A168-E302AA5072A6}" xr6:coauthVersionLast="47" xr6:coauthVersionMax="47" xr10:uidLastSave="{00000000-0000-0000-0000-000000000000}"/>
  <bookViews>
    <workbookView xWindow="-120" yWindow="-120" windowWidth="29040" windowHeight="15720" xr2:uid="{E8B57915-07DE-4278-85B7-E91A87DBCC5C}"/>
  </bookViews>
  <sheets>
    <sheet name="BOQ" sheetId="2" r:id="rId1"/>
    <sheet name="Sheet1" sheetId="1" r:id="rId2"/>
  </sheets>
  <definedNames>
    <definedName name="_xlnm.Print_Area" localSheetId="0">BOQ!$A$1:$G$268</definedName>
    <definedName name="_xlnm.Print_Titles" localSheetId="0">BOQ!$1:$2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61" i="2" l="1"/>
  <c r="G260" i="2"/>
  <c r="G259" i="2"/>
  <c r="G258" i="2"/>
  <c r="G257" i="2"/>
  <c r="G256" i="2"/>
  <c r="G255" i="2"/>
  <c r="G254" i="2"/>
  <c r="G253" i="2"/>
  <c r="G252" i="2"/>
  <c r="G249" i="2"/>
  <c r="G248" i="2"/>
  <c r="G247" i="2"/>
  <c r="G263" i="2" s="1"/>
  <c r="G241" i="2"/>
  <c r="G242" i="2" s="1"/>
  <c r="G236" i="2"/>
  <c r="G235" i="2"/>
  <c r="G232" i="2"/>
  <c r="G229" i="2"/>
  <c r="G238" i="2" s="1"/>
  <c r="G222" i="2"/>
  <c r="G221" i="2"/>
  <c r="G220" i="2"/>
  <c r="G214" i="2"/>
  <c r="G213" i="2"/>
  <c r="G212" i="2"/>
  <c r="G211" i="2"/>
  <c r="G210" i="2"/>
  <c r="G209" i="2"/>
  <c r="G207" i="2"/>
  <c r="G206" i="2"/>
  <c r="G205" i="2"/>
  <c r="G197" i="2"/>
  <c r="G196" i="2"/>
  <c r="G195" i="2"/>
  <c r="G194" i="2"/>
  <c r="G193" i="2"/>
  <c r="G189" i="2"/>
  <c r="G188" i="2"/>
  <c r="G187" i="2"/>
  <c r="G185" i="2"/>
  <c r="G186" i="2"/>
  <c r="G184" i="2"/>
  <c r="G171" i="2"/>
  <c r="G170" i="2"/>
  <c r="G169" i="2"/>
  <c r="G174" i="2" s="1"/>
  <c r="G164" i="2"/>
  <c r="G163" i="2"/>
  <c r="G160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35" i="2"/>
  <c r="G127" i="2"/>
  <c r="G126" i="2"/>
  <c r="G125" i="2"/>
  <c r="G124" i="2"/>
  <c r="G116" i="2"/>
  <c r="G115" i="2"/>
  <c r="G113" i="2"/>
  <c r="G114" i="2"/>
  <c r="G111" i="2"/>
  <c r="G110" i="2"/>
  <c r="G109" i="2"/>
  <c r="G102" i="2"/>
  <c r="G101" i="2"/>
  <c r="G100" i="2"/>
  <c r="G99" i="2"/>
  <c r="G98" i="2"/>
  <c r="G97" i="2"/>
  <c r="G96" i="2"/>
  <c r="G95" i="2"/>
  <c r="G94" i="2"/>
  <c r="G93" i="2"/>
  <c r="G92" i="2"/>
  <c r="G91" i="2"/>
  <c r="G88" i="2"/>
  <c r="G87" i="2"/>
  <c r="G86" i="2"/>
  <c r="G77" i="2"/>
  <c r="G76" i="2"/>
  <c r="G75" i="2"/>
  <c r="G74" i="2"/>
  <c r="G73" i="2"/>
  <c r="G72" i="2"/>
  <c r="G69" i="2"/>
  <c r="G79" i="2" s="1"/>
  <c r="G63" i="2" s="1"/>
  <c r="G68" i="2"/>
  <c r="G59" i="2"/>
  <c r="G57" i="2"/>
  <c r="G54" i="2"/>
  <c r="G53" i="2"/>
  <c r="G50" i="2"/>
  <c r="G49" i="2"/>
  <c r="G40" i="2"/>
  <c r="G39" i="2"/>
  <c r="G36" i="2"/>
  <c r="G34" i="2"/>
  <c r="G31" i="2"/>
  <c r="G28" i="2"/>
  <c r="G25" i="2"/>
  <c r="G22" i="2"/>
  <c r="G21" i="2"/>
  <c r="G18" i="2"/>
  <c r="G15" i="2"/>
  <c r="G13" i="2"/>
  <c r="G10" i="2"/>
  <c r="G9" i="2"/>
  <c r="G8" i="2"/>
  <c r="G199" i="2" l="1"/>
  <c r="G224" i="2"/>
  <c r="G216" i="2"/>
  <c r="G201" i="2" s="1"/>
  <c r="G129" i="2"/>
  <c r="G104" i="2"/>
  <c r="G61" i="2"/>
  <c r="G44" i="2" s="1"/>
  <c r="G166" i="2"/>
  <c r="G155" i="2"/>
  <c r="G136" i="2"/>
  <c r="G143" i="2"/>
  <c r="G156" i="2" s="1"/>
  <c r="G183" i="2"/>
  <c r="G112" i="2"/>
  <c r="G118" i="2" s="1"/>
  <c r="G134" i="2"/>
  <c r="G138" i="2" s="1"/>
  <c r="G29" i="2"/>
  <c r="G42" i="2" s="1"/>
  <c r="G3" i="2" s="1"/>
  <c r="G182" i="2"/>
  <c r="G181" i="2"/>
  <c r="G180" i="2"/>
  <c r="G191" i="2" s="1"/>
  <c r="G176" i="2" s="1"/>
  <c r="G81" i="2" l="1"/>
  <c r="G120" i="2"/>
  <c r="G265" i="2" s="1"/>
  <c r="G266" i="2" s="1"/>
  <c r="G268" i="2" s="1"/>
</calcChain>
</file>

<file path=xl/sharedStrings.xml><?xml version="1.0" encoding="utf-8"?>
<sst xmlns="http://schemas.openxmlformats.org/spreadsheetml/2006/main" count="467" uniqueCount="315">
  <si>
    <t>Construction of Umsilinga Way, Ward 42</t>
  </si>
  <si>
    <t>ITEM</t>
  </si>
  <si>
    <t>CLAUSE</t>
  </si>
  <si>
    <t>DESCRIPTION</t>
  </si>
  <si>
    <t>UNIT</t>
  </si>
  <si>
    <t>QUANTITY</t>
  </si>
  <si>
    <t>RATE</t>
  </si>
  <si>
    <t>AMOUNT</t>
  </si>
  <si>
    <t>PRELIMINARY AND GENERAL ITEMS</t>
  </si>
  <si>
    <t>0102</t>
  </si>
  <si>
    <t>C1.2 GENERAL REQUIREMENTS AND PROVISIONS</t>
  </si>
  <si>
    <t>CONTRACTOR’S SITE ESTABLISHMENT AND GENERAL OBLIGATIONS</t>
  </si>
  <si>
    <t>C1.3.1.1_x000D_
PS.C1.3.1_x000D_
PS.C1.3.2</t>
  </si>
  <si>
    <t>The Contractors General Obligations_x000D_
Fixed Obligations</t>
  </si>
  <si>
    <t>sum</t>
  </si>
  <si>
    <t>C1.3.1.2_x000D_
PS.C1.3.1_x000D_
PS.C1.3.2</t>
  </si>
  <si>
    <t>The Contractors General Obligations_x000D_
Value-related Obligations</t>
  </si>
  <si>
    <t>C1.3.1.3_x000D_
PS.C1.3.1_x000D_
PS.C1.3.2</t>
  </si>
  <si>
    <t>The Contractors General Obligations_x000D_
Time-related Obligations</t>
  </si>
  <si>
    <t>months</t>
  </si>
  <si>
    <t>Programming and Reporting</t>
  </si>
  <si>
    <t>C1.2.2.1_x000D_
PS.1</t>
  </si>
  <si>
    <t>Submission of a Scheme 1 Programme</t>
  </si>
  <si>
    <t>C1.2.2.2_x000D_
PS.1</t>
  </si>
  <si>
    <t>Reviewing and updating a Scheme 1 Programme</t>
  </si>
  <si>
    <t>Health and Safety</t>
  </si>
  <si>
    <t>C1.2.5.1_x000D_
PS.10</t>
  </si>
  <si>
    <t>Implementation of Health and Safety Plan</t>
  </si>
  <si>
    <t>Security</t>
  </si>
  <si>
    <t>C1.4.8_x000D_
PS.11</t>
  </si>
  <si>
    <t>Provision of security on site to guard against any disruption of the works throughout the duration of the contract</t>
  </si>
  <si>
    <t>C1.2.4_x000D_
PS.14</t>
  </si>
  <si>
    <t>Liasing, coordinating and mentoring CPG Sub-contractors</t>
  </si>
  <si>
    <t>Stakeholder Management</t>
  </si>
  <si>
    <t>C1.2.4_x000D_
PS.13</t>
  </si>
  <si>
    <t>Stakeholder Management and Liaison</t>
  </si>
  <si>
    <t>CLO</t>
  </si>
  <si>
    <t>C1.2.4.1_x000D_
PS.13</t>
  </si>
  <si>
    <t>Community Liaison Officer</t>
  </si>
  <si>
    <t>PC Sum</t>
  </si>
  <si>
    <t>Enter % of Work Package Order</t>
  </si>
  <si>
    <t>%</t>
  </si>
  <si>
    <t>C1.2.6_x000D_
PS.16</t>
  </si>
  <si>
    <t>Submission of As-Built Data</t>
  </si>
  <si>
    <t>PS.18</t>
  </si>
  <si>
    <t>Testing and Equipment for the Engineer (Provisional)</t>
  </si>
  <si>
    <t>C1.3.2_x000D_
PS.C1.3.2</t>
  </si>
  <si>
    <t>Contract sign boards</t>
  </si>
  <si>
    <t>no.</t>
  </si>
  <si>
    <t>ACCOMMODATION OF TRAFFIC</t>
  </si>
  <si>
    <t>C1.5.7.1(b)</t>
  </si>
  <si>
    <t>Delineators including mounting bases and ballast: Double sided, reversible left or right (1200mm x 250mm)</t>
  </si>
  <si>
    <t>no</t>
  </si>
  <si>
    <t>PS.1.3.4</t>
  </si>
  <si>
    <t>Temporary barriers for accommodation of traffic, concrete New Jersey type, Contractor's own source</t>
  </si>
  <si>
    <t>m</t>
  </si>
  <si>
    <t>TOTAL CARRIED TO SUMMARY</t>
  </si>
  <si>
    <t>SITE CLEARANCE</t>
  </si>
  <si>
    <t>0106</t>
  </si>
  <si>
    <t>C1.6 CLEARING AND GRUBBING</t>
  </si>
  <si>
    <t>Clearing</t>
  </si>
  <si>
    <t>C1.6.1.1_x000D_
PS.C.1.6.1</t>
  </si>
  <si>
    <t>Clearing with machines where necessary, to spoil including haulage</t>
  </si>
  <si>
    <t>m2</t>
  </si>
  <si>
    <t>C1.6.1.2_x000D_
PS.C.1.6.1</t>
  </si>
  <si>
    <t>Clearing with hand labour only when labour enhanced work is specified, to spoil including haulage</t>
  </si>
  <si>
    <t>Grubbing</t>
  </si>
  <si>
    <t>C1.6.2.1_x000D_
PS.C.1.6.1</t>
  </si>
  <si>
    <t>Grubbing with machines where necessary, to spoil including haulage</t>
  </si>
  <si>
    <t>C1.6.2.2_x000D_
PS.C.1.6.1</t>
  </si>
  <si>
    <t>Grubbing with hand labour when labour enhancement work is specified or it is not practical to use a machine, to spoil including haulage</t>
  </si>
  <si>
    <t>Removal and Grubbing of Large Trees and Tree Stumps</t>
  </si>
  <si>
    <t>C1.6.3.1</t>
  </si>
  <si>
    <t>Girth equal to or exceeding 1,0 m up to and including 2,0 m, to spoil including haulage</t>
  </si>
  <si>
    <t>C1.6.4.1</t>
  </si>
  <si>
    <t>Removal of buildings and structures: (concrete fences, temporary buildings and other encroachments identified on site)</t>
  </si>
  <si>
    <t>Lump sum</t>
  </si>
  <si>
    <t>SERVICES</t>
  </si>
  <si>
    <t>0201</t>
  </si>
  <si>
    <t>C2.1 GEN REQMENTS AND TRENCHING SERVICE</t>
  </si>
  <si>
    <t>Relocation of Services by Others:_x000D_
_x000D_
Water, Sewer, Electricity and Telecommunications</t>
  </si>
  <si>
    <t>C2.1.1.2_x000D_
PS.2</t>
  </si>
  <si>
    <t>Permanent services relocation or protection work by others</t>
  </si>
  <si>
    <t>C2.1.1.3_x000D_
PS.1</t>
  </si>
  <si>
    <t>Handling costs and profit in respect of item above</t>
  </si>
  <si>
    <t>Relocation of Services by the Contractor_x000D_
_x000D_
Water, Sewer, Electricity and Telecommunications</t>
  </si>
  <si>
    <t>C2.1.1.4_x000D_
PS.2</t>
  </si>
  <si>
    <t>Permanent services relocation or protection work by the Contractor</t>
  </si>
  <si>
    <t>ProvSum</t>
  </si>
  <si>
    <t>C2.1.2.5_x000D_
PS.2</t>
  </si>
  <si>
    <t>Using hand excavation to locate, expose and verify services</t>
  </si>
  <si>
    <t>m3</t>
  </si>
  <si>
    <t>C2.1.27.1_x000D_
PS.C2.1.27.1</t>
  </si>
  <si>
    <r>
      <t xml:space="preserve">Demolition of existing manholes, access chambers and other service structures consisting of: </t>
    </r>
    <r>
      <rPr>
        <b/>
        <sz val="10"/>
        <color rgb="FF000000"/>
        <rFont val="Arial"/>
        <family val="2"/>
      </rPr>
      <t>Unreinforced</t>
    </r>
    <r>
      <rPr>
        <sz val="10"/>
        <color rgb="FF000000"/>
        <rFont val="Arial"/>
        <family val="2"/>
      </rPr>
      <t xml:space="preserve"> concrete, to spoil including haulage</t>
    </r>
  </si>
  <si>
    <t>C2.1.27.2_x000D_
PS.C2.1.27.2</t>
  </si>
  <si>
    <r>
      <t xml:space="preserve">Demolition of existing manholes, access chambers and other service structures consisting of: </t>
    </r>
    <r>
      <rPr>
        <b/>
        <sz val="10"/>
        <color rgb="FF000000"/>
        <rFont val="Arial"/>
        <family val="2"/>
      </rPr>
      <t>Reinforced concrete</t>
    </r>
    <r>
      <rPr>
        <sz val="10"/>
        <color rgb="FF000000"/>
        <rFont val="Arial"/>
        <family val="2"/>
      </rPr>
      <t>, to spoil including haulage</t>
    </r>
  </si>
  <si>
    <t>C2.1.27.3_x000D_
PS.C2.1.27.3</t>
  </si>
  <si>
    <t>Demolition of existing manholes, access chambers and other service structures consisting of: Masonry, to spoil including haulage</t>
  </si>
  <si>
    <t>C2.2.5.2</t>
  </si>
  <si>
    <t>Concrete encasement of services (class 20/26)</t>
  </si>
  <si>
    <t>DRAINAGE</t>
  </si>
  <si>
    <t>0302</t>
  </si>
  <si>
    <t>C3.2 CULVERTS</t>
  </si>
  <si>
    <t>450mm Pipes</t>
  </si>
  <si>
    <t>C3.2.1.1(a)_x000D_
PS.C3.2.1.1_x000D_
PS.C2.1</t>
  </si>
  <si>
    <t>Excavation for culvert structures (pipes): in all material situated within the following depth ranges below the surface level:
(a) 0 m to 1,5 m, to spoil including haulage</t>
  </si>
  <si>
    <t>C3.2.2.1_x000D_
PS.C3.2.3.2</t>
  </si>
  <si>
    <t>Backfilling: Using the excavated material</t>
  </si>
  <si>
    <t>C3.2.2.2(a)_x000D_
PS.C3.2.3.2</t>
  </si>
  <si>
    <t>Backfilling: Using granular material</t>
  </si>
  <si>
    <t>Inlets and Manholes</t>
  </si>
  <si>
    <t>Excavation for culvert structures (Inlets and Manholes): in all material situated within the following depth ranges below the surface level:
(a) 0 m to 1,5 m, to spoil including haulage</t>
  </si>
  <si>
    <t>C3.2.1.1(b)_x000D_
PS.C3.2.1.1_x000D_
PS.C2.1</t>
  </si>
  <si>
    <t>(b) Exceeding 1,5 m and up to 3,0 m, to spoil including haulage</t>
  </si>
  <si>
    <t>C3.2.1.4_x000D_
PS.C3.2.1.1_x000D_
PS.C2.1</t>
  </si>
  <si>
    <t>Extra over sub-item C3.2.1.1 for excavation in hard or boulder material,
irrespective of depth, to spoil including haulage</t>
  </si>
  <si>
    <t>C3.2.3.2_x000D_
PS.C3.2.3.2</t>
  </si>
  <si>
    <t>Concrete pipe culverts: On Class B bedding (450mm diameter concrete Class 100D)</t>
  </si>
  <si>
    <t>C3.2.15.2_x000D_
PS.C3.2.15.2</t>
  </si>
  <si>
    <t>Inlet: Type S2; Depth: Exceeding 0,0m and up to 1,5m, including brickwork for inlet walls</t>
  </si>
  <si>
    <t>Inlet: Type S2; Depth: Exceeding 0,0m and up to 1,5m, demolish existing brickwork and relocate inlet cover including new brickwork and concrete slab. See drawing 38573 - "Details of Inlet / Manhole Affected by Road Widening"</t>
  </si>
  <si>
    <t>C2.1.19.2</t>
  </si>
  <si>
    <t>Dealing with subsurface water</t>
  </si>
  <si>
    <t>C3.2.12.2</t>
  </si>
  <si>
    <t>Demolition of concrete members or elements: Partial member or element (location and description will be confirmed on site by the Engineer)</t>
  </si>
  <si>
    <t>C3.2.23</t>
  </si>
  <si>
    <t>Breaking into existing drainage structures and building in pipes or culverts of the following size (450mm diameter)</t>
  </si>
  <si>
    <t>C3.2.26</t>
  </si>
  <si>
    <t>Repair with cementitious mortar or concrete (To be confirmed on site by the Engineer)</t>
  </si>
  <si>
    <t>l</t>
  </si>
  <si>
    <t>0303</t>
  </si>
  <si>
    <t>C3.3 CONCRETE KERBING AND CHANNELING</t>
  </si>
  <si>
    <t>C13.4.11</t>
  </si>
  <si>
    <t>Cast in situ concrete for Pedestrian / Vehicular Scoop (Grade 20/13)</t>
  </si>
  <si>
    <t>C2.1.16_x000D_
PS.C2.1.16</t>
  </si>
  <si>
    <t>Subsurface drains in trench bottoms (Drawing 38575 - Type A)</t>
  </si>
  <si>
    <t>C.3.3.1</t>
  </si>
  <si>
    <t>Prefabricated Kerbing (Fig. 8 Type C as per Drawing 38577) EXCLUDING channel / fillet</t>
  </si>
  <si>
    <t>C3.3.2.1, PS.C3.3.2.1</t>
  </si>
  <si>
    <t>Prefabricated kerbing, cast in-situ channeling:
Type F Mountable Kerb, fig. 6, with 150mm channel, Drawing 38577</t>
  </si>
  <si>
    <t>Prefabricated kerbing, cast in-situ fillet:
Type F Mountable Kerb, fig. 6, with 150mm channel, Drawing 38577</t>
  </si>
  <si>
    <t>C3.3.3.1, PS.C3.3.2.1</t>
  </si>
  <si>
    <t>Extra over items C3.3.1 and C3.3.2 for concrete kerbing and channeling / fillet on curves of radii more than or equal to 2,0 m but less than 25 m</t>
  </si>
  <si>
    <t>C3.3.4</t>
  </si>
  <si>
    <t>Extra over item C3.3.2 for drop kerbs and channel / Fillet at pedestrian crossings and driveways (Drawing 38579)</t>
  </si>
  <si>
    <t>C3.3.6.2</t>
  </si>
  <si>
    <t>Cast in situ concrete chutes (V Drain, as
per drawing) Item to include formation,
backfill and compaction, Concrete reinforcement and formwork</t>
  </si>
  <si>
    <t>EARTHWORKS &amp; LAYERWORKS</t>
  </si>
  <si>
    <t>0402</t>
  </si>
  <si>
    <t>C4.2 CUT MATERIALS</t>
  </si>
  <si>
    <t>C4.2.9.1_x000D_
PS.C4.2</t>
  </si>
  <si>
    <t>Excavating of materials to spoil, including haulage, in sites designated by the Contractor, material obtained from: 
Soft excavation</t>
  </si>
  <si>
    <t>C4.2.9.3_x000D_
PS.C4.2</t>
  </si>
  <si>
    <t>Boulder excavation class B to spoil, including haulage</t>
  </si>
  <si>
    <t>C4.2.9.4_x000D_
PS.C4.2</t>
  </si>
  <si>
    <t>Hard excavation (other than by blasting) to spoil, including haulage</t>
  </si>
  <si>
    <t>C4.2.12.1(a)</t>
  </si>
  <si>
    <t>Finishing the side slopes of Cuttings:
(a) In soft material</t>
  </si>
  <si>
    <t>0403</t>
  </si>
  <si>
    <t>C4.3 EXISTING ROAD MATERIALS</t>
  </si>
  <si>
    <t>Saw-cut</t>
  </si>
  <si>
    <t>C4.3.4.3.4(a)</t>
  </si>
  <si>
    <t>Saw-cutting existing materials within the following average depth ranges:
Cemented Material:
(a) Up to 100 mm</t>
  </si>
  <si>
    <t>C4.3.18.2
PS.C4.2</t>
  </si>
  <si>
    <t>Excavate non-compliant or excess pavement layer material to spoil in sites designated by the Contractor, including haulage, material consisting of: Crushed stone, macadam, gravel and sand material</t>
  </si>
  <si>
    <t>C4.3.18.3
PS.C4.2</t>
  </si>
  <si>
    <t>Excavate non-compliant or excess pavement layer material to spoil in sites designated by the Contractor, including haulage,, material consisting of: Cemented Material</t>
  </si>
  <si>
    <t>0404</t>
  </si>
  <si>
    <t>C4.4 COMMERCIAL MATERIALS</t>
  </si>
  <si>
    <t>C5.3.1</t>
  </si>
  <si>
    <t>Compiling and implementing M&amp;U plans for the construction of all the pavement layers.</t>
  </si>
  <si>
    <t>C4.4.2.1(c )</t>
  </si>
  <si>
    <t>Commercial materials identified by the Contractor from commercial, private or other non-commercial suppliers:_x000D_
Pavement layer material:Type G2</t>
  </si>
  <si>
    <t>C5.3.2.1(b)</t>
  </si>
  <si>
    <t>Construction of layers:150mm Selected layer (G2) compacted to 98 % of MDD</t>
  </si>
  <si>
    <t>C4.4.2.1(d )</t>
  </si>
  <si>
    <t>Commercial materials identified by the Contractor from commercial, private or other non-commercial suppliers:
Pavement layer material:Type G4</t>
  </si>
  <si>
    <t>Construction of layers: 150mm Selected layer (G4) compacted to 98 % of MDD</t>
  </si>
  <si>
    <t>C4.4.2.1(e )</t>
  </si>
  <si>
    <t>Commercial materials identified by the Contractor from commercial, private or other non-commercial suppliers: _x000D_
Pavement layer material:Type G5</t>
  </si>
  <si>
    <t>Construction of layers: 150mm Selected layer (G5) compacted to 98 % of MDD</t>
  </si>
  <si>
    <t>C4.4.2.1(g )</t>
  </si>
  <si>
    <t>Commercial materials identified by the Contractor from commercial, private or other non-commercial suppliers:_x000D_
Pavement layer material:Type G7</t>
  </si>
  <si>
    <t>Construction of layers: 150mm Selected layer (G7) compacted to 95 % of MDD</t>
  </si>
  <si>
    <t>C5.3.11.1</t>
  </si>
  <si>
    <t>Using a 3,0 m straight edge</t>
  </si>
  <si>
    <t>C5.3.11.2</t>
  </si>
  <si>
    <t>Using a rolling straight edge</t>
  </si>
  <si>
    <t>Construction of layers: Selected layer (G2) compacted to 98 % of MDD for driveways and restricted areas</t>
  </si>
  <si>
    <t>C5.1.1.2_x000D_
PS.C5.1.1.2</t>
  </si>
  <si>
    <t>Roadbed construction and compaction to 95 % of MDD</t>
  </si>
  <si>
    <t>C5.1.3.1(a)_x000D_
PS.C4.2</t>
  </si>
  <si>
    <t>Excavate material to spoil from roadbed construction, material obtained from:
(a) Soft excavation</t>
  </si>
  <si>
    <t>0901</t>
  </si>
  <si>
    <t>C9.1 ASPHALT LAYERS</t>
  </si>
  <si>
    <t>Bond Coat (Tack)</t>
  </si>
  <si>
    <t>C9.1.3.1
PS.C9.1</t>
  </si>
  <si>
    <t>Application of bond coat: Stable –grade 30 % net bitumen emulsion as specified. Applied with a calibrated distributer</t>
  </si>
  <si>
    <t>Asphalt Surface</t>
  </si>
  <si>
    <t>C9.1.5.1(e)
PS.C9.1</t>
  </si>
  <si>
    <t>New construction (paver laid)
(a) Stone skeletal mix – continuously graded (SA-S10) (50mm layer)</t>
  </si>
  <si>
    <t>C8.1.1.2</t>
  </si>
  <si>
    <t>Prime coat: MC -30 cut-back bitumen. 0.8l/m2</t>
  </si>
  <si>
    <t>1203</t>
  </si>
  <si>
    <t>C12.3 GROUND IMPROVEMENT</t>
  </si>
  <si>
    <t>C12.3.20
PS.C12.3.20</t>
  </si>
  <si>
    <t>Importing dump rock for subgrade improvement, 300mm thick</t>
  </si>
  <si>
    <t>PS.C12.3.20</t>
  </si>
  <si>
    <t>Supply and place minimum grade 5 geofabric to dumprock layer.</t>
  </si>
  <si>
    <t>C12.3.19
PS.C12.3.20</t>
  </si>
  <si>
    <t>Importing G7 quality material from approved sources, to be applied over dumprock layer.</t>
  </si>
  <si>
    <t>CONCRETE</t>
  </si>
  <si>
    <t>0601</t>
  </si>
  <si>
    <t>C6.1 PAVER LAID CONCRETE LAYERS</t>
  </si>
  <si>
    <t>C6.1.2.1(a)</t>
  </si>
  <si>
    <t>Construction of jointed concrete pavement (JCP) (Excluding texturing and curing)
JCP with  dowels:
(Hand laid construction (150mm, 40MPa)</t>
  </si>
  <si>
    <t>C6.1.5.2</t>
  </si>
  <si>
    <t>Burlap-dragged and broom finish only</t>
  </si>
  <si>
    <t>C6.1.5.3(b)</t>
  </si>
  <si>
    <t>(b) Curing: Labour enhanced construction</t>
  </si>
  <si>
    <t>C6.1.7.1</t>
  </si>
  <si>
    <t>Expansion joints complete (excluding dowels)</t>
  </si>
  <si>
    <t>C6.1.7.4(a)</t>
  </si>
  <si>
    <t>Dowel bars: mild steel inserted in new concrete (Y10, 500mm length):</t>
  </si>
  <si>
    <t>C6.1.7.3</t>
  </si>
  <si>
    <t>Sealed transverse contraction joints sawn in two separate operations (widths as shown on the drawings)</t>
  </si>
  <si>
    <t>C6.1.7.5(a)</t>
  </si>
  <si>
    <t>Tie-bars: installed in new concrete (Y10, 500mm length):</t>
  </si>
  <si>
    <t>C6.1.7.6</t>
  </si>
  <si>
    <t>Forming and sealing joints between asphalt and concrete pavements</t>
  </si>
  <si>
    <t>C6.1.8.2</t>
  </si>
  <si>
    <t>Steel reinforcement in concrete pavements: Mesh ref 395</t>
  </si>
  <si>
    <t>C6.1.9.2</t>
  </si>
  <si>
    <t>150 mm cores drilled from pavement for testing of compressive strength</t>
  </si>
  <si>
    <t>C6.2.1.1</t>
  </si>
  <si>
    <t>Segmental concrete block paving (indicate class, type and 60mm)</t>
  </si>
  <si>
    <t>C6.2.2</t>
  </si>
  <si>
    <t>Cast in-situ concrete edge and intermediate beams</t>
  </si>
  <si>
    <t>C6.2.3.1</t>
  </si>
  <si>
    <t>Provision and application of approved herbicide and ant poison: Provision of materials</t>
  </si>
  <si>
    <t>C6.2.3.2</t>
  </si>
  <si>
    <t>Contractor’s charges and profit added to the prime cost sum</t>
  </si>
  <si>
    <t>C6.2.4.1</t>
  </si>
  <si>
    <t>Re-sanding of joints in segmental block paving: Concrete block paving (indicate class, type and 60mm)</t>
  </si>
  <si>
    <t>ANCILLARY ROAD WORKS</t>
  </si>
  <si>
    <t>C11.5 FENCING</t>
  </si>
  <si>
    <t>Supply and erect new fencing material for new fences and for supplementing material in existing fences which are being repaired or removed:</t>
  </si>
  <si>
    <t>C11.5.1.3</t>
  </si>
  <si>
    <t>Diamond mesh (PVC Coated to 3.15mm, and 55 mm)</t>
  </si>
  <si>
    <t>C11.5.1.9(a)(ii)</t>
  </si>
  <si>
    <t>Straining posts, stays and anchors: 
(a) Vertical 
(ii) Timber straining posts (as referenced in Standard Drawing 38583)</t>
  </si>
  <si>
    <t>C11.5.1.9(b)(ii)</t>
  </si>
  <si>
    <t>Straining posts, stays and anchors: (b) Inclined 
(ii) Timber stays and anchors (as referenced in Standard Drawing 38583)</t>
  </si>
  <si>
    <t>C11.5.3.1(d)</t>
  </si>
  <si>
    <t>Moving existing fences:(d) Security fences</t>
  </si>
  <si>
    <t>C11.5.3.2</t>
  </si>
  <si>
    <t>Moving existing gates</t>
  </si>
  <si>
    <t>C11.5.4.1(d)</t>
  </si>
  <si>
    <t>Dismantling existing fences:(d) Security fences</t>
  </si>
  <si>
    <t>C11.5.4.2</t>
  </si>
  <si>
    <t>Dismantling existing gates</t>
  </si>
  <si>
    <t>C11.5.10.1</t>
  </si>
  <si>
    <t>Disposal of existing fencing materials (as indicated by the Engineer on site)</t>
  </si>
  <si>
    <t>C11.5.9</t>
  </si>
  <si>
    <t>Repairing existing fences (Security Fences- typically Diamond Mesh with Timber Posts or as indicated by the Engineer on site)</t>
  </si>
  <si>
    <t>1106</t>
  </si>
  <si>
    <t>C11.6 ROAD SIGNS</t>
  </si>
  <si>
    <t>C11.6.1.3(a)</t>
  </si>
  <si>
    <t>Road signboards with painted or coloured semi-matt background. Symbols, lettering and borders in semi- matt black or in Class I retro-reflective material, where the sign board is constructed from:
Prepainted galvanized steel plate:
(a) Area 0 to 0,5 m2</t>
  </si>
  <si>
    <t>C11.6.5.1_x000D_
PS.C2.1</t>
  </si>
  <si>
    <t>Excavation and backfilling for road sign supports (not applicable to kilometre posts):
Excavating soft material and backfilling</t>
  </si>
  <si>
    <t>Cast in situ concrete for road sign footings as directed by the Engineer (Grade 20/19)</t>
  </si>
  <si>
    <t>1107</t>
  </si>
  <si>
    <t>C11.7 ROAD MARKINGS AND ROAD STUDS</t>
  </si>
  <si>
    <t>Lettering and Symbols</t>
  </si>
  <si>
    <t>C11.7.1.4</t>
  </si>
  <si>
    <t>White lettering and symbols (Thermoplastic)</t>
  </si>
  <si>
    <t>Transverse Lines and Islands</t>
  </si>
  <si>
    <t>C11.7.1.7</t>
  </si>
  <si>
    <t>Transverse lines, painted island and arrestor bed markings (White) (Thermoplastic)</t>
  </si>
  <si>
    <t>Broken and Unbroken Lines</t>
  </si>
  <si>
    <t>C11.7.3.1</t>
  </si>
  <si>
    <t>Thermoplastic road marking, broken or unbroken (White, 100mm wide)</t>
  </si>
  <si>
    <t>C11.7.8</t>
  </si>
  <si>
    <t>Setting out and premarking the lines</t>
  </si>
  <si>
    <t>1109</t>
  </si>
  <si>
    <t>C11.9 FINISHING  ROAD AND ROAD RESERVE</t>
  </si>
  <si>
    <t>C11.9.1.1</t>
  </si>
  <si>
    <t>Finishing the road and road reserve: Single carriageway road</t>
  </si>
  <si>
    <t>1206</t>
  </si>
  <si>
    <t>C12.6 MECH STABILISED FILL AND GABIONS</t>
  </si>
  <si>
    <t>Concrete Block Wall</t>
  </si>
  <si>
    <t>C12.6.2</t>
  </si>
  <si>
    <t>Excavation for wall base foundation</t>
  </si>
  <si>
    <t>C12.6.3</t>
  </si>
  <si>
    <t>Concrete for wall base foundation (25/26)</t>
  </si>
  <si>
    <t>C12.6.12.2</t>
  </si>
  <si>
    <t>Facings (Plain Smooth Finish): For concrete block wall facing</t>
  </si>
  <si>
    <t>Segmented Block walls (Geolock or similar approved)</t>
  </si>
  <si>
    <t>C12.6.7</t>
  </si>
  <si>
    <t>Metallic reinforcing mesh (Mesh Ref. 245)</t>
  </si>
  <si>
    <t>Facings (Geolock wall as per drawing for wall 0-2m): For concrete block wall facing</t>
  </si>
  <si>
    <t>C12.6.13</t>
  </si>
  <si>
    <t>Drainage (50mm weepholes installed inclusive of all elements as per drawing)</t>
  </si>
  <si>
    <t>C12.6.11</t>
  </si>
  <si>
    <t>Backfill (compacted to 95%MDD)</t>
  </si>
  <si>
    <t>C12.6.17</t>
  </si>
  <si>
    <t>Geotextile (Drainage A3)</t>
  </si>
  <si>
    <t>Concrete for wall Top blocks of wall (25/26)</t>
  </si>
  <si>
    <t>C3.1.9.1</t>
  </si>
  <si>
    <t>Pipes in subsoil drainage systems: U-PVC pipes and fittings, normal duty, complete with couplings (state size and whether or not perforated or slotted)</t>
  </si>
  <si>
    <t>Precast concrete chutes (catchwater drain, minimum 300mm wide by 150mm deepm as per drawing) Item to include all materials, formation, backfill and installation.</t>
  </si>
  <si>
    <t xml:space="preserve">SUB TOTAL </t>
  </si>
  <si>
    <t>ADD VAT (15%) - (only if a registered VAT Vendor)</t>
  </si>
  <si>
    <t>TOTAL CARRIED TO FORM OF TENDER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</si>
</sst>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1"/>
      <color rgb="FF008000"/>
      <name val="Times New Roman"/>
      <family val="1"/>
    </font>
    <font>
      <b/>
      <sz val="11"/>
      <color rgb="FF008000"/>
      <name val="Aptos Narrow"/>
      <family val="2"/>
      <scheme val="minor"/>
    </font>
    <font>
      <b/>
      <sz val="10"/>
      <color rgb="FF008000"/>
      <name val="Times New Roman"/>
      <family val="1"/>
    </font>
    <font>
      <b/>
      <u/>
      <sz val="9"/>
      <color rgb="FF008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8000"/>
      <name val="Aptos Narrow"/>
      <family val="2"/>
      <scheme val="minor"/>
    </font>
    <font>
      <b/>
      <sz val="12"/>
      <color rgb="FF008000"/>
      <name val="Aptos Narrow"/>
      <family val="2"/>
      <scheme val="minor"/>
    </font>
    <font>
      <b/>
      <sz val="16"/>
      <color rgb="FF008000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rgb="FF008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6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44" fontId="0" fillId="0" borderId="1" xfId="1" applyFont="1" applyBorder="1"/>
    <xf numFmtId="0" fontId="10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/>
    </xf>
    <xf numFmtId="44" fontId="9" fillId="0" borderId="1" xfId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7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7" fillId="7" borderId="1" xfId="0" applyFont="1" applyFill="1" applyBorder="1" applyAlignment="1">
      <alignment horizontal="left" vertical="center"/>
    </xf>
    <xf numFmtId="44" fontId="0" fillId="5" borderId="1" xfId="1" applyFont="1" applyFill="1" applyBorder="1"/>
    <xf numFmtId="44" fontId="0" fillId="0" borderId="1" xfId="1" applyFont="1" applyFill="1" applyBorder="1"/>
    <xf numFmtId="49" fontId="7" fillId="7" borderId="1" xfId="0" applyNumberFormat="1" applyFont="1" applyFill="1" applyBorder="1" applyAlignment="1">
      <alignment horizontal="left" vertical="center"/>
    </xf>
    <xf numFmtId="164" fontId="0" fillId="0" borderId="2" xfId="0" applyNumberFormat="1" applyBorder="1"/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7" fillId="5" borderId="2" xfId="0" applyFont="1" applyFill="1" applyBorder="1" applyAlignment="1">
      <alignment horizontal="left" vertical="center"/>
    </xf>
    <xf numFmtId="0" fontId="0" fillId="5" borderId="2" xfId="0" applyFill="1" applyBorder="1"/>
    <xf numFmtId="44" fontId="0" fillId="5" borderId="2" xfId="1" applyFont="1" applyFill="1" applyBorder="1"/>
    <xf numFmtId="1" fontId="9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44" fontId="0" fillId="0" borderId="2" xfId="1" applyFont="1" applyFill="1" applyBorder="1"/>
    <xf numFmtId="1" fontId="0" fillId="0" borderId="1" xfId="0" applyNumberFormat="1" applyBorder="1"/>
    <xf numFmtId="0" fontId="12" fillId="0" borderId="1" xfId="0" applyFont="1" applyBorder="1" applyAlignment="1">
      <alignment horizontal="center"/>
    </xf>
    <xf numFmtId="44" fontId="13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14" fillId="0" borderId="1" xfId="0" applyNumberFormat="1" applyFont="1" applyBorder="1" applyAlignment="1">
      <alignment vertical="center"/>
    </xf>
    <xf numFmtId="44" fontId="0" fillId="0" borderId="0" xfId="0" applyNumberFormat="1"/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4" fontId="17" fillId="0" borderId="1" xfId="0" applyNumberFormat="1" applyFont="1" applyBorder="1" applyAlignment="1">
      <alignment horizontal="center" vertical="center"/>
    </xf>
    <xf numFmtId="44" fontId="17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F11F-0779-4DBF-8DE0-EA8FC7E8A744}">
  <sheetPr>
    <pageSetUpPr fitToPage="1"/>
  </sheetPr>
  <dimension ref="A1:H272"/>
  <sheetViews>
    <sheetView tabSelected="1" view="pageBreakPreview" topLeftCell="A36" zoomScale="70" zoomScaleNormal="85" zoomScaleSheetLayoutView="70" workbookViewId="0">
      <selection activeCell="G43" sqref="G43"/>
    </sheetView>
  </sheetViews>
  <sheetFormatPr defaultRowHeight="15" outlineLevelRow="3" x14ac:dyDescent="0.25"/>
  <cols>
    <col min="1" max="1" width="6.85546875" style="35" customWidth="1"/>
    <col min="2" max="2" width="11.42578125" customWidth="1"/>
    <col min="3" max="3" width="37.5703125" customWidth="1"/>
    <col min="4" max="4" width="9.140625" customWidth="1"/>
    <col min="5" max="5" width="15.28515625" style="35" customWidth="1"/>
    <col min="6" max="6" width="15.85546875" customWidth="1"/>
    <col min="7" max="7" width="22.5703125" bestFit="1" customWidth="1"/>
    <col min="8" max="8" width="36" customWidth="1"/>
  </cols>
  <sheetData>
    <row r="1" spans="1:8" ht="21" x14ac:dyDescent="0.35">
      <c r="A1" s="1"/>
      <c r="B1" s="2" t="s">
        <v>0</v>
      </c>
      <c r="C1" s="2"/>
      <c r="D1" s="2"/>
      <c r="E1" s="2"/>
      <c r="F1" s="2"/>
      <c r="G1" s="2"/>
    </row>
    <row r="2" spans="1:8" ht="15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8" ht="28.5" customHeight="1" x14ac:dyDescent="0.25">
      <c r="A3" s="4">
        <v>1</v>
      </c>
      <c r="B3" s="4" t="s">
        <v>8</v>
      </c>
      <c r="C3" s="5"/>
      <c r="D3" s="5"/>
      <c r="E3" s="6"/>
      <c r="F3" s="5"/>
      <c r="G3" s="7">
        <f>G42</f>
        <v>140200</v>
      </c>
    </row>
    <row r="4" spans="1:8" x14ac:dyDescent="0.25">
      <c r="A4" s="8"/>
      <c r="B4" s="9"/>
      <c r="C4" s="10"/>
      <c r="D4" s="10"/>
      <c r="E4" s="1"/>
      <c r="F4" s="10"/>
      <c r="G4" s="10"/>
    </row>
    <row r="5" spans="1:8" outlineLevel="1" x14ac:dyDescent="0.25">
      <c r="A5" s="11" t="s">
        <v>9</v>
      </c>
      <c r="B5" s="12" t="s">
        <v>10</v>
      </c>
      <c r="C5" s="13"/>
      <c r="D5" s="13"/>
      <c r="E5" s="14"/>
      <c r="F5" s="13"/>
      <c r="G5" s="13"/>
    </row>
    <row r="6" spans="1:8" outlineLevel="1" x14ac:dyDescent="0.25">
      <c r="A6" s="15"/>
      <c r="B6" s="16"/>
      <c r="C6" s="10"/>
      <c r="D6" s="10"/>
      <c r="E6" s="1"/>
      <c r="F6" s="10"/>
      <c r="G6" s="10"/>
    </row>
    <row r="7" spans="1:8" ht="36" customHeight="1" outlineLevel="1" x14ac:dyDescent="0.25">
      <c r="A7" s="15"/>
      <c r="B7" s="10"/>
      <c r="C7" s="17" t="s">
        <v>11</v>
      </c>
      <c r="D7" s="17"/>
      <c r="E7" s="66"/>
      <c r="F7" s="10"/>
      <c r="G7" s="10"/>
    </row>
    <row r="8" spans="1:8" ht="33.75" outlineLevel="2" x14ac:dyDescent="0.25">
      <c r="A8" s="18">
        <v>1</v>
      </c>
      <c r="B8" s="19" t="s">
        <v>12</v>
      </c>
      <c r="C8" s="20" t="s">
        <v>13</v>
      </c>
      <c r="D8" s="18" t="s">
        <v>14</v>
      </c>
      <c r="E8" s="67">
        <v>1</v>
      </c>
      <c r="F8" s="10"/>
      <c r="G8" s="21">
        <f>E8*F8</f>
        <v>0</v>
      </c>
    </row>
    <row r="9" spans="1:8" ht="33.75" outlineLevel="2" x14ac:dyDescent="0.25">
      <c r="A9" s="18">
        <v>2</v>
      </c>
      <c r="B9" s="19" t="s">
        <v>15</v>
      </c>
      <c r="C9" s="20" t="s">
        <v>16</v>
      </c>
      <c r="D9" s="18" t="s">
        <v>14</v>
      </c>
      <c r="E9" s="67">
        <v>1</v>
      </c>
      <c r="F9" s="10"/>
      <c r="G9" s="21">
        <f>E9*F9</f>
        <v>0</v>
      </c>
    </row>
    <row r="10" spans="1:8" ht="33.75" outlineLevel="2" x14ac:dyDescent="0.25">
      <c r="A10" s="18">
        <v>3</v>
      </c>
      <c r="B10" s="19" t="s">
        <v>17</v>
      </c>
      <c r="C10" s="20" t="s">
        <v>18</v>
      </c>
      <c r="D10" s="18" t="s">
        <v>19</v>
      </c>
      <c r="E10" s="67">
        <v>6</v>
      </c>
      <c r="F10" s="10"/>
      <c r="G10" s="21">
        <f>E10*F10</f>
        <v>0</v>
      </c>
    </row>
    <row r="11" spans="1:8" outlineLevel="3" x14ac:dyDescent="0.25">
      <c r="A11" s="1"/>
      <c r="B11" s="10"/>
      <c r="C11" s="10"/>
      <c r="D11" s="10"/>
      <c r="E11" s="66"/>
      <c r="F11" s="10"/>
      <c r="G11" s="22"/>
      <c r="H11" s="23"/>
    </row>
    <row r="12" spans="1:8" x14ac:dyDescent="0.25">
      <c r="A12" s="1"/>
      <c r="B12" s="10"/>
      <c r="C12" s="17" t="s">
        <v>20</v>
      </c>
      <c r="D12" s="10"/>
      <c r="E12" s="66"/>
      <c r="F12" s="10"/>
      <c r="G12" s="22"/>
    </row>
    <row r="13" spans="1:8" ht="22.5" outlineLevel="2" x14ac:dyDescent="0.25">
      <c r="A13" s="18">
        <v>4</v>
      </c>
      <c r="B13" s="19" t="s">
        <v>21</v>
      </c>
      <c r="C13" s="20" t="s">
        <v>22</v>
      </c>
      <c r="D13" s="18" t="s">
        <v>14</v>
      </c>
      <c r="E13" s="67">
        <v>1</v>
      </c>
      <c r="F13" s="10"/>
      <c r="G13" s="21">
        <f>E13*F13</f>
        <v>0</v>
      </c>
    </row>
    <row r="14" spans="1:8" hidden="1" outlineLevel="3" x14ac:dyDescent="0.25">
      <c r="A14" s="1"/>
      <c r="B14" s="10"/>
      <c r="C14" s="10"/>
      <c r="D14" s="10"/>
      <c r="E14" s="66"/>
      <c r="F14" s="10"/>
      <c r="G14" s="22"/>
    </row>
    <row r="15" spans="1:8" ht="25.5" outlineLevel="2" collapsed="1" x14ac:dyDescent="0.25">
      <c r="A15" s="18">
        <v>5</v>
      </c>
      <c r="B15" s="19" t="s">
        <v>23</v>
      </c>
      <c r="C15" s="20" t="s">
        <v>24</v>
      </c>
      <c r="D15" s="18" t="s">
        <v>19</v>
      </c>
      <c r="E15" s="67">
        <v>6</v>
      </c>
      <c r="F15" s="10"/>
      <c r="G15" s="21">
        <f>E15*F15</f>
        <v>0</v>
      </c>
    </row>
    <row r="16" spans="1:8" outlineLevel="2" x14ac:dyDescent="0.25">
      <c r="A16" s="18"/>
      <c r="B16" s="19"/>
      <c r="C16" s="20"/>
      <c r="D16" s="18"/>
      <c r="E16" s="67"/>
      <c r="F16" s="10"/>
      <c r="G16" s="22"/>
    </row>
    <row r="17" spans="1:8" outlineLevel="2" x14ac:dyDescent="0.25">
      <c r="A17" s="18"/>
      <c r="B17" s="10"/>
      <c r="C17" s="17" t="s">
        <v>25</v>
      </c>
      <c r="D17" s="18"/>
      <c r="E17" s="67"/>
      <c r="F17" s="10"/>
      <c r="G17" s="22"/>
    </row>
    <row r="18" spans="1:8" ht="22.5" outlineLevel="2" x14ac:dyDescent="0.25">
      <c r="A18" s="18">
        <v>6</v>
      </c>
      <c r="B18" s="19" t="s">
        <v>26</v>
      </c>
      <c r="C18" s="20" t="s">
        <v>27</v>
      </c>
      <c r="D18" s="18" t="s">
        <v>19</v>
      </c>
      <c r="E18" s="67">
        <v>6</v>
      </c>
      <c r="F18" s="10"/>
      <c r="G18" s="21">
        <f>E18*F18</f>
        <v>0</v>
      </c>
    </row>
    <row r="19" spans="1:8" outlineLevel="3" x14ac:dyDescent="0.25">
      <c r="A19" s="1"/>
      <c r="B19" s="10"/>
      <c r="C19" s="10"/>
      <c r="D19" s="10"/>
      <c r="E19" s="66"/>
      <c r="F19" s="10"/>
      <c r="G19" s="22"/>
      <c r="H19" s="23"/>
    </row>
    <row r="20" spans="1:8" outlineLevel="3" x14ac:dyDescent="0.25">
      <c r="A20" s="1"/>
      <c r="B20" s="10"/>
      <c r="C20" s="17" t="s">
        <v>28</v>
      </c>
      <c r="D20" s="10"/>
      <c r="E20" s="66"/>
      <c r="F20" s="10"/>
      <c r="G20" s="22"/>
    </row>
    <row r="21" spans="1:8" ht="38.25" outlineLevel="2" x14ac:dyDescent="0.25">
      <c r="A21" s="18">
        <v>7</v>
      </c>
      <c r="B21" s="19" t="s">
        <v>29</v>
      </c>
      <c r="C21" s="20" t="s">
        <v>30</v>
      </c>
      <c r="D21" s="18" t="s">
        <v>19</v>
      </c>
      <c r="E21" s="67">
        <v>6</v>
      </c>
      <c r="F21" s="10"/>
      <c r="G21" s="21">
        <f>E21*F21</f>
        <v>0</v>
      </c>
    </row>
    <row r="22" spans="1:8" ht="25.5" outlineLevel="2" x14ac:dyDescent="0.25">
      <c r="A22" s="18">
        <v>8</v>
      </c>
      <c r="B22" s="19" t="s">
        <v>31</v>
      </c>
      <c r="C22" s="20" t="s">
        <v>32</v>
      </c>
      <c r="D22" s="18" t="s">
        <v>19</v>
      </c>
      <c r="E22" s="67">
        <v>6</v>
      </c>
      <c r="F22" s="10"/>
      <c r="G22" s="21">
        <f>E22*F22</f>
        <v>0</v>
      </c>
    </row>
    <row r="23" spans="1:8" outlineLevel="2" x14ac:dyDescent="0.25">
      <c r="A23" s="18"/>
      <c r="B23" s="19"/>
      <c r="C23" s="20"/>
      <c r="D23" s="18"/>
      <c r="E23" s="67"/>
      <c r="F23" s="10"/>
      <c r="G23" s="22"/>
    </row>
    <row r="24" spans="1:8" outlineLevel="2" x14ac:dyDescent="0.25">
      <c r="A24" s="18"/>
      <c r="B24" s="10"/>
      <c r="C24" s="17" t="s">
        <v>33</v>
      </c>
      <c r="D24" s="18"/>
      <c r="E24" s="67"/>
      <c r="F24" s="10"/>
      <c r="G24" s="22"/>
    </row>
    <row r="25" spans="1:8" ht="22.5" outlineLevel="2" x14ac:dyDescent="0.25">
      <c r="A25" s="18">
        <v>9</v>
      </c>
      <c r="B25" s="19" t="s">
        <v>34</v>
      </c>
      <c r="C25" s="20" t="s">
        <v>35</v>
      </c>
      <c r="D25" s="18" t="s">
        <v>19</v>
      </c>
      <c r="E25" s="67">
        <v>6</v>
      </c>
      <c r="F25" s="10"/>
      <c r="G25" s="21">
        <f>E25*F25</f>
        <v>0</v>
      </c>
    </row>
    <row r="26" spans="1:8" outlineLevel="3" x14ac:dyDescent="0.25">
      <c r="A26" s="1"/>
      <c r="B26" s="10"/>
      <c r="C26" s="10"/>
      <c r="D26" s="10"/>
      <c r="E26" s="66"/>
      <c r="F26" s="10"/>
      <c r="G26" s="22"/>
      <c r="H26" s="23"/>
    </row>
    <row r="27" spans="1:8" outlineLevel="3" x14ac:dyDescent="0.25">
      <c r="A27" s="1"/>
      <c r="B27" s="10"/>
      <c r="C27" s="17" t="s">
        <v>36</v>
      </c>
      <c r="D27" s="10"/>
      <c r="E27" s="66"/>
      <c r="F27" s="10"/>
      <c r="G27" s="22"/>
    </row>
    <row r="28" spans="1:8" ht="22.5" outlineLevel="2" x14ac:dyDescent="0.25">
      <c r="A28" s="18">
        <v>10</v>
      </c>
      <c r="B28" s="19" t="s">
        <v>37</v>
      </c>
      <c r="C28" s="20" t="s">
        <v>38</v>
      </c>
      <c r="D28" s="18" t="s">
        <v>39</v>
      </c>
      <c r="E28" s="79">
        <v>115200</v>
      </c>
      <c r="F28" s="24"/>
      <c r="G28" s="25">
        <f>E28</f>
        <v>115200</v>
      </c>
    </row>
    <row r="29" spans="1:8" ht="22.5" outlineLevel="2" x14ac:dyDescent="0.25">
      <c r="A29" s="18">
        <v>11</v>
      </c>
      <c r="B29" s="19" t="s">
        <v>34</v>
      </c>
      <c r="C29" s="20" t="s">
        <v>40</v>
      </c>
      <c r="D29" s="18" t="s">
        <v>41</v>
      </c>
      <c r="E29" s="79">
        <v>115200</v>
      </c>
      <c r="F29" s="10"/>
      <c r="G29" s="21">
        <f>E29*F29</f>
        <v>0</v>
      </c>
    </row>
    <row r="30" spans="1:8" outlineLevel="2" x14ac:dyDescent="0.25">
      <c r="A30" s="18"/>
      <c r="B30" s="19"/>
      <c r="C30" s="20"/>
      <c r="D30" s="18"/>
      <c r="E30" s="67"/>
      <c r="F30" s="10"/>
      <c r="G30" s="22"/>
    </row>
    <row r="31" spans="1:8" ht="22.5" outlineLevel="2" x14ac:dyDescent="0.25">
      <c r="A31" s="18">
        <v>12</v>
      </c>
      <c r="B31" s="19" t="s">
        <v>42</v>
      </c>
      <c r="C31" s="20" t="s">
        <v>43</v>
      </c>
      <c r="D31" s="18" t="s">
        <v>14</v>
      </c>
      <c r="E31" s="67">
        <v>1</v>
      </c>
      <c r="F31" s="10"/>
      <c r="G31" s="21">
        <f>E31*F31</f>
        <v>0</v>
      </c>
    </row>
    <row r="32" spans="1:8" outlineLevel="2" x14ac:dyDescent="0.25">
      <c r="A32" s="18"/>
      <c r="B32" s="19"/>
      <c r="C32" s="20"/>
      <c r="D32" s="18"/>
      <c r="E32" s="67"/>
      <c r="F32" s="10"/>
      <c r="G32" s="22"/>
    </row>
    <row r="33" spans="1:8" ht="26.25" customHeight="1" outlineLevel="2" x14ac:dyDescent="0.25">
      <c r="A33" s="18">
        <v>13</v>
      </c>
      <c r="B33" s="19" t="s">
        <v>44</v>
      </c>
      <c r="C33" s="20" t="s">
        <v>45</v>
      </c>
      <c r="D33" s="18" t="s">
        <v>39</v>
      </c>
      <c r="E33" s="80">
        <v>25000</v>
      </c>
      <c r="F33" s="24"/>
      <c r="G33" s="25">
        <v>25000</v>
      </c>
    </row>
    <row r="34" spans="1:8" outlineLevel="2" x14ac:dyDescent="0.25">
      <c r="A34" s="18">
        <v>14</v>
      </c>
      <c r="B34" s="19" t="s">
        <v>44</v>
      </c>
      <c r="C34" s="20" t="s">
        <v>40</v>
      </c>
      <c r="D34" s="18" t="s">
        <v>41</v>
      </c>
      <c r="E34" s="80">
        <v>25000</v>
      </c>
      <c r="F34" s="10"/>
      <c r="G34" s="21">
        <f>E34*F34</f>
        <v>0</v>
      </c>
    </row>
    <row r="35" spans="1:8" outlineLevel="2" x14ac:dyDescent="0.25">
      <c r="A35" s="18"/>
      <c r="B35" s="19"/>
      <c r="C35" s="20"/>
      <c r="D35" s="18"/>
      <c r="E35" s="67"/>
      <c r="F35" s="10"/>
      <c r="G35" s="22"/>
    </row>
    <row r="36" spans="1:8" ht="22.5" outlineLevel="2" x14ac:dyDescent="0.25">
      <c r="A36" s="18">
        <v>15</v>
      </c>
      <c r="B36" s="19" t="s">
        <v>46</v>
      </c>
      <c r="C36" s="20" t="s">
        <v>47</v>
      </c>
      <c r="D36" s="18" t="s">
        <v>48</v>
      </c>
      <c r="E36" s="67">
        <v>1</v>
      </c>
      <c r="F36" s="10"/>
      <c r="G36" s="21">
        <f>E36*F36</f>
        <v>0</v>
      </c>
    </row>
    <row r="37" spans="1:8" outlineLevel="3" x14ac:dyDescent="0.25">
      <c r="A37" s="1"/>
      <c r="B37" s="10"/>
      <c r="C37" s="10"/>
      <c r="D37" s="10"/>
      <c r="E37" s="66"/>
      <c r="F37" s="10"/>
      <c r="G37" s="22"/>
      <c r="H37" s="23"/>
    </row>
    <row r="38" spans="1:8" ht="24" customHeight="1" outlineLevel="3" x14ac:dyDescent="0.25">
      <c r="A38" s="1"/>
      <c r="B38" s="10"/>
      <c r="C38" s="17" t="s">
        <v>49</v>
      </c>
      <c r="D38" s="10"/>
      <c r="E38" s="66"/>
      <c r="F38" s="10"/>
      <c r="G38" s="22"/>
    </row>
    <row r="39" spans="1:8" ht="47.25" customHeight="1" outlineLevel="2" x14ac:dyDescent="0.25">
      <c r="A39" s="18">
        <v>16</v>
      </c>
      <c r="B39" s="19" t="s">
        <v>50</v>
      </c>
      <c r="C39" s="20" t="s">
        <v>51</v>
      </c>
      <c r="D39" s="18" t="s">
        <v>52</v>
      </c>
      <c r="E39" s="67">
        <v>10</v>
      </c>
      <c r="F39" s="10"/>
      <c r="G39" s="21">
        <f t="shared" ref="G39:G40" si="0">E39*F39</f>
        <v>0</v>
      </c>
    </row>
    <row r="40" spans="1:8" ht="51" customHeight="1" outlineLevel="2" x14ac:dyDescent="0.25">
      <c r="A40" s="18">
        <v>17</v>
      </c>
      <c r="B40" s="19" t="s">
        <v>53</v>
      </c>
      <c r="C40" s="20" t="s">
        <v>54</v>
      </c>
      <c r="D40" s="18" t="s">
        <v>55</v>
      </c>
      <c r="E40" s="67">
        <v>10</v>
      </c>
      <c r="F40" s="10"/>
      <c r="G40" s="21">
        <f t="shared" si="0"/>
        <v>0</v>
      </c>
    </row>
    <row r="41" spans="1:8" outlineLevel="2" x14ac:dyDescent="0.25">
      <c r="A41" s="18"/>
      <c r="B41" s="19"/>
      <c r="C41" s="20"/>
      <c r="D41" s="18"/>
      <c r="E41" s="67"/>
      <c r="F41" s="10"/>
      <c r="G41" s="22"/>
    </row>
    <row r="42" spans="1:8" outlineLevel="2" x14ac:dyDescent="0.25">
      <c r="A42" s="26"/>
      <c r="B42" s="27"/>
      <c r="C42" s="28" t="s">
        <v>56</v>
      </c>
      <c r="D42" s="26"/>
      <c r="E42" s="68"/>
      <c r="F42" s="13"/>
      <c r="G42" s="29">
        <f>SUM(G8:G40)</f>
        <v>140200</v>
      </c>
    </row>
    <row r="43" spans="1:8" outlineLevel="2" x14ac:dyDescent="0.25">
      <c r="A43" s="18"/>
      <c r="B43" s="19"/>
      <c r="C43" s="20"/>
      <c r="D43" s="18"/>
      <c r="E43" s="67"/>
      <c r="F43" s="10"/>
      <c r="G43" s="10"/>
    </row>
    <row r="44" spans="1:8" ht="29.25" customHeight="1" x14ac:dyDescent="0.25">
      <c r="A44" s="4">
        <v>2</v>
      </c>
      <c r="B44" s="4" t="s">
        <v>57</v>
      </c>
      <c r="C44" s="5"/>
      <c r="D44" s="5"/>
      <c r="E44" s="69"/>
      <c r="F44" s="5"/>
      <c r="G44" s="7">
        <f>G61</f>
        <v>0</v>
      </c>
    </row>
    <row r="45" spans="1:8" x14ac:dyDescent="0.25">
      <c r="A45" s="1"/>
      <c r="B45" s="10"/>
      <c r="C45" s="10"/>
      <c r="D45" s="10"/>
      <c r="E45" s="66"/>
      <c r="F45" s="10"/>
      <c r="G45" s="10"/>
    </row>
    <row r="46" spans="1:8" outlineLevel="1" x14ac:dyDescent="0.25">
      <c r="A46" s="30" t="s">
        <v>58</v>
      </c>
      <c r="B46" s="30" t="s">
        <v>59</v>
      </c>
      <c r="C46" s="31"/>
      <c r="D46" s="31"/>
      <c r="E46" s="70"/>
      <c r="F46" s="31"/>
      <c r="G46" s="31"/>
    </row>
    <row r="47" spans="1:8" outlineLevel="1" x14ac:dyDescent="0.25">
      <c r="A47" s="16"/>
      <c r="B47" s="16"/>
      <c r="C47" s="10"/>
      <c r="D47" s="10"/>
      <c r="E47" s="66"/>
      <c r="F47" s="10"/>
      <c r="G47" s="10"/>
    </row>
    <row r="48" spans="1:8" outlineLevel="1" x14ac:dyDescent="0.25">
      <c r="A48" s="16"/>
      <c r="B48" s="16"/>
      <c r="C48" s="32" t="s">
        <v>60</v>
      </c>
      <c r="D48" s="10"/>
      <c r="E48" s="66"/>
      <c r="F48" s="10"/>
      <c r="G48" s="10"/>
    </row>
    <row r="49" spans="1:7" ht="25.5" outlineLevel="2" x14ac:dyDescent="0.25">
      <c r="A49" s="18">
        <v>1</v>
      </c>
      <c r="B49" s="19" t="s">
        <v>61</v>
      </c>
      <c r="C49" s="20" t="s">
        <v>62</v>
      </c>
      <c r="D49" s="18" t="s">
        <v>63</v>
      </c>
      <c r="E49" s="67">
        <v>1137</v>
      </c>
      <c r="F49" s="10"/>
      <c r="G49" s="21">
        <f>E49*F49</f>
        <v>0</v>
      </c>
    </row>
    <row r="50" spans="1:7" ht="40.5" customHeight="1" outlineLevel="2" x14ac:dyDescent="0.25">
      <c r="A50" s="18">
        <v>2</v>
      </c>
      <c r="B50" s="19" t="s">
        <v>64</v>
      </c>
      <c r="C50" s="20" t="s">
        <v>65</v>
      </c>
      <c r="D50" s="18" t="s">
        <v>63</v>
      </c>
      <c r="E50" s="67">
        <v>60</v>
      </c>
      <c r="F50" s="10"/>
      <c r="G50" s="21">
        <f>E50*F50</f>
        <v>0</v>
      </c>
    </row>
    <row r="51" spans="1:7" outlineLevel="2" x14ac:dyDescent="0.25">
      <c r="A51" s="18"/>
      <c r="B51" s="19"/>
      <c r="C51" s="20"/>
      <c r="D51" s="18"/>
      <c r="E51" s="67"/>
      <c r="F51" s="10"/>
      <c r="G51" s="21"/>
    </row>
    <row r="52" spans="1:7" outlineLevel="2" x14ac:dyDescent="0.25">
      <c r="A52" s="18"/>
      <c r="B52" s="19"/>
      <c r="C52" s="32" t="s">
        <v>66</v>
      </c>
      <c r="D52" s="18"/>
      <c r="E52" s="67"/>
      <c r="F52" s="10"/>
      <c r="G52" s="21"/>
    </row>
    <row r="53" spans="1:7" ht="25.5" outlineLevel="2" x14ac:dyDescent="0.25">
      <c r="A53" s="18">
        <v>3</v>
      </c>
      <c r="B53" s="19" t="s">
        <v>67</v>
      </c>
      <c r="C53" s="20" t="s">
        <v>68</v>
      </c>
      <c r="D53" s="18" t="s">
        <v>63</v>
      </c>
      <c r="E53" s="67">
        <v>598</v>
      </c>
      <c r="F53" s="10"/>
      <c r="G53" s="21">
        <f>E53*F53</f>
        <v>0</v>
      </c>
    </row>
    <row r="54" spans="1:7" ht="51" outlineLevel="2" x14ac:dyDescent="0.25">
      <c r="A54" s="18">
        <v>4</v>
      </c>
      <c r="B54" s="19" t="s">
        <v>69</v>
      </c>
      <c r="C54" s="20" t="s">
        <v>70</v>
      </c>
      <c r="D54" s="18" t="s">
        <v>63</v>
      </c>
      <c r="E54" s="67">
        <v>60</v>
      </c>
      <c r="F54" s="10"/>
      <c r="G54" s="21">
        <f>E54*F54</f>
        <v>0</v>
      </c>
    </row>
    <row r="55" spans="1:7" outlineLevel="2" x14ac:dyDescent="0.25">
      <c r="A55" s="18"/>
      <c r="B55" s="19"/>
      <c r="C55" s="20"/>
      <c r="D55" s="18"/>
      <c r="E55" s="67"/>
      <c r="F55" s="10"/>
      <c r="G55" s="21"/>
    </row>
    <row r="56" spans="1:7" ht="25.5" customHeight="1" outlineLevel="2" x14ac:dyDescent="0.25">
      <c r="A56" s="18"/>
      <c r="B56" s="19"/>
      <c r="C56" s="32" t="s">
        <v>71</v>
      </c>
      <c r="D56" s="18"/>
      <c r="E56" s="67"/>
      <c r="F56" s="10"/>
      <c r="G56" s="21"/>
    </row>
    <row r="57" spans="1:7" ht="38.25" outlineLevel="2" x14ac:dyDescent="0.25">
      <c r="A57" s="18">
        <v>5</v>
      </c>
      <c r="B57" s="19" t="s">
        <v>72</v>
      </c>
      <c r="C57" s="20" t="s">
        <v>73</v>
      </c>
      <c r="D57" s="18" t="s">
        <v>52</v>
      </c>
      <c r="E57" s="67">
        <v>1</v>
      </c>
      <c r="F57" s="10"/>
      <c r="G57" s="21">
        <f>E57*F57</f>
        <v>0</v>
      </c>
    </row>
    <row r="58" spans="1:7" outlineLevel="2" x14ac:dyDescent="0.25">
      <c r="A58" s="18"/>
      <c r="B58" s="19"/>
      <c r="C58" s="20"/>
      <c r="D58" s="18"/>
      <c r="E58" s="67"/>
      <c r="F58" s="10"/>
      <c r="G58" s="21"/>
    </row>
    <row r="59" spans="1:7" ht="41.25" customHeight="1" outlineLevel="2" x14ac:dyDescent="0.25">
      <c r="A59" s="18"/>
      <c r="B59" s="19" t="s">
        <v>74</v>
      </c>
      <c r="C59" s="20" t="s">
        <v>75</v>
      </c>
      <c r="D59" s="18" t="s">
        <v>76</v>
      </c>
      <c r="E59" s="67">
        <v>1</v>
      </c>
      <c r="F59" s="10"/>
      <c r="G59" s="21">
        <f>E59*F59</f>
        <v>0</v>
      </c>
    </row>
    <row r="60" spans="1:7" outlineLevel="2" x14ac:dyDescent="0.25">
      <c r="A60" s="18"/>
      <c r="B60" s="19"/>
      <c r="C60" s="20"/>
      <c r="D60" s="18"/>
      <c r="E60" s="67"/>
      <c r="F60" s="10"/>
      <c r="G60" s="10"/>
    </row>
    <row r="61" spans="1:7" outlineLevel="2" x14ac:dyDescent="0.25">
      <c r="A61" s="26"/>
      <c r="B61" s="27"/>
      <c r="C61" s="28" t="s">
        <v>56</v>
      </c>
      <c r="D61" s="26"/>
      <c r="E61" s="68"/>
      <c r="F61" s="13"/>
      <c r="G61" s="29">
        <f>SUM(G49:G59)</f>
        <v>0</v>
      </c>
    </row>
    <row r="62" spans="1:7" outlineLevel="2" x14ac:dyDescent="0.25">
      <c r="A62" s="18"/>
      <c r="B62" s="19"/>
      <c r="C62" s="20"/>
      <c r="D62" s="18"/>
      <c r="E62" s="67"/>
      <c r="F62" s="10"/>
      <c r="G62" s="10"/>
    </row>
    <row r="63" spans="1:7" ht="26.25" customHeight="1" x14ac:dyDescent="0.25">
      <c r="A63" s="4">
        <v>3</v>
      </c>
      <c r="B63" s="33" t="s">
        <v>77</v>
      </c>
      <c r="C63" s="33"/>
      <c r="D63" s="5"/>
      <c r="E63" s="69"/>
      <c r="F63" s="5"/>
      <c r="G63" s="7">
        <f>G79</f>
        <v>70000</v>
      </c>
    </row>
    <row r="64" spans="1:7" x14ac:dyDescent="0.25">
      <c r="A64" s="9"/>
      <c r="B64" s="9"/>
      <c r="C64" s="9"/>
      <c r="D64" s="10"/>
      <c r="E64" s="66"/>
      <c r="F64" s="10"/>
      <c r="G64" s="10"/>
    </row>
    <row r="65" spans="1:7" outlineLevel="1" x14ac:dyDescent="0.25">
      <c r="A65" s="12" t="s">
        <v>78</v>
      </c>
      <c r="B65" s="12" t="s">
        <v>79</v>
      </c>
      <c r="C65" s="13"/>
      <c r="D65" s="13"/>
      <c r="E65" s="71"/>
      <c r="F65" s="13"/>
      <c r="G65" s="13"/>
    </row>
    <row r="66" spans="1:7" ht="15.75" customHeight="1" outlineLevel="1" x14ac:dyDescent="0.25">
      <c r="A66" s="16"/>
      <c r="B66" s="16"/>
      <c r="C66" s="10"/>
      <c r="D66" s="10"/>
      <c r="E66" s="66"/>
      <c r="F66" s="10"/>
      <c r="G66" s="10"/>
    </row>
    <row r="67" spans="1:7" ht="62.25" customHeight="1" outlineLevel="1" x14ac:dyDescent="0.25">
      <c r="A67" s="16"/>
      <c r="B67" s="16"/>
      <c r="C67" s="32" t="s">
        <v>80</v>
      </c>
      <c r="D67" s="10"/>
      <c r="E67" s="66"/>
      <c r="F67" s="10"/>
      <c r="G67" s="10"/>
    </row>
    <row r="68" spans="1:7" ht="25.5" outlineLevel="2" x14ac:dyDescent="0.25">
      <c r="A68" s="18">
        <v>1</v>
      </c>
      <c r="B68" s="19" t="s">
        <v>81</v>
      </c>
      <c r="C68" s="20" t="s">
        <v>82</v>
      </c>
      <c r="D68" s="18" t="s">
        <v>39</v>
      </c>
      <c r="E68" s="80">
        <v>70000</v>
      </c>
      <c r="F68" s="24"/>
      <c r="G68" s="34">
        <f>E68</f>
        <v>70000</v>
      </c>
    </row>
    <row r="69" spans="1:7" ht="25.5" outlineLevel="2" x14ac:dyDescent="0.25">
      <c r="A69" s="18">
        <v>2</v>
      </c>
      <c r="B69" s="19" t="s">
        <v>83</v>
      </c>
      <c r="C69" s="20" t="s">
        <v>84</v>
      </c>
      <c r="D69" s="18" t="s">
        <v>41</v>
      </c>
      <c r="E69" s="80">
        <v>70000</v>
      </c>
      <c r="F69" s="10"/>
      <c r="G69" s="21">
        <f>E69*F69</f>
        <v>0</v>
      </c>
    </row>
    <row r="70" spans="1:7" outlineLevel="2" x14ac:dyDescent="0.25">
      <c r="A70" s="18"/>
      <c r="B70" s="19"/>
      <c r="C70" s="20"/>
      <c r="D70" s="18"/>
      <c r="E70" s="67"/>
      <c r="F70" s="10"/>
      <c r="G70" s="10"/>
    </row>
    <row r="71" spans="1:7" ht="74.25" customHeight="1" outlineLevel="2" x14ac:dyDescent="0.25">
      <c r="A71" s="18"/>
      <c r="B71" s="19"/>
      <c r="C71" s="32" t="s">
        <v>85</v>
      </c>
      <c r="D71" s="18"/>
      <c r="E71" s="67"/>
      <c r="F71" s="10"/>
      <c r="G71" s="10"/>
    </row>
    <row r="72" spans="1:7" ht="31.5" customHeight="1" outlineLevel="2" x14ac:dyDescent="0.25">
      <c r="A72" s="18">
        <v>3</v>
      </c>
      <c r="B72" s="19" t="s">
        <v>86</v>
      </c>
      <c r="C72" s="20" t="s">
        <v>87</v>
      </c>
      <c r="D72" s="18" t="s">
        <v>88</v>
      </c>
      <c r="E72" s="67">
        <v>1</v>
      </c>
      <c r="F72" s="24"/>
      <c r="G72" s="24">
        <f>F72</f>
        <v>0</v>
      </c>
    </row>
    <row r="73" spans="1:7" ht="27.75" customHeight="1" outlineLevel="2" x14ac:dyDescent="0.25">
      <c r="A73" s="18">
        <v>4</v>
      </c>
      <c r="B73" s="19" t="s">
        <v>89</v>
      </c>
      <c r="C73" s="20" t="s">
        <v>90</v>
      </c>
      <c r="D73" s="18" t="s">
        <v>91</v>
      </c>
      <c r="E73" s="67">
        <v>8</v>
      </c>
      <c r="F73" s="10"/>
      <c r="G73" s="21">
        <f t="shared" ref="G73:G77" si="1">E73*F73</f>
        <v>0</v>
      </c>
    </row>
    <row r="74" spans="1:7" ht="57" customHeight="1" outlineLevel="2" x14ac:dyDescent="0.25">
      <c r="A74" s="18">
        <v>5</v>
      </c>
      <c r="B74" s="19" t="s">
        <v>92</v>
      </c>
      <c r="C74" s="20" t="s">
        <v>93</v>
      </c>
      <c r="D74" s="18" t="s">
        <v>91</v>
      </c>
      <c r="E74" s="67">
        <v>2</v>
      </c>
      <c r="F74" s="10"/>
      <c r="G74" s="21">
        <f t="shared" si="1"/>
        <v>0</v>
      </c>
    </row>
    <row r="75" spans="1:7" ht="61.5" customHeight="1" outlineLevel="2" x14ac:dyDescent="0.25">
      <c r="A75" s="18">
        <v>6</v>
      </c>
      <c r="B75" s="19" t="s">
        <v>94</v>
      </c>
      <c r="C75" s="20" t="s">
        <v>95</v>
      </c>
      <c r="D75" s="18" t="s">
        <v>91</v>
      </c>
      <c r="E75" s="67">
        <v>2</v>
      </c>
      <c r="F75" s="10"/>
      <c r="G75" s="21">
        <f t="shared" si="1"/>
        <v>0</v>
      </c>
    </row>
    <row r="76" spans="1:7" ht="55.5" customHeight="1" outlineLevel="2" x14ac:dyDescent="0.25">
      <c r="A76" s="18">
        <v>7</v>
      </c>
      <c r="B76" s="19" t="s">
        <v>96</v>
      </c>
      <c r="C76" s="20" t="s">
        <v>97</v>
      </c>
      <c r="D76" s="18" t="s">
        <v>91</v>
      </c>
      <c r="E76" s="67">
        <v>2</v>
      </c>
      <c r="F76" s="10"/>
      <c r="G76" s="21">
        <f t="shared" si="1"/>
        <v>0</v>
      </c>
    </row>
    <row r="77" spans="1:7" ht="42.75" customHeight="1" outlineLevel="2" x14ac:dyDescent="0.25">
      <c r="A77" s="18">
        <v>8</v>
      </c>
      <c r="B77" s="19" t="s">
        <v>98</v>
      </c>
      <c r="C77" s="20" t="s">
        <v>99</v>
      </c>
      <c r="D77" s="18" t="s">
        <v>91</v>
      </c>
      <c r="E77" s="67">
        <v>6</v>
      </c>
      <c r="F77" s="10"/>
      <c r="G77" s="21">
        <f t="shared" si="1"/>
        <v>0</v>
      </c>
    </row>
    <row r="78" spans="1:7" outlineLevel="2" x14ac:dyDescent="0.25">
      <c r="A78" s="18"/>
      <c r="B78" s="19"/>
      <c r="C78" s="20"/>
      <c r="D78" s="18"/>
      <c r="E78" s="67"/>
      <c r="F78" s="10"/>
      <c r="G78" s="10"/>
    </row>
    <row r="79" spans="1:7" outlineLevel="2" x14ac:dyDescent="0.25">
      <c r="A79" s="26"/>
      <c r="B79" s="27"/>
      <c r="C79" s="28" t="s">
        <v>56</v>
      </c>
      <c r="D79" s="26"/>
      <c r="E79" s="68"/>
      <c r="F79" s="13"/>
      <c r="G79" s="29">
        <f>SUM(G68:G77)</f>
        <v>70000</v>
      </c>
    </row>
    <row r="80" spans="1:7" outlineLevel="2" x14ac:dyDescent="0.25">
      <c r="A80" s="18"/>
      <c r="B80" s="19"/>
      <c r="C80" s="20"/>
      <c r="D80" s="18"/>
      <c r="E80" s="67"/>
      <c r="F80" s="10"/>
      <c r="G80" s="10"/>
    </row>
    <row r="81" spans="1:7" ht="27" customHeight="1" x14ac:dyDescent="0.25">
      <c r="A81" s="4">
        <v>4</v>
      </c>
      <c r="B81" s="4" t="s">
        <v>100</v>
      </c>
      <c r="C81" s="5"/>
      <c r="D81" s="5"/>
      <c r="E81" s="69"/>
      <c r="F81" s="5"/>
      <c r="G81" s="7">
        <f>G104+G118</f>
        <v>0</v>
      </c>
    </row>
    <row r="82" spans="1:7" x14ac:dyDescent="0.25">
      <c r="A82" s="9"/>
      <c r="B82" s="9"/>
      <c r="C82" s="10"/>
      <c r="D82" s="10"/>
      <c r="E82" s="66"/>
      <c r="F82" s="10"/>
      <c r="G82" s="10"/>
    </row>
    <row r="83" spans="1:7" outlineLevel="1" x14ac:dyDescent="0.25">
      <c r="A83" s="12" t="s">
        <v>101</v>
      </c>
      <c r="B83" s="12" t="s">
        <v>102</v>
      </c>
      <c r="C83" s="13"/>
      <c r="D83" s="13"/>
      <c r="E83" s="71"/>
      <c r="F83" s="13"/>
      <c r="G83" s="13"/>
    </row>
    <row r="84" spans="1:7" outlineLevel="1" x14ac:dyDescent="0.25">
      <c r="A84" s="16"/>
      <c r="B84" s="16"/>
      <c r="C84" s="10"/>
      <c r="D84" s="10"/>
      <c r="E84" s="66"/>
      <c r="F84" s="10"/>
      <c r="G84" s="10"/>
    </row>
    <row r="85" spans="1:7" outlineLevel="1" x14ac:dyDescent="0.25">
      <c r="A85" s="16"/>
      <c r="B85" s="16"/>
      <c r="C85" s="32" t="s">
        <v>103</v>
      </c>
      <c r="D85" s="10"/>
      <c r="E85" s="66"/>
      <c r="F85" s="10"/>
      <c r="G85" s="10"/>
    </row>
    <row r="86" spans="1:7" ht="63" customHeight="1" outlineLevel="2" x14ac:dyDescent="0.25">
      <c r="A86" s="18">
        <v>1</v>
      </c>
      <c r="B86" s="19" t="s">
        <v>104</v>
      </c>
      <c r="C86" s="20" t="s">
        <v>105</v>
      </c>
      <c r="D86" s="18" t="s">
        <v>55</v>
      </c>
      <c r="E86" s="67">
        <v>20</v>
      </c>
      <c r="F86" s="10"/>
      <c r="G86" s="21">
        <f t="shared" ref="G86:G88" si="2">E86*F86</f>
        <v>0</v>
      </c>
    </row>
    <row r="87" spans="1:7" ht="22.5" outlineLevel="2" x14ac:dyDescent="0.25">
      <c r="A87" s="18">
        <v>2</v>
      </c>
      <c r="B87" s="19" t="s">
        <v>106</v>
      </c>
      <c r="C87" s="20" t="s">
        <v>107</v>
      </c>
      <c r="D87" s="18" t="s">
        <v>55</v>
      </c>
      <c r="E87" s="67">
        <v>20</v>
      </c>
      <c r="F87" s="10"/>
      <c r="G87" s="21">
        <f t="shared" si="2"/>
        <v>0</v>
      </c>
    </row>
    <row r="88" spans="1:7" ht="22.5" outlineLevel="2" x14ac:dyDescent="0.25">
      <c r="A88" s="18">
        <v>3</v>
      </c>
      <c r="B88" s="19" t="s">
        <v>108</v>
      </c>
      <c r="C88" s="20" t="s">
        <v>109</v>
      </c>
      <c r="D88" s="18" t="s">
        <v>55</v>
      </c>
      <c r="E88" s="67">
        <v>20</v>
      </c>
      <c r="F88" s="10"/>
      <c r="G88" s="21">
        <f t="shared" si="2"/>
        <v>0</v>
      </c>
    </row>
    <row r="89" spans="1:7" outlineLevel="2" x14ac:dyDescent="0.25">
      <c r="A89" s="18"/>
      <c r="B89" s="19"/>
      <c r="C89" s="20"/>
      <c r="D89" s="18"/>
      <c r="E89" s="67"/>
      <c r="F89" s="10"/>
      <c r="G89" s="10"/>
    </row>
    <row r="90" spans="1:7" outlineLevel="2" x14ac:dyDescent="0.25">
      <c r="A90" s="18"/>
      <c r="B90" s="19"/>
      <c r="C90" s="32" t="s">
        <v>110</v>
      </c>
      <c r="D90" s="18"/>
      <c r="E90" s="67"/>
      <c r="F90" s="10"/>
      <c r="G90" s="10"/>
    </row>
    <row r="91" spans="1:7" ht="67.5" customHeight="1" outlineLevel="2" x14ac:dyDescent="0.25">
      <c r="A91" s="18">
        <v>4</v>
      </c>
      <c r="B91" s="19" t="s">
        <v>104</v>
      </c>
      <c r="C91" s="20" t="s">
        <v>111</v>
      </c>
      <c r="D91" s="18" t="s">
        <v>91</v>
      </c>
      <c r="E91" s="67">
        <v>2</v>
      </c>
      <c r="F91" s="10"/>
      <c r="G91" s="21">
        <f t="shared" ref="G91:G102" si="3">E91*F91</f>
        <v>0</v>
      </c>
    </row>
    <row r="92" spans="1:7" ht="33.75" outlineLevel="2" x14ac:dyDescent="0.25">
      <c r="A92" s="18">
        <v>5</v>
      </c>
      <c r="B92" s="19" t="s">
        <v>112</v>
      </c>
      <c r="C92" s="20" t="s">
        <v>113</v>
      </c>
      <c r="D92" s="18" t="s">
        <v>91</v>
      </c>
      <c r="E92" s="67">
        <v>2</v>
      </c>
      <c r="F92" s="10"/>
      <c r="G92" s="21">
        <f t="shared" si="3"/>
        <v>0</v>
      </c>
    </row>
    <row r="93" spans="1:7" ht="22.5" outlineLevel="2" x14ac:dyDescent="0.25">
      <c r="A93" s="18">
        <v>6</v>
      </c>
      <c r="B93" s="19" t="s">
        <v>106</v>
      </c>
      <c r="C93" s="20" t="s">
        <v>107</v>
      </c>
      <c r="D93" s="18" t="s">
        <v>91</v>
      </c>
      <c r="E93" s="67">
        <v>4</v>
      </c>
      <c r="F93" s="10"/>
      <c r="G93" s="21">
        <f t="shared" si="3"/>
        <v>0</v>
      </c>
    </row>
    <row r="94" spans="1:7" ht="22.5" outlineLevel="2" x14ac:dyDescent="0.25">
      <c r="A94" s="18">
        <v>7</v>
      </c>
      <c r="B94" s="19" t="s">
        <v>108</v>
      </c>
      <c r="C94" s="20" t="s">
        <v>109</v>
      </c>
      <c r="D94" s="18" t="s">
        <v>91</v>
      </c>
      <c r="E94" s="67">
        <v>4</v>
      </c>
      <c r="F94" s="10"/>
      <c r="G94" s="21">
        <f t="shared" si="3"/>
        <v>0</v>
      </c>
    </row>
    <row r="95" spans="1:7" ht="51" outlineLevel="2" x14ac:dyDescent="0.25">
      <c r="A95" s="18">
        <v>8</v>
      </c>
      <c r="B95" s="19" t="s">
        <v>114</v>
      </c>
      <c r="C95" s="20" t="s">
        <v>115</v>
      </c>
      <c r="D95" s="18" t="s">
        <v>91</v>
      </c>
      <c r="E95" s="67">
        <v>5</v>
      </c>
      <c r="F95" s="10"/>
      <c r="G95" s="21">
        <f t="shared" si="3"/>
        <v>0</v>
      </c>
    </row>
    <row r="96" spans="1:7" ht="38.25" outlineLevel="2" x14ac:dyDescent="0.25">
      <c r="A96" s="18">
        <v>9</v>
      </c>
      <c r="B96" s="61" t="s">
        <v>116</v>
      </c>
      <c r="C96" s="62" t="s">
        <v>117</v>
      </c>
      <c r="D96" s="63" t="s">
        <v>55</v>
      </c>
      <c r="E96" s="72">
        <v>20</v>
      </c>
      <c r="F96" s="64"/>
      <c r="G96" s="21">
        <f t="shared" si="3"/>
        <v>0</v>
      </c>
    </row>
    <row r="97" spans="1:7" ht="38.25" outlineLevel="2" x14ac:dyDescent="0.25">
      <c r="A97" s="18">
        <v>10</v>
      </c>
      <c r="B97" s="61" t="s">
        <v>118</v>
      </c>
      <c r="C97" s="62" t="s">
        <v>119</v>
      </c>
      <c r="D97" s="63" t="s">
        <v>52</v>
      </c>
      <c r="E97" s="72">
        <v>4</v>
      </c>
      <c r="F97" s="64"/>
      <c r="G97" s="21">
        <f t="shared" si="3"/>
        <v>0</v>
      </c>
    </row>
    <row r="98" spans="1:7" ht="76.5" outlineLevel="2" x14ac:dyDescent="0.25">
      <c r="A98" s="18">
        <v>11</v>
      </c>
      <c r="B98" s="61" t="s">
        <v>118</v>
      </c>
      <c r="C98" s="62" t="s">
        <v>120</v>
      </c>
      <c r="D98" s="63" t="s">
        <v>52</v>
      </c>
      <c r="E98" s="72">
        <v>2</v>
      </c>
      <c r="F98" s="64"/>
      <c r="G98" s="21">
        <f t="shared" si="3"/>
        <v>0</v>
      </c>
    </row>
    <row r="99" spans="1:7" outlineLevel="2" x14ac:dyDescent="0.25">
      <c r="A99" s="18">
        <v>12</v>
      </c>
      <c r="B99" s="61" t="s">
        <v>121</v>
      </c>
      <c r="C99" s="62" t="s">
        <v>122</v>
      </c>
      <c r="D99" s="63" t="s">
        <v>14</v>
      </c>
      <c r="E99" s="72">
        <v>1</v>
      </c>
      <c r="F99" s="64"/>
      <c r="G99" s="21">
        <f t="shared" si="3"/>
        <v>0</v>
      </c>
    </row>
    <row r="100" spans="1:7" ht="51" outlineLevel="2" x14ac:dyDescent="0.25">
      <c r="A100" s="18"/>
      <c r="B100" s="61" t="s">
        <v>123</v>
      </c>
      <c r="C100" s="62" t="s">
        <v>124</v>
      </c>
      <c r="D100" s="63" t="s">
        <v>91</v>
      </c>
      <c r="E100" s="72">
        <v>10</v>
      </c>
      <c r="F100" s="64"/>
      <c r="G100" s="21">
        <f t="shared" si="3"/>
        <v>0</v>
      </c>
    </row>
    <row r="101" spans="1:7" ht="38.25" outlineLevel="2" x14ac:dyDescent="0.25">
      <c r="A101" s="18"/>
      <c r="B101" s="61" t="s">
        <v>125</v>
      </c>
      <c r="C101" s="62" t="s">
        <v>126</v>
      </c>
      <c r="D101" s="63" t="s">
        <v>52</v>
      </c>
      <c r="E101" s="72">
        <v>4</v>
      </c>
      <c r="F101" s="64"/>
      <c r="G101" s="21">
        <f t="shared" si="3"/>
        <v>0</v>
      </c>
    </row>
    <row r="102" spans="1:7" ht="32.25" customHeight="1" outlineLevel="2" x14ac:dyDescent="0.25">
      <c r="A102" s="18"/>
      <c r="B102" s="61" t="s">
        <v>127</v>
      </c>
      <c r="C102" s="62" t="s">
        <v>128</v>
      </c>
      <c r="D102" s="63" t="s">
        <v>129</v>
      </c>
      <c r="E102" s="72">
        <v>15</v>
      </c>
      <c r="F102" s="65"/>
      <c r="G102" s="21">
        <f t="shared" si="3"/>
        <v>0</v>
      </c>
    </row>
    <row r="103" spans="1:7" ht="16.5" customHeight="1" outlineLevel="2" x14ac:dyDescent="0.25">
      <c r="A103" s="18"/>
      <c r="B103" s="19"/>
      <c r="C103" s="20"/>
      <c r="D103" s="18"/>
      <c r="E103" s="67"/>
      <c r="F103" s="10"/>
      <c r="G103" s="10"/>
    </row>
    <row r="104" spans="1:7" outlineLevel="2" x14ac:dyDescent="0.25">
      <c r="A104" s="26"/>
      <c r="B104" s="27"/>
      <c r="C104" s="28" t="s">
        <v>56</v>
      </c>
      <c r="D104" s="26"/>
      <c r="E104" s="68"/>
      <c r="F104" s="13"/>
      <c r="G104" s="29">
        <f>SUM(G86:G102)</f>
        <v>0</v>
      </c>
    </row>
    <row r="105" spans="1:7" outlineLevel="2" x14ac:dyDescent="0.25">
      <c r="A105" s="18"/>
      <c r="B105" s="19"/>
      <c r="C105" s="20"/>
      <c r="D105" s="18"/>
      <c r="E105" s="67"/>
      <c r="F105" s="10"/>
      <c r="G105" s="10"/>
    </row>
    <row r="106" spans="1:7" outlineLevel="1" x14ac:dyDescent="0.25">
      <c r="A106" s="12" t="s">
        <v>130</v>
      </c>
      <c r="B106" s="12" t="s">
        <v>131</v>
      </c>
      <c r="C106" s="13"/>
      <c r="D106" s="13"/>
      <c r="E106" s="71"/>
      <c r="F106" s="13"/>
      <c r="G106" s="13"/>
    </row>
    <row r="107" spans="1:7" outlineLevel="1" x14ac:dyDescent="0.25">
      <c r="A107" s="16"/>
      <c r="B107" s="16"/>
      <c r="C107" s="10"/>
      <c r="D107" s="10"/>
      <c r="E107" s="66"/>
      <c r="F107" s="10"/>
      <c r="G107" s="10"/>
    </row>
    <row r="108" spans="1:7" x14ac:dyDescent="0.25">
      <c r="B108" s="10"/>
      <c r="C108" s="10"/>
      <c r="D108" s="10"/>
      <c r="E108" s="66"/>
      <c r="F108" s="10"/>
      <c r="G108" s="10"/>
    </row>
    <row r="109" spans="1:7" ht="25.5" outlineLevel="2" x14ac:dyDescent="0.25">
      <c r="A109" s="18">
        <v>1</v>
      </c>
      <c r="B109" s="19" t="s">
        <v>132</v>
      </c>
      <c r="C109" s="20" t="s">
        <v>133</v>
      </c>
      <c r="D109" s="18" t="s">
        <v>91</v>
      </c>
      <c r="E109" s="67">
        <v>12</v>
      </c>
      <c r="F109" s="10"/>
      <c r="G109" s="21">
        <f t="shared" ref="G109:G116" si="4">E109*F109</f>
        <v>0</v>
      </c>
    </row>
    <row r="110" spans="1:7" ht="25.5" outlineLevel="2" x14ac:dyDescent="0.25">
      <c r="A110" s="18">
        <v>2</v>
      </c>
      <c r="B110" s="19" t="s">
        <v>134</v>
      </c>
      <c r="C110" s="20" t="s">
        <v>135</v>
      </c>
      <c r="D110" s="18" t="s">
        <v>55</v>
      </c>
      <c r="E110" s="67">
        <v>30</v>
      </c>
      <c r="F110" s="10"/>
      <c r="G110" s="21">
        <f t="shared" si="4"/>
        <v>0</v>
      </c>
    </row>
    <row r="111" spans="1:7" ht="38.25" customHeight="1" outlineLevel="2" x14ac:dyDescent="0.25">
      <c r="A111" s="18">
        <v>3</v>
      </c>
      <c r="B111" s="19" t="s">
        <v>136</v>
      </c>
      <c r="C111" s="20" t="s">
        <v>137</v>
      </c>
      <c r="D111" s="18" t="s">
        <v>55</v>
      </c>
      <c r="E111" s="67">
        <v>120</v>
      </c>
      <c r="F111" s="10"/>
      <c r="G111" s="21">
        <f>E111*F111</f>
        <v>0</v>
      </c>
    </row>
    <row r="112" spans="1:7" ht="57" customHeight="1" outlineLevel="1" x14ac:dyDescent="0.25">
      <c r="A112" s="18">
        <v>4</v>
      </c>
      <c r="B112" s="19" t="s">
        <v>138</v>
      </c>
      <c r="C112" s="20" t="s">
        <v>139</v>
      </c>
      <c r="D112" s="18" t="s">
        <v>55</v>
      </c>
      <c r="E112" s="67">
        <v>200</v>
      </c>
      <c r="F112" s="10"/>
      <c r="G112" s="21">
        <f t="shared" si="4"/>
        <v>0</v>
      </c>
    </row>
    <row r="113" spans="1:7" ht="38.25" outlineLevel="1" x14ac:dyDescent="0.25">
      <c r="A113" s="18">
        <v>5</v>
      </c>
      <c r="B113" s="19" t="s">
        <v>138</v>
      </c>
      <c r="C113" s="20" t="s">
        <v>140</v>
      </c>
      <c r="D113" s="18" t="s">
        <v>55</v>
      </c>
      <c r="E113" s="67">
        <v>200</v>
      </c>
      <c r="F113" s="10"/>
      <c r="G113" s="21">
        <f t="shared" si="4"/>
        <v>0</v>
      </c>
    </row>
    <row r="114" spans="1:7" ht="62.25" customHeight="1" outlineLevel="1" x14ac:dyDescent="0.25">
      <c r="A114" s="18">
        <v>6</v>
      </c>
      <c r="B114" s="19" t="s">
        <v>141</v>
      </c>
      <c r="C114" s="20" t="s">
        <v>142</v>
      </c>
      <c r="D114" s="18" t="s">
        <v>55</v>
      </c>
      <c r="E114" s="67">
        <v>60</v>
      </c>
      <c r="F114" s="10"/>
      <c r="G114" s="21">
        <f t="shared" si="4"/>
        <v>0</v>
      </c>
    </row>
    <row r="115" spans="1:7" ht="37.5" customHeight="1" outlineLevel="1" x14ac:dyDescent="0.25">
      <c r="A115" s="18">
        <v>7</v>
      </c>
      <c r="B115" s="19" t="s">
        <v>143</v>
      </c>
      <c r="C115" s="20" t="s">
        <v>144</v>
      </c>
      <c r="D115" s="18" t="s">
        <v>55</v>
      </c>
      <c r="E115" s="67">
        <v>60</v>
      </c>
      <c r="F115" s="10"/>
      <c r="G115" s="21">
        <f t="shared" si="4"/>
        <v>0</v>
      </c>
    </row>
    <row r="116" spans="1:7" ht="46.5" customHeight="1" outlineLevel="1" x14ac:dyDescent="0.25">
      <c r="A116" s="18">
        <v>8</v>
      </c>
      <c r="B116" s="19" t="s">
        <v>145</v>
      </c>
      <c r="C116" s="20" t="s">
        <v>146</v>
      </c>
      <c r="D116" s="18" t="s">
        <v>55</v>
      </c>
      <c r="E116" s="67">
        <v>200</v>
      </c>
      <c r="F116" s="1"/>
      <c r="G116" s="21">
        <f t="shared" si="4"/>
        <v>0</v>
      </c>
    </row>
    <row r="117" spans="1:7" outlineLevel="2" x14ac:dyDescent="0.25">
      <c r="A117" s="18"/>
      <c r="B117" s="19"/>
      <c r="C117" s="20"/>
      <c r="D117" s="18"/>
      <c r="E117" s="67"/>
      <c r="F117" s="10"/>
      <c r="G117" s="10"/>
    </row>
    <row r="118" spans="1:7" outlineLevel="2" x14ac:dyDescent="0.25">
      <c r="A118" s="26"/>
      <c r="B118" s="27"/>
      <c r="C118" s="28" t="s">
        <v>56</v>
      </c>
      <c r="D118" s="26"/>
      <c r="E118" s="68"/>
      <c r="F118" s="13"/>
      <c r="G118" s="29">
        <f>SUM(G109:G117)</f>
        <v>0</v>
      </c>
    </row>
    <row r="119" spans="1:7" outlineLevel="2" x14ac:dyDescent="0.25">
      <c r="A119" s="18"/>
      <c r="B119" s="19"/>
      <c r="C119" s="20"/>
      <c r="D119" s="18"/>
      <c r="E119" s="67"/>
      <c r="F119" s="10"/>
      <c r="G119" s="10"/>
    </row>
    <row r="120" spans="1:7" ht="29.25" customHeight="1" x14ac:dyDescent="0.25">
      <c r="A120" s="4">
        <v>5</v>
      </c>
      <c r="B120" s="4" t="s">
        <v>147</v>
      </c>
      <c r="C120" s="5"/>
      <c r="D120" s="5"/>
      <c r="E120" s="69"/>
      <c r="F120" s="5"/>
      <c r="G120" s="7">
        <f>G129+G138+G156+G166+G174</f>
        <v>0</v>
      </c>
    </row>
    <row r="121" spans="1:7" ht="15.75" customHeight="1" x14ac:dyDescent="0.25">
      <c r="A121" s="9"/>
      <c r="B121" s="9"/>
      <c r="C121" s="10"/>
      <c r="D121" s="10"/>
      <c r="E121" s="66"/>
      <c r="F121" s="10"/>
      <c r="G121" s="10"/>
    </row>
    <row r="122" spans="1:7" outlineLevel="1" x14ac:dyDescent="0.25">
      <c r="A122" s="12" t="s">
        <v>148</v>
      </c>
      <c r="B122" s="12" t="s">
        <v>149</v>
      </c>
      <c r="C122" s="13"/>
      <c r="D122" s="13"/>
      <c r="E122" s="71"/>
      <c r="F122" s="13"/>
      <c r="G122" s="13"/>
    </row>
    <row r="123" spans="1:7" outlineLevel="1" x14ac:dyDescent="0.25">
      <c r="A123" s="16"/>
      <c r="B123" s="16"/>
      <c r="C123" s="10"/>
      <c r="D123" s="10"/>
      <c r="E123" s="66"/>
      <c r="F123" s="10"/>
      <c r="G123" s="10"/>
    </row>
    <row r="124" spans="1:7" ht="57" customHeight="1" outlineLevel="2" x14ac:dyDescent="0.25">
      <c r="A124" s="18">
        <v>1</v>
      </c>
      <c r="B124" s="19" t="s">
        <v>150</v>
      </c>
      <c r="C124" s="20" t="s">
        <v>151</v>
      </c>
      <c r="D124" s="18" t="s">
        <v>91</v>
      </c>
      <c r="E124" s="73">
        <v>840</v>
      </c>
      <c r="F124" s="10"/>
      <c r="G124" s="21">
        <f t="shared" ref="G124:G127" si="5">E124*F124</f>
        <v>0</v>
      </c>
    </row>
    <row r="125" spans="1:7" ht="34.5" customHeight="1" outlineLevel="2" x14ac:dyDescent="0.25">
      <c r="A125" s="18">
        <v>2</v>
      </c>
      <c r="B125" s="19" t="s">
        <v>152</v>
      </c>
      <c r="C125" s="20" t="s">
        <v>153</v>
      </c>
      <c r="D125" s="18" t="s">
        <v>91</v>
      </c>
      <c r="E125" s="67">
        <v>150</v>
      </c>
      <c r="F125" s="10"/>
      <c r="G125" s="21">
        <f t="shared" si="5"/>
        <v>0</v>
      </c>
    </row>
    <row r="126" spans="1:7" ht="40.5" customHeight="1" outlineLevel="2" x14ac:dyDescent="0.25">
      <c r="A126" s="18">
        <v>3</v>
      </c>
      <c r="B126" s="19" t="s">
        <v>154</v>
      </c>
      <c r="C126" s="20" t="s">
        <v>155</v>
      </c>
      <c r="D126" s="18" t="s">
        <v>91</v>
      </c>
      <c r="E126" s="67">
        <v>100</v>
      </c>
      <c r="F126" s="10"/>
      <c r="G126" s="21">
        <f t="shared" si="5"/>
        <v>0</v>
      </c>
    </row>
    <row r="127" spans="1:7" ht="40.5" customHeight="1" outlineLevel="2" x14ac:dyDescent="0.25">
      <c r="A127" s="18">
        <v>4</v>
      </c>
      <c r="B127" s="19" t="s">
        <v>156</v>
      </c>
      <c r="C127" s="20" t="s">
        <v>157</v>
      </c>
      <c r="D127" s="18" t="s">
        <v>63</v>
      </c>
      <c r="E127" s="67">
        <v>208</v>
      </c>
      <c r="F127" s="10"/>
      <c r="G127" s="21">
        <f t="shared" si="5"/>
        <v>0</v>
      </c>
    </row>
    <row r="128" spans="1:7" outlineLevel="2" x14ac:dyDescent="0.25">
      <c r="A128" s="18"/>
      <c r="B128" s="19"/>
      <c r="C128" s="20"/>
      <c r="D128" s="18"/>
      <c r="E128" s="67"/>
      <c r="F128" s="10"/>
      <c r="G128" s="10"/>
    </row>
    <row r="129" spans="1:7" outlineLevel="2" x14ac:dyDescent="0.25">
      <c r="A129" s="26"/>
      <c r="B129" s="27"/>
      <c r="C129" s="28" t="s">
        <v>56</v>
      </c>
      <c r="D129" s="26"/>
      <c r="E129" s="68"/>
      <c r="F129" s="13"/>
      <c r="G129" s="29">
        <f>SUM(G124:G127)</f>
        <v>0</v>
      </c>
    </row>
    <row r="130" spans="1:7" outlineLevel="2" x14ac:dyDescent="0.25">
      <c r="A130" s="18"/>
      <c r="B130" s="19"/>
      <c r="C130" s="20"/>
      <c r="D130" s="18"/>
      <c r="E130" s="67"/>
      <c r="F130" s="10"/>
      <c r="G130" s="10"/>
    </row>
    <row r="131" spans="1:7" outlineLevel="1" x14ac:dyDescent="0.25">
      <c r="A131" s="12" t="s">
        <v>158</v>
      </c>
      <c r="B131" s="12" t="s">
        <v>159</v>
      </c>
      <c r="C131" s="13"/>
      <c r="D131" s="13"/>
      <c r="E131" s="71"/>
      <c r="F131" s="13"/>
      <c r="G131" s="13"/>
    </row>
    <row r="132" spans="1:7" outlineLevel="1" x14ac:dyDescent="0.25">
      <c r="A132" s="16"/>
      <c r="B132" s="16"/>
      <c r="C132" s="10"/>
      <c r="D132" s="10"/>
      <c r="E132" s="66"/>
      <c r="F132" s="10"/>
      <c r="G132" s="10"/>
    </row>
    <row r="133" spans="1:7" outlineLevel="1" x14ac:dyDescent="0.25">
      <c r="A133" s="16"/>
      <c r="B133" s="16"/>
      <c r="C133" s="32" t="s">
        <v>160</v>
      </c>
      <c r="D133" s="10"/>
      <c r="E133" s="66"/>
      <c r="F133" s="10"/>
      <c r="G133" s="10"/>
    </row>
    <row r="134" spans="1:7" ht="51" outlineLevel="2" x14ac:dyDescent="0.25">
      <c r="A134" s="18">
        <v>1</v>
      </c>
      <c r="B134" s="19" t="s">
        <v>161</v>
      </c>
      <c r="C134" s="20" t="s">
        <v>162</v>
      </c>
      <c r="D134" s="18" t="s">
        <v>55</v>
      </c>
      <c r="E134" s="67">
        <v>20</v>
      </c>
      <c r="F134" s="10"/>
      <c r="G134" s="21">
        <f t="shared" ref="G134:G136" si="6">E134*F134</f>
        <v>0</v>
      </c>
    </row>
    <row r="135" spans="1:7" ht="70.5" customHeight="1" outlineLevel="2" x14ac:dyDescent="0.25">
      <c r="A135" s="18">
        <v>2</v>
      </c>
      <c r="B135" s="19" t="s">
        <v>163</v>
      </c>
      <c r="C135" s="20" t="s">
        <v>164</v>
      </c>
      <c r="D135" s="18" t="s">
        <v>91</v>
      </c>
      <c r="E135" s="67">
        <v>12</v>
      </c>
      <c r="F135" s="10"/>
      <c r="G135" s="21">
        <f t="shared" si="6"/>
        <v>0</v>
      </c>
    </row>
    <row r="136" spans="1:7" ht="60" customHeight="1" outlineLevel="2" x14ac:dyDescent="0.25">
      <c r="A136" s="18">
        <v>3</v>
      </c>
      <c r="B136" s="19" t="s">
        <v>165</v>
      </c>
      <c r="C136" s="20" t="s">
        <v>166</v>
      </c>
      <c r="D136" s="18" t="s">
        <v>91</v>
      </c>
      <c r="E136" s="67">
        <v>6</v>
      </c>
      <c r="F136" s="10"/>
      <c r="G136" s="21">
        <f t="shared" si="6"/>
        <v>0</v>
      </c>
    </row>
    <row r="137" spans="1:7" outlineLevel="2" x14ac:dyDescent="0.25">
      <c r="A137" s="18"/>
      <c r="B137" s="19"/>
      <c r="C137" s="20"/>
      <c r="D137" s="18"/>
      <c r="E137" s="67"/>
      <c r="F137" s="10"/>
      <c r="G137" s="10"/>
    </row>
    <row r="138" spans="1:7" outlineLevel="2" x14ac:dyDescent="0.25">
      <c r="A138" s="26"/>
      <c r="B138" s="27"/>
      <c r="C138" s="28" t="s">
        <v>56</v>
      </c>
      <c r="D138" s="26"/>
      <c r="E138" s="68"/>
      <c r="F138" s="13"/>
      <c r="G138" s="29">
        <f>SUM(G133:G136)</f>
        <v>0</v>
      </c>
    </row>
    <row r="139" spans="1:7" outlineLevel="2" x14ac:dyDescent="0.25">
      <c r="A139" s="18"/>
      <c r="B139" s="19"/>
      <c r="C139" s="20"/>
      <c r="D139" s="18"/>
      <c r="E139" s="67"/>
      <c r="F139" s="10"/>
      <c r="G139" s="10"/>
    </row>
    <row r="140" spans="1:7" outlineLevel="1" x14ac:dyDescent="0.25">
      <c r="A140" s="36" t="s">
        <v>167</v>
      </c>
      <c r="B140" s="36" t="s">
        <v>168</v>
      </c>
      <c r="C140" s="13"/>
      <c r="D140" s="13"/>
      <c r="E140" s="71"/>
      <c r="F140" s="13"/>
      <c r="G140" s="13"/>
    </row>
    <row r="141" spans="1:7" outlineLevel="1" x14ac:dyDescent="0.25">
      <c r="A141" s="16"/>
      <c r="B141" s="16"/>
      <c r="C141" s="10"/>
      <c r="D141" s="10"/>
      <c r="E141" s="66"/>
      <c r="F141" s="10"/>
      <c r="G141" s="10"/>
    </row>
    <row r="142" spans="1:7" ht="38.25" outlineLevel="2" x14ac:dyDescent="0.25">
      <c r="A142" s="18">
        <v>1</v>
      </c>
      <c r="B142" s="19" t="s">
        <v>169</v>
      </c>
      <c r="C142" s="20" t="s">
        <v>170</v>
      </c>
      <c r="D142" s="18" t="s">
        <v>52</v>
      </c>
      <c r="E142" s="67">
        <v>1</v>
      </c>
      <c r="F142" s="10"/>
      <c r="G142" s="21">
        <f t="shared" ref="G142:G155" si="7">E142*F142</f>
        <v>0</v>
      </c>
    </row>
    <row r="143" spans="1:7" ht="49.5" customHeight="1" outlineLevel="2" x14ac:dyDescent="0.25">
      <c r="A143" s="18">
        <v>2</v>
      </c>
      <c r="B143" s="61" t="s">
        <v>171</v>
      </c>
      <c r="C143" s="62" t="s">
        <v>172</v>
      </c>
      <c r="D143" s="18" t="s">
        <v>91</v>
      </c>
      <c r="E143" s="67">
        <v>141</v>
      </c>
      <c r="F143" s="10"/>
      <c r="G143" s="21">
        <f t="shared" si="7"/>
        <v>0</v>
      </c>
    </row>
    <row r="144" spans="1:7" ht="25.5" outlineLevel="2" x14ac:dyDescent="0.25">
      <c r="A144" s="18">
        <v>3</v>
      </c>
      <c r="B144" s="61" t="s">
        <v>173</v>
      </c>
      <c r="C144" s="62" t="s">
        <v>174</v>
      </c>
      <c r="D144" s="18" t="s">
        <v>91</v>
      </c>
      <c r="E144" s="67">
        <v>126</v>
      </c>
      <c r="F144" s="10"/>
      <c r="G144" s="21">
        <f t="shared" si="7"/>
        <v>0</v>
      </c>
    </row>
    <row r="145" spans="1:7" ht="51" outlineLevel="2" x14ac:dyDescent="0.25">
      <c r="A145" s="18">
        <v>4</v>
      </c>
      <c r="B145" s="61" t="s">
        <v>175</v>
      </c>
      <c r="C145" s="62" t="s">
        <v>176</v>
      </c>
      <c r="D145" s="18" t="s">
        <v>91</v>
      </c>
      <c r="E145" s="67">
        <v>38</v>
      </c>
      <c r="F145" s="10"/>
      <c r="G145" s="21">
        <f t="shared" si="7"/>
        <v>0</v>
      </c>
    </row>
    <row r="146" spans="1:7" ht="25.5" outlineLevel="2" x14ac:dyDescent="0.25">
      <c r="A146" s="18">
        <v>5</v>
      </c>
      <c r="B146" s="61" t="s">
        <v>173</v>
      </c>
      <c r="C146" s="62" t="s">
        <v>177</v>
      </c>
      <c r="D146" s="18" t="s">
        <v>91</v>
      </c>
      <c r="E146" s="67">
        <v>38</v>
      </c>
      <c r="F146" s="10"/>
      <c r="G146" s="21">
        <f t="shared" si="7"/>
        <v>0</v>
      </c>
    </row>
    <row r="147" spans="1:7" ht="51" outlineLevel="2" x14ac:dyDescent="0.25">
      <c r="A147" s="18">
        <v>6</v>
      </c>
      <c r="B147" s="19" t="s">
        <v>178</v>
      </c>
      <c r="C147" s="20" t="s">
        <v>179</v>
      </c>
      <c r="D147" s="18" t="s">
        <v>91</v>
      </c>
      <c r="E147" s="67">
        <v>132</v>
      </c>
      <c r="F147" s="10"/>
      <c r="G147" s="21">
        <f t="shared" si="7"/>
        <v>0</v>
      </c>
    </row>
    <row r="148" spans="1:7" ht="25.5" outlineLevel="2" x14ac:dyDescent="0.25">
      <c r="A148" s="18">
        <v>7</v>
      </c>
      <c r="B148" s="19" t="s">
        <v>173</v>
      </c>
      <c r="C148" s="20" t="s">
        <v>180</v>
      </c>
      <c r="D148" s="18" t="s">
        <v>91</v>
      </c>
      <c r="E148" s="67">
        <v>132</v>
      </c>
      <c r="F148" s="10"/>
      <c r="G148" s="21">
        <f t="shared" si="7"/>
        <v>0</v>
      </c>
    </row>
    <row r="149" spans="1:7" ht="51" outlineLevel="2" x14ac:dyDescent="0.25">
      <c r="A149" s="18">
        <v>8</v>
      </c>
      <c r="B149" s="19" t="s">
        <v>181</v>
      </c>
      <c r="C149" s="20" t="s">
        <v>182</v>
      </c>
      <c r="D149" s="18" t="s">
        <v>91</v>
      </c>
      <c r="E149" s="67">
        <v>178</v>
      </c>
      <c r="F149" s="10"/>
      <c r="G149" s="21">
        <f t="shared" si="7"/>
        <v>0</v>
      </c>
    </row>
    <row r="150" spans="1:7" ht="25.5" outlineLevel="2" x14ac:dyDescent="0.25">
      <c r="A150" s="18">
        <v>9</v>
      </c>
      <c r="B150" s="19" t="s">
        <v>173</v>
      </c>
      <c r="C150" s="20" t="s">
        <v>183</v>
      </c>
      <c r="D150" s="18" t="s">
        <v>91</v>
      </c>
      <c r="E150" s="67">
        <v>178</v>
      </c>
      <c r="F150" s="10"/>
      <c r="G150" s="21">
        <f t="shared" si="7"/>
        <v>0</v>
      </c>
    </row>
    <row r="151" spans="1:7" outlineLevel="2" x14ac:dyDescent="0.25">
      <c r="A151" s="18">
        <v>10</v>
      </c>
      <c r="B151" s="19" t="s">
        <v>184</v>
      </c>
      <c r="C151" s="20" t="s">
        <v>185</v>
      </c>
      <c r="D151" s="18" t="s">
        <v>55</v>
      </c>
      <c r="E151" s="67">
        <v>1</v>
      </c>
      <c r="F151" s="10"/>
      <c r="G151" s="21">
        <f t="shared" si="7"/>
        <v>0</v>
      </c>
    </row>
    <row r="152" spans="1:7" outlineLevel="2" x14ac:dyDescent="0.25">
      <c r="A152" s="18">
        <v>11</v>
      </c>
      <c r="B152" s="19" t="s">
        <v>186</v>
      </c>
      <c r="C152" s="20" t="s">
        <v>187</v>
      </c>
      <c r="D152" s="18" t="s">
        <v>55</v>
      </c>
      <c r="E152" s="67">
        <v>1</v>
      </c>
      <c r="F152" s="10"/>
      <c r="G152" s="21">
        <f t="shared" si="7"/>
        <v>0</v>
      </c>
    </row>
    <row r="153" spans="1:7" ht="38.25" outlineLevel="2" x14ac:dyDescent="0.25">
      <c r="A153" s="18">
        <v>12</v>
      </c>
      <c r="B153" s="19" t="s">
        <v>173</v>
      </c>
      <c r="C153" s="20" t="s">
        <v>188</v>
      </c>
      <c r="D153" s="18" t="s">
        <v>91</v>
      </c>
      <c r="E153" s="67">
        <v>15</v>
      </c>
      <c r="F153" s="10"/>
      <c r="G153" s="21">
        <f t="shared" si="7"/>
        <v>0</v>
      </c>
    </row>
    <row r="154" spans="1:7" ht="25.5" outlineLevel="2" x14ac:dyDescent="0.25">
      <c r="A154" s="18">
        <v>13</v>
      </c>
      <c r="B154" s="19" t="s">
        <v>189</v>
      </c>
      <c r="C154" s="20" t="s">
        <v>190</v>
      </c>
      <c r="D154" s="18" t="s">
        <v>91</v>
      </c>
      <c r="E154" s="67">
        <v>263</v>
      </c>
      <c r="F154" s="10"/>
      <c r="G154" s="21">
        <f t="shared" si="7"/>
        <v>0</v>
      </c>
    </row>
    <row r="155" spans="1:7" ht="38.25" outlineLevel="2" x14ac:dyDescent="0.25">
      <c r="A155" s="18">
        <v>14</v>
      </c>
      <c r="B155" s="19" t="s">
        <v>191</v>
      </c>
      <c r="C155" s="20" t="s">
        <v>192</v>
      </c>
      <c r="D155" s="18" t="s">
        <v>91</v>
      </c>
      <c r="E155" s="67">
        <v>79</v>
      </c>
      <c r="F155" s="10"/>
      <c r="G155" s="21">
        <f t="shared" si="7"/>
        <v>0</v>
      </c>
    </row>
    <row r="156" spans="1:7" outlineLevel="2" x14ac:dyDescent="0.25">
      <c r="A156" s="26"/>
      <c r="B156" s="27"/>
      <c r="C156" s="28" t="s">
        <v>56</v>
      </c>
      <c r="D156" s="26"/>
      <c r="E156" s="68"/>
      <c r="F156" s="13"/>
      <c r="G156" s="29">
        <f>SUM(G142:G155)</f>
        <v>0</v>
      </c>
    </row>
    <row r="157" spans="1:7" outlineLevel="2" x14ac:dyDescent="0.25">
      <c r="A157" s="18"/>
      <c r="B157" s="19"/>
      <c r="C157" s="20"/>
      <c r="D157" s="18"/>
      <c r="E157" s="67"/>
      <c r="F157" s="10"/>
      <c r="G157" s="10"/>
    </row>
    <row r="158" spans="1:7" outlineLevel="1" x14ac:dyDescent="0.25">
      <c r="A158" s="12" t="s">
        <v>193</v>
      </c>
      <c r="B158" s="12" t="s">
        <v>194</v>
      </c>
      <c r="C158" s="13"/>
      <c r="D158" s="13"/>
      <c r="E158" s="71"/>
      <c r="F158" s="13"/>
      <c r="G158" s="37"/>
    </row>
    <row r="159" spans="1:7" outlineLevel="3" x14ac:dyDescent="0.25">
      <c r="A159" s="10"/>
      <c r="B159" s="10"/>
      <c r="C159" s="32" t="s">
        <v>195</v>
      </c>
      <c r="D159" s="10"/>
      <c r="E159" s="66"/>
      <c r="F159" s="10"/>
      <c r="G159" s="22"/>
    </row>
    <row r="160" spans="1:7" ht="38.25" outlineLevel="2" x14ac:dyDescent="0.25">
      <c r="A160" s="34">
        <v>2</v>
      </c>
      <c r="B160" s="19" t="s">
        <v>196</v>
      </c>
      <c r="C160" s="20" t="s">
        <v>197</v>
      </c>
      <c r="D160" s="18" t="s">
        <v>129</v>
      </c>
      <c r="E160" s="67">
        <v>739</v>
      </c>
      <c r="F160" s="34"/>
      <c r="G160" s="38">
        <f t="shared" ref="G160" si="8">E160*F160</f>
        <v>0</v>
      </c>
    </row>
    <row r="161" spans="1:7" outlineLevel="3" x14ac:dyDescent="0.25">
      <c r="A161" s="10"/>
      <c r="B161" s="10"/>
      <c r="C161" s="10"/>
      <c r="D161" s="10"/>
      <c r="E161" s="66"/>
      <c r="F161" s="10"/>
      <c r="G161" s="22"/>
    </row>
    <row r="162" spans="1:7" outlineLevel="3" x14ac:dyDescent="0.25">
      <c r="A162" s="10"/>
      <c r="B162" s="10"/>
      <c r="C162" s="32" t="s">
        <v>198</v>
      </c>
      <c r="D162" s="10"/>
      <c r="E162" s="66"/>
      <c r="F162" s="10"/>
      <c r="G162" s="22"/>
    </row>
    <row r="163" spans="1:7" ht="38.25" outlineLevel="2" x14ac:dyDescent="0.25">
      <c r="A163" s="34">
        <v>3</v>
      </c>
      <c r="B163" s="19" t="s">
        <v>199</v>
      </c>
      <c r="C163" s="20" t="s">
        <v>200</v>
      </c>
      <c r="D163" s="18" t="s">
        <v>63</v>
      </c>
      <c r="E163" s="67">
        <v>819.99999999999989</v>
      </c>
      <c r="F163" s="34"/>
      <c r="G163" s="22">
        <f t="shared" ref="G163:G164" si="9">E163*F163</f>
        <v>0</v>
      </c>
    </row>
    <row r="164" spans="1:7" ht="26.25" customHeight="1" outlineLevel="2" x14ac:dyDescent="0.25">
      <c r="A164" s="34">
        <v>4</v>
      </c>
      <c r="B164" s="19" t="s">
        <v>201</v>
      </c>
      <c r="C164" s="20" t="s">
        <v>202</v>
      </c>
      <c r="D164" s="18" t="s">
        <v>129</v>
      </c>
      <c r="E164" s="67">
        <v>709</v>
      </c>
      <c r="F164" s="34"/>
      <c r="G164" s="38">
        <f t="shared" si="9"/>
        <v>0</v>
      </c>
    </row>
    <row r="165" spans="1:7" outlineLevel="2" x14ac:dyDescent="0.25">
      <c r="A165" s="34"/>
      <c r="B165" s="19"/>
      <c r="C165" s="20"/>
      <c r="D165" s="18"/>
      <c r="E165" s="67"/>
      <c r="F165" s="34"/>
      <c r="G165" s="38"/>
    </row>
    <row r="166" spans="1:7" outlineLevel="2" x14ac:dyDescent="0.25">
      <c r="A166" s="26"/>
      <c r="B166" s="27"/>
      <c r="C166" s="28" t="s">
        <v>56</v>
      </c>
      <c r="D166" s="26"/>
      <c r="E166" s="68"/>
      <c r="F166" s="13"/>
      <c r="G166" s="29">
        <f>SUM(G160:G164)</f>
        <v>0</v>
      </c>
    </row>
    <row r="167" spans="1:7" outlineLevel="2" x14ac:dyDescent="0.25">
      <c r="A167" s="18"/>
      <c r="B167" s="19"/>
      <c r="C167" s="20"/>
      <c r="D167" s="18"/>
      <c r="E167" s="67"/>
      <c r="F167" s="10"/>
      <c r="G167" s="10"/>
    </row>
    <row r="168" spans="1:7" outlineLevel="1" x14ac:dyDescent="0.25">
      <c r="A168" s="12" t="s">
        <v>203</v>
      </c>
      <c r="B168" s="12" t="s">
        <v>204</v>
      </c>
      <c r="C168" s="13"/>
      <c r="D168" s="13"/>
      <c r="E168" s="71"/>
      <c r="F168" s="13"/>
      <c r="G168" s="37"/>
    </row>
    <row r="169" spans="1:7" ht="24.75" customHeight="1" outlineLevel="2" x14ac:dyDescent="0.25">
      <c r="A169" s="34">
        <v>1</v>
      </c>
      <c r="B169" s="19" t="s">
        <v>205</v>
      </c>
      <c r="C169" s="20" t="s">
        <v>206</v>
      </c>
      <c r="D169" s="18" t="s">
        <v>91</v>
      </c>
      <c r="E169" s="67">
        <v>60</v>
      </c>
      <c r="F169" s="34"/>
      <c r="G169" s="22">
        <f t="shared" ref="G169:G171" si="10">E169*F169</f>
        <v>0</v>
      </c>
    </row>
    <row r="170" spans="1:7" ht="27.75" customHeight="1" outlineLevel="2" x14ac:dyDescent="0.25">
      <c r="A170" s="34">
        <v>2</v>
      </c>
      <c r="B170" s="19" t="s">
        <v>207</v>
      </c>
      <c r="C170" s="20" t="s">
        <v>208</v>
      </c>
      <c r="D170" s="18" t="s">
        <v>63</v>
      </c>
      <c r="E170" s="67">
        <v>220</v>
      </c>
      <c r="F170" s="34"/>
      <c r="G170" s="22">
        <f t="shared" si="10"/>
        <v>0</v>
      </c>
    </row>
    <row r="171" spans="1:7" ht="27.75" customHeight="1" outlineLevel="2" x14ac:dyDescent="0.25">
      <c r="A171" s="34">
        <v>3</v>
      </c>
      <c r="B171" s="19" t="s">
        <v>209</v>
      </c>
      <c r="C171" s="20" t="s">
        <v>210</v>
      </c>
      <c r="D171" s="18" t="s">
        <v>91</v>
      </c>
      <c r="E171" s="67">
        <v>22</v>
      </c>
      <c r="F171" s="34"/>
      <c r="G171" s="22">
        <f t="shared" si="10"/>
        <v>0</v>
      </c>
    </row>
    <row r="172" spans="1:7" outlineLevel="2" x14ac:dyDescent="0.25">
      <c r="A172" s="18"/>
      <c r="B172" s="19"/>
      <c r="C172" s="20"/>
      <c r="D172" s="18"/>
      <c r="E172" s="67"/>
      <c r="F172" s="10"/>
      <c r="G172" s="10"/>
    </row>
    <row r="173" spans="1:7" outlineLevel="2" x14ac:dyDescent="0.25">
      <c r="A173" s="18"/>
      <c r="B173" s="19"/>
      <c r="C173" s="20"/>
      <c r="D173" s="18"/>
      <c r="E173" s="67"/>
      <c r="F173" s="10"/>
      <c r="G173" s="10"/>
    </row>
    <row r="174" spans="1:7" outlineLevel="2" x14ac:dyDescent="0.25">
      <c r="A174" s="26"/>
      <c r="B174" s="27"/>
      <c r="C174" s="28" t="s">
        <v>56</v>
      </c>
      <c r="D174" s="26"/>
      <c r="E174" s="68"/>
      <c r="F174" s="13"/>
      <c r="G174" s="29">
        <f>SUM(G169:G171)</f>
        <v>0</v>
      </c>
    </row>
    <row r="175" spans="1:7" outlineLevel="2" x14ac:dyDescent="0.25">
      <c r="A175" s="18"/>
      <c r="B175" s="19"/>
      <c r="C175" s="20"/>
      <c r="D175" s="18"/>
      <c r="E175" s="67"/>
      <c r="F175" s="10"/>
      <c r="G175" s="10"/>
    </row>
    <row r="176" spans="1:7" ht="29.25" customHeight="1" x14ac:dyDescent="0.25">
      <c r="A176" s="4">
        <v>6</v>
      </c>
      <c r="B176" s="4" t="s">
        <v>211</v>
      </c>
      <c r="C176" s="5"/>
      <c r="D176" s="5"/>
      <c r="E176" s="69"/>
      <c r="F176" s="5"/>
      <c r="G176" s="7">
        <f>G191+G199</f>
        <v>0</v>
      </c>
    </row>
    <row r="177" spans="1:7" x14ac:dyDescent="0.25">
      <c r="A177" s="9"/>
      <c r="B177" s="9"/>
      <c r="C177" s="10"/>
      <c r="D177" s="10"/>
      <c r="E177" s="66"/>
      <c r="F177" s="10"/>
      <c r="G177" s="10"/>
    </row>
    <row r="178" spans="1:7" outlineLevel="1" x14ac:dyDescent="0.25">
      <c r="A178" s="39" t="s">
        <v>212</v>
      </c>
      <c r="B178" s="36" t="s">
        <v>213</v>
      </c>
      <c r="C178" s="13"/>
      <c r="D178" s="13"/>
      <c r="E178" s="71"/>
      <c r="F178" s="13"/>
      <c r="G178" s="13"/>
    </row>
    <row r="179" spans="1:7" outlineLevel="1" x14ac:dyDescent="0.25">
      <c r="A179" s="16"/>
      <c r="B179" s="16"/>
      <c r="C179" s="10"/>
      <c r="D179" s="10"/>
      <c r="E179" s="66"/>
      <c r="F179" s="10"/>
      <c r="G179" s="10"/>
    </row>
    <row r="180" spans="1:7" ht="51" outlineLevel="2" x14ac:dyDescent="0.25">
      <c r="A180" s="18">
        <v>1</v>
      </c>
      <c r="B180" s="19" t="s">
        <v>214</v>
      </c>
      <c r="C180" s="20" t="s">
        <v>215</v>
      </c>
      <c r="D180" s="18" t="s">
        <v>63</v>
      </c>
      <c r="E180" s="67">
        <v>296</v>
      </c>
      <c r="F180" s="18"/>
      <c r="G180" s="21">
        <f t="shared" ref="G180:G189" si="11">E180*F180</f>
        <v>0</v>
      </c>
    </row>
    <row r="181" spans="1:7" outlineLevel="2" x14ac:dyDescent="0.25">
      <c r="A181" s="18">
        <v>2</v>
      </c>
      <c r="B181" s="19" t="s">
        <v>216</v>
      </c>
      <c r="C181" s="20" t="s">
        <v>217</v>
      </c>
      <c r="D181" s="18" t="s">
        <v>63</v>
      </c>
      <c r="E181" s="67">
        <v>296</v>
      </c>
      <c r="F181" s="18"/>
      <c r="G181" s="21">
        <f t="shared" si="11"/>
        <v>0</v>
      </c>
    </row>
    <row r="182" spans="1:7" outlineLevel="2" x14ac:dyDescent="0.25">
      <c r="A182" s="18">
        <v>3</v>
      </c>
      <c r="B182" s="19" t="s">
        <v>218</v>
      </c>
      <c r="C182" s="20" t="s">
        <v>219</v>
      </c>
      <c r="D182" s="18" t="s">
        <v>63</v>
      </c>
      <c r="E182" s="67">
        <v>296</v>
      </c>
      <c r="F182" s="18"/>
      <c r="G182" s="21">
        <f t="shared" si="11"/>
        <v>0</v>
      </c>
    </row>
    <row r="183" spans="1:7" ht="25.5" outlineLevel="2" x14ac:dyDescent="0.25">
      <c r="A183" s="18">
        <v>4</v>
      </c>
      <c r="B183" s="19" t="s">
        <v>220</v>
      </c>
      <c r="C183" s="20" t="s">
        <v>221</v>
      </c>
      <c r="D183" s="18" t="s">
        <v>55</v>
      </c>
      <c r="E183" s="67">
        <v>170</v>
      </c>
      <c r="F183" s="18"/>
      <c r="G183" s="21">
        <f t="shared" si="11"/>
        <v>0</v>
      </c>
    </row>
    <row r="184" spans="1:7" ht="25.5" outlineLevel="2" x14ac:dyDescent="0.25">
      <c r="A184" s="18">
        <v>5</v>
      </c>
      <c r="B184" s="19" t="s">
        <v>222</v>
      </c>
      <c r="C184" s="20" t="s">
        <v>223</v>
      </c>
      <c r="D184" s="18" t="s">
        <v>52</v>
      </c>
      <c r="E184" s="67">
        <v>98</v>
      </c>
      <c r="F184" s="18"/>
      <c r="G184" s="21">
        <f t="shared" si="11"/>
        <v>0</v>
      </c>
    </row>
    <row r="185" spans="1:7" ht="38.25" outlineLevel="2" x14ac:dyDescent="0.25">
      <c r="A185" s="18">
        <v>6</v>
      </c>
      <c r="B185" s="19" t="s">
        <v>224</v>
      </c>
      <c r="C185" s="20" t="s">
        <v>225</v>
      </c>
      <c r="D185" s="18" t="s">
        <v>55</v>
      </c>
      <c r="E185" s="67">
        <v>20</v>
      </c>
      <c r="F185" s="18"/>
      <c r="G185" s="21">
        <f t="shared" si="11"/>
        <v>0</v>
      </c>
    </row>
    <row r="186" spans="1:7" ht="25.5" x14ac:dyDescent="0.25">
      <c r="A186" s="18">
        <v>7</v>
      </c>
      <c r="B186" s="19" t="s">
        <v>226</v>
      </c>
      <c r="C186" s="20" t="s">
        <v>227</v>
      </c>
      <c r="D186" s="18" t="s">
        <v>52</v>
      </c>
      <c r="E186" s="67">
        <v>27</v>
      </c>
      <c r="F186" s="18"/>
      <c r="G186" s="21">
        <f t="shared" si="11"/>
        <v>0</v>
      </c>
    </row>
    <row r="187" spans="1:7" ht="25.5" customHeight="1" outlineLevel="2" x14ac:dyDescent="0.25">
      <c r="A187" s="18">
        <v>8</v>
      </c>
      <c r="B187" s="19" t="s">
        <v>228</v>
      </c>
      <c r="C187" s="20" t="s">
        <v>229</v>
      </c>
      <c r="D187" s="18" t="s">
        <v>55</v>
      </c>
      <c r="E187" s="67">
        <v>20</v>
      </c>
      <c r="F187" s="18"/>
      <c r="G187" s="21">
        <f t="shared" si="11"/>
        <v>0</v>
      </c>
    </row>
    <row r="188" spans="1:7" ht="25.5" outlineLevel="2" x14ac:dyDescent="0.25">
      <c r="A188" s="18">
        <v>9</v>
      </c>
      <c r="B188" s="19" t="s">
        <v>230</v>
      </c>
      <c r="C188" s="20" t="s">
        <v>231</v>
      </c>
      <c r="D188" s="18" t="s">
        <v>63</v>
      </c>
      <c r="E188" s="74">
        <v>296</v>
      </c>
      <c r="F188" s="18"/>
      <c r="G188" s="40">
        <f>E188*F188</f>
        <v>0</v>
      </c>
    </row>
    <row r="189" spans="1:7" ht="25.5" x14ac:dyDescent="0.25">
      <c r="A189" s="18">
        <v>10</v>
      </c>
      <c r="B189" s="19" t="s">
        <v>232</v>
      </c>
      <c r="C189" s="20" t="s">
        <v>233</v>
      </c>
      <c r="D189" s="41" t="s">
        <v>52</v>
      </c>
      <c r="E189" s="67">
        <v>4</v>
      </c>
      <c r="F189" s="18"/>
      <c r="G189" s="21">
        <f t="shared" si="11"/>
        <v>0</v>
      </c>
    </row>
    <row r="190" spans="1:7" outlineLevel="2" x14ac:dyDescent="0.25">
      <c r="A190" s="18"/>
      <c r="B190" s="19"/>
      <c r="C190" s="20"/>
      <c r="D190" s="18"/>
      <c r="E190" s="67"/>
      <c r="F190" s="10"/>
      <c r="G190" s="10"/>
    </row>
    <row r="191" spans="1:7" outlineLevel="2" x14ac:dyDescent="0.25">
      <c r="A191" s="26"/>
      <c r="B191" s="27"/>
      <c r="C191" s="28" t="s">
        <v>56</v>
      </c>
      <c r="D191" s="26"/>
      <c r="E191" s="68"/>
      <c r="F191" s="13"/>
      <c r="G191" s="29">
        <f>SUM(G180:G189)</f>
        <v>0</v>
      </c>
    </row>
    <row r="192" spans="1:7" outlineLevel="2" x14ac:dyDescent="0.25">
      <c r="A192" s="18"/>
      <c r="B192" s="19"/>
      <c r="C192" s="20"/>
      <c r="D192" s="18"/>
      <c r="E192" s="67"/>
      <c r="F192" s="10"/>
      <c r="G192" s="10"/>
    </row>
    <row r="193" spans="1:7" ht="25.5" outlineLevel="2" x14ac:dyDescent="0.25">
      <c r="A193" s="18"/>
      <c r="B193" s="19" t="s">
        <v>234</v>
      </c>
      <c r="C193" s="20" t="s">
        <v>235</v>
      </c>
      <c r="D193" s="18" t="s">
        <v>63</v>
      </c>
      <c r="E193" s="67">
        <v>600</v>
      </c>
      <c r="F193" s="10"/>
      <c r="G193" s="40">
        <f t="shared" ref="G193:G197" si="12">E193*F193</f>
        <v>0</v>
      </c>
    </row>
    <row r="194" spans="1:7" ht="25.5" outlineLevel="2" x14ac:dyDescent="0.25">
      <c r="A194" s="18"/>
      <c r="B194" s="19" t="s">
        <v>236</v>
      </c>
      <c r="C194" s="20" t="s">
        <v>237</v>
      </c>
      <c r="D194" s="18" t="s">
        <v>91</v>
      </c>
      <c r="E194" s="67">
        <v>5</v>
      </c>
      <c r="F194" s="10"/>
      <c r="G194" s="40">
        <f t="shared" si="12"/>
        <v>0</v>
      </c>
    </row>
    <row r="195" spans="1:7" ht="38.25" outlineLevel="2" x14ac:dyDescent="0.25">
      <c r="A195" s="18"/>
      <c r="B195" s="19" t="s">
        <v>238</v>
      </c>
      <c r="C195" s="20" t="s">
        <v>239</v>
      </c>
      <c r="D195" s="18" t="s">
        <v>39</v>
      </c>
      <c r="E195" s="80">
        <v>15000</v>
      </c>
      <c r="F195" s="10"/>
      <c r="G195" s="40">
        <f t="shared" si="12"/>
        <v>0</v>
      </c>
    </row>
    <row r="196" spans="1:7" ht="25.5" outlineLevel="2" x14ac:dyDescent="0.25">
      <c r="A196" s="18"/>
      <c r="B196" s="19" t="s">
        <v>240</v>
      </c>
      <c r="C196" s="20" t="s">
        <v>241</v>
      </c>
      <c r="D196" s="18" t="s">
        <v>41</v>
      </c>
      <c r="E196" s="80">
        <v>15000</v>
      </c>
      <c r="F196" s="10"/>
      <c r="G196" s="40">
        <f t="shared" si="12"/>
        <v>0</v>
      </c>
    </row>
    <row r="197" spans="1:7" ht="38.25" outlineLevel="2" x14ac:dyDescent="0.25">
      <c r="A197" s="18"/>
      <c r="B197" s="19" t="s">
        <v>242</v>
      </c>
      <c r="C197" s="20" t="s">
        <v>243</v>
      </c>
      <c r="D197" s="18" t="s">
        <v>63</v>
      </c>
      <c r="E197" s="67">
        <v>5</v>
      </c>
      <c r="F197" s="10"/>
      <c r="G197" s="40">
        <f t="shared" si="12"/>
        <v>0</v>
      </c>
    </row>
    <row r="198" spans="1:7" outlineLevel="2" x14ac:dyDescent="0.25">
      <c r="A198" s="18"/>
      <c r="B198" s="19"/>
      <c r="C198" s="20"/>
      <c r="D198" s="18"/>
      <c r="E198" s="67"/>
      <c r="F198" s="10"/>
      <c r="G198" s="10"/>
    </row>
    <row r="199" spans="1:7" outlineLevel="2" x14ac:dyDescent="0.25">
      <c r="A199" s="26"/>
      <c r="B199" s="27"/>
      <c r="C199" s="28" t="s">
        <v>56</v>
      </c>
      <c r="D199" s="26"/>
      <c r="E199" s="68"/>
      <c r="F199" s="13"/>
      <c r="G199" s="29">
        <f>SUM(G193:G197)</f>
        <v>0</v>
      </c>
    </row>
    <row r="200" spans="1:7" outlineLevel="2" x14ac:dyDescent="0.25">
      <c r="A200" s="18"/>
      <c r="B200" s="19"/>
      <c r="C200" s="20"/>
      <c r="D200" s="18"/>
      <c r="E200" s="67"/>
      <c r="F200" s="10"/>
      <c r="G200" s="10"/>
    </row>
    <row r="201" spans="1:7" ht="26.25" customHeight="1" x14ac:dyDescent="0.25">
      <c r="A201" s="4">
        <v>7</v>
      </c>
      <c r="B201" s="4" t="s">
        <v>244</v>
      </c>
      <c r="C201" s="5"/>
      <c r="D201" s="5"/>
      <c r="E201" s="69"/>
      <c r="F201" s="5"/>
      <c r="G201" s="7">
        <f>G224+G238+G242+G216+G263</f>
        <v>0</v>
      </c>
    </row>
    <row r="202" spans="1:7" x14ac:dyDescent="0.25">
      <c r="A202" s="9"/>
      <c r="B202" s="9"/>
      <c r="C202" s="10"/>
      <c r="D202" s="10"/>
      <c r="E202" s="66"/>
      <c r="F202" s="10"/>
      <c r="G202" s="10"/>
    </row>
    <row r="203" spans="1:7" outlineLevel="1" x14ac:dyDescent="0.25">
      <c r="A203" s="36">
        <v>1105</v>
      </c>
      <c r="B203" s="36" t="s">
        <v>245</v>
      </c>
      <c r="C203" s="13"/>
      <c r="D203" s="13"/>
      <c r="E203" s="71"/>
      <c r="F203" s="13"/>
      <c r="G203" s="13"/>
    </row>
    <row r="204" spans="1:7" ht="60" customHeight="1" x14ac:dyDescent="0.25">
      <c r="A204" s="9"/>
      <c r="B204" s="9"/>
      <c r="C204" s="32" t="s">
        <v>246</v>
      </c>
      <c r="D204" s="10"/>
      <c r="E204" s="66"/>
      <c r="F204" s="10"/>
      <c r="G204" s="10"/>
    </row>
    <row r="205" spans="1:7" ht="30" x14ac:dyDescent="0.25">
      <c r="A205" s="9"/>
      <c r="B205" s="19" t="s">
        <v>247</v>
      </c>
      <c r="C205" s="42" t="s">
        <v>248</v>
      </c>
      <c r="D205" s="43" t="s">
        <v>63</v>
      </c>
      <c r="E205" s="75">
        <v>120</v>
      </c>
      <c r="F205" s="10"/>
      <c r="G205" s="40">
        <f t="shared" ref="G205:G214" si="13">E205*F205</f>
        <v>0</v>
      </c>
    </row>
    <row r="206" spans="1:7" ht="60" x14ac:dyDescent="0.25">
      <c r="A206" s="9"/>
      <c r="B206" s="19" t="s">
        <v>249</v>
      </c>
      <c r="C206" s="42" t="s">
        <v>250</v>
      </c>
      <c r="D206" s="43" t="s">
        <v>52</v>
      </c>
      <c r="E206" s="75">
        <v>20</v>
      </c>
      <c r="F206" s="10"/>
      <c r="G206" s="40">
        <f t="shared" si="13"/>
        <v>0</v>
      </c>
    </row>
    <row r="207" spans="1:7" ht="60" x14ac:dyDescent="0.25">
      <c r="A207" s="9"/>
      <c r="B207" s="19" t="s">
        <v>251</v>
      </c>
      <c r="C207" s="42" t="s">
        <v>252</v>
      </c>
      <c r="D207" s="43" t="s">
        <v>52</v>
      </c>
      <c r="E207" s="75">
        <v>8</v>
      </c>
      <c r="F207" s="10"/>
      <c r="G207" s="40">
        <f t="shared" si="13"/>
        <v>0</v>
      </c>
    </row>
    <row r="208" spans="1:7" x14ac:dyDescent="0.25">
      <c r="A208" s="9"/>
      <c r="B208" s="19"/>
      <c r="C208" s="10"/>
      <c r="D208" s="43"/>
      <c r="E208" s="75"/>
      <c r="F208" s="10"/>
      <c r="G208" s="40"/>
    </row>
    <row r="209" spans="1:7" ht="24" customHeight="1" x14ac:dyDescent="0.25">
      <c r="A209" s="9"/>
      <c r="B209" s="19" t="s">
        <v>253</v>
      </c>
      <c r="C209" s="10" t="s">
        <v>254</v>
      </c>
      <c r="D209" s="43" t="s">
        <v>55</v>
      </c>
      <c r="E209" s="75">
        <v>60</v>
      </c>
      <c r="F209" s="10"/>
      <c r="G209" s="40">
        <f t="shared" si="13"/>
        <v>0</v>
      </c>
    </row>
    <row r="210" spans="1:7" ht="24.75" customHeight="1" x14ac:dyDescent="0.25">
      <c r="A210" s="9"/>
      <c r="B210" s="19" t="s">
        <v>255</v>
      </c>
      <c r="C210" s="10" t="s">
        <v>256</v>
      </c>
      <c r="D210" s="43" t="s">
        <v>52</v>
      </c>
      <c r="E210" s="75">
        <v>4</v>
      </c>
      <c r="F210" s="10"/>
      <c r="G210" s="40">
        <f t="shared" si="13"/>
        <v>0</v>
      </c>
    </row>
    <row r="211" spans="1:7" ht="30" x14ac:dyDescent="0.25">
      <c r="A211" s="9"/>
      <c r="B211" s="19" t="s">
        <v>257</v>
      </c>
      <c r="C211" s="42" t="s">
        <v>258</v>
      </c>
      <c r="D211" s="43" t="s">
        <v>55</v>
      </c>
      <c r="E211" s="75">
        <v>60</v>
      </c>
      <c r="F211" s="10"/>
      <c r="G211" s="40">
        <f t="shared" si="13"/>
        <v>0</v>
      </c>
    </row>
    <row r="212" spans="1:7" ht="24" customHeight="1" x14ac:dyDescent="0.25">
      <c r="A212" s="9"/>
      <c r="B212" s="19" t="s">
        <v>259</v>
      </c>
      <c r="C212" s="10" t="s">
        <v>260</v>
      </c>
      <c r="D212" s="43" t="s">
        <v>52</v>
      </c>
      <c r="E212" s="75">
        <v>1</v>
      </c>
      <c r="F212" s="10"/>
      <c r="G212" s="40">
        <f t="shared" si="13"/>
        <v>0</v>
      </c>
    </row>
    <row r="213" spans="1:7" ht="30" x14ac:dyDescent="0.25">
      <c r="A213" s="9"/>
      <c r="B213" s="19" t="s">
        <v>261</v>
      </c>
      <c r="C213" s="42" t="s">
        <v>262</v>
      </c>
      <c r="D213" s="43" t="s">
        <v>55</v>
      </c>
      <c r="E213" s="75">
        <v>50</v>
      </c>
      <c r="F213" s="10"/>
      <c r="G213" s="40">
        <f t="shared" si="13"/>
        <v>0</v>
      </c>
    </row>
    <row r="214" spans="1:7" ht="60" x14ac:dyDescent="0.25">
      <c r="A214" s="9"/>
      <c r="B214" s="19" t="s">
        <v>263</v>
      </c>
      <c r="C214" s="42" t="s">
        <v>264</v>
      </c>
      <c r="D214" s="43" t="s">
        <v>55</v>
      </c>
      <c r="E214" s="75">
        <v>40</v>
      </c>
      <c r="F214" s="10"/>
      <c r="G214" s="40">
        <f t="shared" si="13"/>
        <v>0</v>
      </c>
    </row>
    <row r="215" spans="1:7" x14ac:dyDescent="0.25">
      <c r="A215" s="9"/>
      <c r="B215" s="19"/>
      <c r="C215" s="42"/>
      <c r="D215" s="43"/>
      <c r="E215" s="75"/>
      <c r="F215" s="10"/>
      <c r="G215" s="40"/>
    </row>
    <row r="216" spans="1:7" x14ac:dyDescent="0.25">
      <c r="A216" s="26"/>
      <c r="B216" s="27"/>
      <c r="C216" s="28" t="s">
        <v>56</v>
      </c>
      <c r="D216" s="26"/>
      <c r="E216" s="68"/>
      <c r="F216" s="13"/>
      <c r="G216" s="29">
        <f>SUM(G205:G214)</f>
        <v>0</v>
      </c>
    </row>
    <row r="217" spans="1:7" x14ac:dyDescent="0.25">
      <c r="A217" s="9"/>
      <c r="B217" s="9"/>
      <c r="C217" s="10"/>
      <c r="D217" s="10"/>
      <c r="E217" s="66"/>
      <c r="F217" s="10"/>
      <c r="G217" s="10"/>
    </row>
    <row r="218" spans="1:7" outlineLevel="1" x14ac:dyDescent="0.25">
      <c r="A218" s="36" t="s">
        <v>265</v>
      </c>
      <c r="B218" s="36" t="s">
        <v>266</v>
      </c>
      <c r="C218" s="13"/>
      <c r="D218" s="13"/>
      <c r="E218" s="71"/>
      <c r="F218" s="13"/>
      <c r="G218" s="13"/>
    </row>
    <row r="219" spans="1:7" outlineLevel="1" x14ac:dyDescent="0.25">
      <c r="A219" s="16"/>
      <c r="B219" s="16"/>
      <c r="C219" s="10"/>
      <c r="D219" s="10"/>
      <c r="E219" s="66"/>
      <c r="F219" s="10"/>
      <c r="G219" s="10"/>
    </row>
    <row r="220" spans="1:7" ht="96.75" customHeight="1" outlineLevel="2" x14ac:dyDescent="0.25">
      <c r="A220" s="18">
        <v>1</v>
      </c>
      <c r="B220" s="19" t="s">
        <v>267</v>
      </c>
      <c r="C220" s="20" t="s">
        <v>268</v>
      </c>
      <c r="D220" s="18" t="s">
        <v>63</v>
      </c>
      <c r="E220" s="67">
        <v>2</v>
      </c>
      <c r="F220" s="10"/>
      <c r="G220" s="21">
        <f t="shared" ref="G220:G222" si="14">E220*F220</f>
        <v>0</v>
      </c>
    </row>
    <row r="221" spans="1:7" ht="51" outlineLevel="2" x14ac:dyDescent="0.25">
      <c r="A221" s="18">
        <v>2</v>
      </c>
      <c r="B221" s="19" t="s">
        <v>269</v>
      </c>
      <c r="C221" s="20" t="s">
        <v>270</v>
      </c>
      <c r="D221" s="18" t="s">
        <v>91</v>
      </c>
      <c r="E221" s="67">
        <v>1</v>
      </c>
      <c r="F221" s="10"/>
      <c r="G221" s="21">
        <f t="shared" si="14"/>
        <v>0</v>
      </c>
    </row>
    <row r="222" spans="1:7" ht="25.5" outlineLevel="2" x14ac:dyDescent="0.25">
      <c r="A222" s="18">
        <v>3</v>
      </c>
      <c r="B222" s="19" t="s">
        <v>132</v>
      </c>
      <c r="C222" s="20" t="s">
        <v>271</v>
      </c>
      <c r="D222" s="18" t="s">
        <v>91</v>
      </c>
      <c r="E222" s="67">
        <v>1</v>
      </c>
      <c r="F222" s="10"/>
      <c r="G222" s="21">
        <f t="shared" si="14"/>
        <v>0</v>
      </c>
    </row>
    <row r="223" spans="1:7" outlineLevel="2" x14ac:dyDescent="0.25">
      <c r="A223" s="18"/>
      <c r="B223" s="19"/>
      <c r="C223" s="20"/>
      <c r="D223" s="18"/>
      <c r="E223" s="67"/>
      <c r="F223" s="10"/>
      <c r="G223" s="10"/>
    </row>
    <row r="224" spans="1:7" outlineLevel="2" x14ac:dyDescent="0.25">
      <c r="A224" s="26"/>
      <c r="B224" s="27"/>
      <c r="C224" s="28" t="s">
        <v>56</v>
      </c>
      <c r="D224" s="26"/>
      <c r="E224" s="68"/>
      <c r="F224" s="13"/>
      <c r="G224" s="29">
        <f>SUM(G220:G222)</f>
        <v>0</v>
      </c>
    </row>
    <row r="225" spans="1:8" outlineLevel="2" x14ac:dyDescent="0.25">
      <c r="A225" s="18"/>
      <c r="B225" s="19"/>
      <c r="C225" s="20"/>
      <c r="D225" s="18"/>
      <c r="E225" s="67"/>
      <c r="F225" s="10"/>
      <c r="G225" s="10"/>
    </row>
    <row r="226" spans="1:8" outlineLevel="1" x14ac:dyDescent="0.25">
      <c r="A226" s="36" t="s">
        <v>272</v>
      </c>
      <c r="B226" s="36" t="s">
        <v>273</v>
      </c>
      <c r="C226" s="13"/>
      <c r="D226" s="13"/>
      <c r="E226" s="71"/>
      <c r="F226" s="13"/>
      <c r="G226" s="13"/>
    </row>
    <row r="227" spans="1:8" outlineLevel="1" x14ac:dyDescent="0.25">
      <c r="A227" s="16"/>
      <c r="B227" s="16"/>
      <c r="C227" s="10"/>
      <c r="D227" s="10"/>
      <c r="E227" s="66"/>
      <c r="F227" s="10"/>
      <c r="G227" s="10"/>
    </row>
    <row r="228" spans="1:8" outlineLevel="1" x14ac:dyDescent="0.25">
      <c r="A228" s="16"/>
      <c r="B228" s="16"/>
      <c r="C228" s="32" t="s">
        <v>274</v>
      </c>
      <c r="D228" s="10"/>
      <c r="E228" s="66"/>
      <c r="F228" s="10"/>
      <c r="G228" s="10"/>
    </row>
    <row r="229" spans="1:8" ht="25.5" outlineLevel="2" x14ac:dyDescent="0.25">
      <c r="A229" s="18">
        <v>1</v>
      </c>
      <c r="B229" s="19" t="s">
        <v>275</v>
      </c>
      <c r="C229" s="20" t="s">
        <v>276</v>
      </c>
      <c r="D229" s="18" t="s">
        <v>63</v>
      </c>
      <c r="E229" s="67">
        <v>3</v>
      </c>
      <c r="F229" s="10"/>
      <c r="G229" s="21">
        <f t="shared" ref="G229" si="15">E229*F229</f>
        <v>0</v>
      </c>
    </row>
    <row r="230" spans="1:8" outlineLevel="3" x14ac:dyDescent="0.25">
      <c r="A230" s="1"/>
      <c r="B230" s="10"/>
      <c r="C230" s="10"/>
      <c r="D230" s="10"/>
      <c r="E230" s="66"/>
      <c r="F230" s="10"/>
      <c r="G230" s="10"/>
      <c r="H230" s="23"/>
    </row>
    <row r="231" spans="1:8" outlineLevel="3" x14ac:dyDescent="0.25">
      <c r="A231" s="1"/>
      <c r="B231" s="10"/>
      <c r="C231" s="32" t="s">
        <v>277</v>
      </c>
      <c r="D231" s="10"/>
      <c r="E231" s="66"/>
      <c r="F231" s="10"/>
      <c r="G231" s="10"/>
    </row>
    <row r="232" spans="1:8" ht="38.25" outlineLevel="2" x14ac:dyDescent="0.25">
      <c r="A232" s="18">
        <v>2</v>
      </c>
      <c r="B232" s="19" t="s">
        <v>278</v>
      </c>
      <c r="C232" s="20" t="s">
        <v>279</v>
      </c>
      <c r="D232" s="18" t="s">
        <v>63</v>
      </c>
      <c r="E232" s="67">
        <v>2</v>
      </c>
      <c r="F232" s="10"/>
      <c r="G232" s="21">
        <f t="shared" ref="G232" si="16">E232*F232</f>
        <v>0</v>
      </c>
    </row>
    <row r="233" spans="1:8" outlineLevel="3" x14ac:dyDescent="0.25">
      <c r="A233" s="1"/>
      <c r="B233" s="10"/>
      <c r="C233" s="10"/>
      <c r="D233" s="10"/>
      <c r="E233" s="66"/>
      <c r="F233" s="10"/>
      <c r="G233" s="10"/>
      <c r="H233" s="23"/>
    </row>
    <row r="234" spans="1:8" outlineLevel="3" x14ac:dyDescent="0.25">
      <c r="A234" s="1"/>
      <c r="B234" s="10"/>
      <c r="C234" s="32" t="s">
        <v>280</v>
      </c>
      <c r="D234" s="10"/>
      <c r="E234" s="66"/>
      <c r="F234" s="10"/>
      <c r="G234" s="10"/>
    </row>
    <row r="235" spans="1:8" ht="25.5" outlineLevel="2" x14ac:dyDescent="0.25">
      <c r="A235" s="18">
        <v>3</v>
      </c>
      <c r="B235" s="19" t="s">
        <v>281</v>
      </c>
      <c r="C235" s="20" t="s">
        <v>282</v>
      </c>
      <c r="D235" s="18" t="s">
        <v>55</v>
      </c>
      <c r="E235" s="67">
        <v>10</v>
      </c>
      <c r="F235" s="10"/>
      <c r="G235" s="21">
        <f t="shared" ref="G235:G236" si="17">E235*F235</f>
        <v>0</v>
      </c>
    </row>
    <row r="236" spans="1:8" outlineLevel="2" x14ac:dyDescent="0.25">
      <c r="A236" s="18">
        <v>4</v>
      </c>
      <c r="B236" s="19" t="s">
        <v>283</v>
      </c>
      <c r="C236" s="20" t="s">
        <v>284</v>
      </c>
      <c r="D236" s="18" t="s">
        <v>55</v>
      </c>
      <c r="E236" s="67">
        <v>10</v>
      </c>
      <c r="F236" s="10"/>
      <c r="G236" s="21">
        <f t="shared" si="17"/>
        <v>0</v>
      </c>
    </row>
    <row r="237" spans="1:8" outlineLevel="2" x14ac:dyDescent="0.25">
      <c r="A237" s="18"/>
      <c r="B237" s="19"/>
      <c r="C237" s="20"/>
      <c r="D237" s="18"/>
      <c r="E237" s="67"/>
      <c r="F237" s="10"/>
      <c r="G237" s="10"/>
    </row>
    <row r="238" spans="1:8" outlineLevel="2" x14ac:dyDescent="0.25">
      <c r="A238" s="26"/>
      <c r="B238" s="27"/>
      <c r="C238" s="28" t="s">
        <v>56</v>
      </c>
      <c r="D238" s="26"/>
      <c r="E238" s="68"/>
      <c r="F238" s="13"/>
      <c r="G238" s="29">
        <f>SUM(G229:G236)</f>
        <v>0</v>
      </c>
    </row>
    <row r="239" spans="1:8" outlineLevel="2" x14ac:dyDescent="0.25">
      <c r="A239" s="18"/>
      <c r="B239" s="19"/>
      <c r="C239" s="20"/>
      <c r="D239" s="18"/>
      <c r="E239" s="67"/>
      <c r="F239" s="10"/>
      <c r="G239" s="10"/>
    </row>
    <row r="240" spans="1:8" outlineLevel="1" x14ac:dyDescent="0.25">
      <c r="A240" s="36" t="s">
        <v>285</v>
      </c>
      <c r="B240" s="36" t="s">
        <v>286</v>
      </c>
      <c r="C240" s="13"/>
      <c r="D240" s="13"/>
      <c r="E240" s="71"/>
      <c r="F240" s="13"/>
      <c r="G240" s="13"/>
    </row>
    <row r="241" spans="1:7" ht="25.5" outlineLevel="2" x14ac:dyDescent="0.25">
      <c r="A241" s="18">
        <v>1</v>
      </c>
      <c r="B241" s="19" t="s">
        <v>287</v>
      </c>
      <c r="C241" s="20" t="s">
        <v>288</v>
      </c>
      <c r="D241" s="18" t="s">
        <v>55</v>
      </c>
      <c r="E241" s="67">
        <v>260</v>
      </c>
      <c r="F241" s="10"/>
      <c r="G241" s="21">
        <f>E241*F241</f>
        <v>0</v>
      </c>
    </row>
    <row r="242" spans="1:7" x14ac:dyDescent="0.25">
      <c r="A242" s="26"/>
      <c r="B242" s="27"/>
      <c r="C242" s="28" t="s">
        <v>56</v>
      </c>
      <c r="D242" s="26"/>
      <c r="E242" s="68"/>
      <c r="F242" s="44"/>
      <c r="G242" s="29">
        <f>SUM(G241)</f>
        <v>0</v>
      </c>
    </row>
    <row r="243" spans="1:7" x14ac:dyDescent="0.25">
      <c r="A243" s="1"/>
      <c r="B243" s="10"/>
      <c r="C243" s="10"/>
      <c r="D243" s="10"/>
      <c r="E243" s="66"/>
      <c r="F243" s="10"/>
      <c r="G243" s="10"/>
    </row>
    <row r="244" spans="1:7" outlineLevel="1" x14ac:dyDescent="0.25">
      <c r="A244" s="45" t="s">
        <v>289</v>
      </c>
      <c r="B244" s="45" t="s">
        <v>290</v>
      </c>
      <c r="C244" s="46"/>
      <c r="D244" s="46"/>
      <c r="E244" s="76"/>
      <c r="F244" s="46"/>
      <c r="G244" s="47"/>
    </row>
    <row r="245" spans="1:7" outlineLevel="1" x14ac:dyDescent="0.25">
      <c r="A245" s="45"/>
      <c r="B245" s="45"/>
      <c r="C245" s="46"/>
      <c r="D245" s="46"/>
      <c r="E245" s="76"/>
      <c r="F245" s="46"/>
      <c r="G245" s="47"/>
    </row>
    <row r="246" spans="1:7" ht="27" customHeight="1" outlineLevel="1" x14ac:dyDescent="0.25">
      <c r="A246" s="16"/>
      <c r="B246" s="16"/>
      <c r="C246" s="32" t="s">
        <v>291</v>
      </c>
      <c r="D246" s="10"/>
      <c r="E246" s="66"/>
      <c r="F246" s="10"/>
      <c r="G246" s="22"/>
    </row>
    <row r="247" spans="1:7" outlineLevel="2" x14ac:dyDescent="0.25">
      <c r="A247" s="34">
        <v>1</v>
      </c>
      <c r="B247" s="19" t="s">
        <v>292</v>
      </c>
      <c r="C247" s="20" t="s">
        <v>293</v>
      </c>
      <c r="D247" s="18" t="s">
        <v>91</v>
      </c>
      <c r="E247" s="73">
        <v>18</v>
      </c>
      <c r="F247" s="48"/>
      <c r="G247" s="22">
        <f>E247*F247</f>
        <v>0</v>
      </c>
    </row>
    <row r="248" spans="1:7" outlineLevel="2" x14ac:dyDescent="0.25">
      <c r="A248" s="34">
        <v>2</v>
      </c>
      <c r="B248" s="19" t="s">
        <v>294</v>
      </c>
      <c r="C248" s="20" t="s">
        <v>295</v>
      </c>
      <c r="D248" s="18" t="s">
        <v>91</v>
      </c>
      <c r="E248" s="73">
        <v>6</v>
      </c>
      <c r="F248" s="48"/>
      <c r="G248" s="22">
        <f t="shared" ref="G248:G250" si="18">E248*F248</f>
        <v>0</v>
      </c>
    </row>
    <row r="249" spans="1:7" ht="25.5" outlineLevel="2" x14ac:dyDescent="0.25">
      <c r="A249" s="34">
        <v>4</v>
      </c>
      <c r="B249" s="19" t="s">
        <v>296</v>
      </c>
      <c r="C249" s="20" t="s">
        <v>297</v>
      </c>
      <c r="D249" s="18" t="s">
        <v>63</v>
      </c>
      <c r="E249" s="73">
        <v>39</v>
      </c>
      <c r="F249" s="48"/>
      <c r="G249" s="22">
        <f t="shared" si="18"/>
        <v>0</v>
      </c>
    </row>
    <row r="250" spans="1:7" outlineLevel="1" x14ac:dyDescent="0.25">
      <c r="A250" s="49"/>
      <c r="B250" s="49"/>
      <c r="C250" s="50"/>
      <c r="D250" s="50"/>
      <c r="E250" s="77"/>
      <c r="F250" s="51"/>
      <c r="G250" s="52"/>
    </row>
    <row r="251" spans="1:7" ht="27" customHeight="1" outlineLevel="1" x14ac:dyDescent="0.25">
      <c r="A251" s="16"/>
      <c r="B251" s="16"/>
      <c r="C251" s="32" t="s">
        <v>298</v>
      </c>
      <c r="D251" s="10"/>
      <c r="E251" s="78"/>
      <c r="F251" s="53"/>
      <c r="G251" s="22"/>
    </row>
    <row r="252" spans="1:7" outlineLevel="2" x14ac:dyDescent="0.25">
      <c r="A252" s="34">
        <v>1</v>
      </c>
      <c r="B252" s="19" t="s">
        <v>292</v>
      </c>
      <c r="C252" s="20" t="s">
        <v>293</v>
      </c>
      <c r="D252" s="18" t="s">
        <v>91</v>
      </c>
      <c r="E252" s="73">
        <v>26</v>
      </c>
      <c r="F252" s="48"/>
      <c r="G252" s="22">
        <f t="shared" ref="G252:G260" si="19">E252*F252</f>
        <v>0</v>
      </c>
    </row>
    <row r="253" spans="1:7" outlineLevel="2" x14ac:dyDescent="0.25">
      <c r="A253" s="34">
        <v>2</v>
      </c>
      <c r="B253" s="19" t="s">
        <v>294</v>
      </c>
      <c r="C253" s="20" t="s">
        <v>295</v>
      </c>
      <c r="D253" s="18" t="s">
        <v>91</v>
      </c>
      <c r="E253" s="73">
        <v>8</v>
      </c>
      <c r="F253" s="48"/>
      <c r="G253" s="22">
        <f t="shared" si="19"/>
        <v>0</v>
      </c>
    </row>
    <row r="254" spans="1:7" outlineLevel="2" x14ac:dyDescent="0.25">
      <c r="A254" s="34">
        <v>3</v>
      </c>
      <c r="B254" s="19" t="s">
        <v>299</v>
      </c>
      <c r="C254" s="20" t="s">
        <v>300</v>
      </c>
      <c r="D254" s="18" t="s">
        <v>63</v>
      </c>
      <c r="E254" s="73">
        <v>36</v>
      </c>
      <c r="F254" s="48"/>
      <c r="G254" s="22">
        <f t="shared" si="19"/>
        <v>0</v>
      </c>
    </row>
    <row r="255" spans="1:7" ht="25.5" outlineLevel="2" x14ac:dyDescent="0.25">
      <c r="A255" s="34">
        <v>4</v>
      </c>
      <c r="B255" s="19" t="s">
        <v>296</v>
      </c>
      <c r="C255" s="20" t="s">
        <v>301</v>
      </c>
      <c r="D255" s="18" t="s">
        <v>63</v>
      </c>
      <c r="E255" s="73">
        <v>58</v>
      </c>
      <c r="F255" s="48"/>
      <c r="G255" s="22">
        <f t="shared" si="19"/>
        <v>0</v>
      </c>
    </row>
    <row r="256" spans="1:7" ht="25.5" outlineLevel="2" x14ac:dyDescent="0.25">
      <c r="A256" s="34">
        <v>5</v>
      </c>
      <c r="B256" s="19" t="s">
        <v>302</v>
      </c>
      <c r="C256" s="20" t="s">
        <v>303</v>
      </c>
      <c r="D256" s="18" t="s">
        <v>52</v>
      </c>
      <c r="E256" s="73">
        <v>16</v>
      </c>
      <c r="F256" s="48"/>
      <c r="G256" s="22">
        <f t="shared" si="19"/>
        <v>0</v>
      </c>
    </row>
    <row r="257" spans="1:7" outlineLevel="2" x14ac:dyDescent="0.25">
      <c r="A257" s="34">
        <v>6</v>
      </c>
      <c r="B257" s="19" t="s">
        <v>304</v>
      </c>
      <c r="C257" s="20" t="s">
        <v>305</v>
      </c>
      <c r="D257" s="18" t="s">
        <v>91</v>
      </c>
      <c r="E257" s="73">
        <v>20</v>
      </c>
      <c r="F257" s="48"/>
      <c r="G257" s="22">
        <f t="shared" si="19"/>
        <v>0</v>
      </c>
    </row>
    <row r="258" spans="1:7" outlineLevel="2" x14ac:dyDescent="0.25">
      <c r="A258" s="34">
        <v>7</v>
      </c>
      <c r="B258" s="19" t="s">
        <v>306</v>
      </c>
      <c r="C258" s="20" t="s">
        <v>307</v>
      </c>
      <c r="D258" s="18" t="s">
        <v>63</v>
      </c>
      <c r="E258" s="73">
        <v>92</v>
      </c>
      <c r="F258" s="48"/>
      <c r="G258" s="22">
        <f t="shared" si="19"/>
        <v>0</v>
      </c>
    </row>
    <row r="259" spans="1:7" outlineLevel="2" x14ac:dyDescent="0.25">
      <c r="A259" s="34">
        <v>8</v>
      </c>
      <c r="B259" s="19" t="s">
        <v>294</v>
      </c>
      <c r="C259" s="20" t="s">
        <v>308</v>
      </c>
      <c r="D259" s="18" t="s">
        <v>91</v>
      </c>
      <c r="E259" s="73">
        <v>14</v>
      </c>
      <c r="F259" s="48"/>
      <c r="G259" s="22">
        <f t="shared" si="19"/>
        <v>0</v>
      </c>
    </row>
    <row r="260" spans="1:7" ht="54" customHeight="1" outlineLevel="2" x14ac:dyDescent="0.25">
      <c r="A260" s="34">
        <v>9</v>
      </c>
      <c r="B260" s="19" t="s">
        <v>309</v>
      </c>
      <c r="C260" s="20" t="s">
        <v>310</v>
      </c>
      <c r="D260" s="18" t="s">
        <v>55</v>
      </c>
      <c r="E260" s="73">
        <v>45</v>
      </c>
      <c r="F260" s="48"/>
      <c r="G260" s="22">
        <f t="shared" si="19"/>
        <v>0</v>
      </c>
    </row>
    <row r="261" spans="1:7" ht="53.25" customHeight="1" outlineLevel="2" x14ac:dyDescent="0.25">
      <c r="A261" s="34">
        <v>10</v>
      </c>
      <c r="B261" s="19" t="s">
        <v>145</v>
      </c>
      <c r="C261" s="20" t="s">
        <v>311</v>
      </c>
      <c r="D261" s="18" t="s">
        <v>55</v>
      </c>
      <c r="E261" s="73">
        <v>50</v>
      </c>
      <c r="F261" s="48"/>
      <c r="G261" s="22">
        <f>E261*F261</f>
        <v>0</v>
      </c>
    </row>
    <row r="262" spans="1:7" x14ac:dyDescent="0.25">
      <c r="A262" s="1"/>
      <c r="B262" s="10"/>
      <c r="C262" s="10"/>
      <c r="D262" s="10"/>
      <c r="E262" s="1"/>
      <c r="F262" s="10"/>
      <c r="G262" s="10"/>
    </row>
    <row r="263" spans="1:7" outlineLevel="2" x14ac:dyDescent="0.25">
      <c r="A263" s="26"/>
      <c r="B263" s="27"/>
      <c r="C263" s="28" t="s">
        <v>56</v>
      </c>
      <c r="D263" s="26"/>
      <c r="E263" s="26"/>
      <c r="F263" s="13"/>
      <c r="G263" s="29">
        <f>SUM(G247:G261)</f>
        <v>0</v>
      </c>
    </row>
    <row r="264" spans="1:7" x14ac:dyDescent="0.25">
      <c r="A264" s="1"/>
      <c r="B264" s="10"/>
      <c r="C264" s="10"/>
      <c r="D264" s="10"/>
      <c r="E264" s="1"/>
      <c r="F264" s="10"/>
      <c r="G264" s="10"/>
    </row>
    <row r="265" spans="1:7" ht="18.75" x14ac:dyDescent="0.3">
      <c r="A265" s="54" t="s">
        <v>312</v>
      </c>
      <c r="B265" s="54"/>
      <c r="C265" s="54"/>
      <c r="D265" s="54"/>
      <c r="E265" s="54"/>
      <c r="F265" s="54"/>
      <c r="G265" s="55">
        <f>G3+G44+G63+G81+G120+G176+G201</f>
        <v>210200</v>
      </c>
    </row>
    <row r="266" spans="1:7" ht="18.75" x14ac:dyDescent="0.3">
      <c r="A266" s="56" t="s">
        <v>313</v>
      </c>
      <c r="B266" s="56"/>
      <c r="C266" s="56"/>
      <c r="D266" s="56"/>
      <c r="E266" s="56"/>
      <c r="F266" s="56"/>
      <c r="G266" s="55">
        <f>0.15*G265</f>
        <v>31530</v>
      </c>
    </row>
    <row r="267" spans="1:7" ht="18.75" customHeight="1" x14ac:dyDescent="0.25">
      <c r="A267" s="57"/>
      <c r="B267" s="57"/>
      <c r="C267" s="57"/>
      <c r="D267" s="57"/>
      <c r="E267" s="57"/>
      <c r="F267" s="57"/>
      <c r="G267" s="57"/>
    </row>
    <row r="268" spans="1:7" ht="28.5" customHeight="1" x14ac:dyDescent="0.25">
      <c r="A268" s="58" t="s">
        <v>314</v>
      </c>
      <c r="B268" s="58"/>
      <c r="C268" s="58"/>
      <c r="D268" s="58"/>
      <c r="E268" s="58"/>
      <c r="F268" s="58"/>
      <c r="G268" s="59">
        <f>G265+G266</f>
        <v>241730</v>
      </c>
    </row>
    <row r="269" spans="1:7" x14ac:dyDescent="0.25">
      <c r="G269" s="60"/>
    </row>
    <row r="270" spans="1:7" x14ac:dyDescent="0.25">
      <c r="G270" s="60"/>
    </row>
    <row r="271" spans="1:7" x14ac:dyDescent="0.25">
      <c r="G271" s="60"/>
    </row>
    <row r="272" spans="1:7" x14ac:dyDescent="0.25">
      <c r="G272" s="60"/>
    </row>
  </sheetData>
  <mergeCells count="6">
    <mergeCell ref="B1:G1"/>
    <mergeCell ref="B63:C63"/>
    <mergeCell ref="A265:F265"/>
    <mergeCell ref="A266:F266"/>
    <mergeCell ref="A267:G267"/>
    <mergeCell ref="A268:F268"/>
  </mergeCells>
  <pageMargins left="0.70866141732283472" right="0.70866141732283472" top="0.74803149606299213" bottom="0.74803149606299213" header="0.31496062992125984" footer="0.31496062992125984"/>
  <pageSetup fitToHeight="0" orientation="landscape" r:id="rId1"/>
  <rowBreaks count="11" manualBreakCount="11">
    <brk id="23" max="6" man="1"/>
    <brk id="43" max="6" man="1"/>
    <brk id="62" max="6" man="1"/>
    <brk id="75" max="6" man="1"/>
    <brk id="91" max="6" man="1"/>
    <brk id="138" max="6" man="1"/>
    <brk id="153" max="6" man="1"/>
    <brk id="175" max="6" man="1"/>
    <brk id="194" max="6" man="1"/>
    <brk id="209" max="6" man="1"/>
    <brk id="22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E71C-F6FF-4DA7-A50D-1ED7811D27D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BOQ</vt:lpstr>
      <vt:lpstr>Sheet1</vt:lpstr>
      <vt:lpstr>BOQ!Print_Area</vt:lpstr>
      <vt:lpstr>BOQ!Print_Titles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Santhani Pillay</dc:creator>
  <cp:lastModifiedBy>Santhani Pillay</cp:lastModifiedBy>
  <cp:lastPrinted>2026-04-24T14:00:28Z</cp:lastPrinted>
  <dcterms:created xsi:type="dcterms:W3CDTF">2026-04-24T13:53:12Z</dcterms:created>
  <dcterms:modified xsi:type="dcterms:W3CDTF">2026-04-24T14:03:43Z</dcterms:modified>
</cp:coreProperties>
</file>