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defaultThemeVersion="124226"/>
  <mc:AlternateContent xmlns:mc="http://schemas.openxmlformats.org/markup-compatibility/2006">
    <mc:Choice Requires="x15">
      <x15ac:absPath xmlns:x15ac="http://schemas.microsoft.com/office/spreadsheetml/2010/11/ac" url="/Users/lungilemac/Documents/ENA Projects/SABC GYM/SABC Fitness Centre/SABC Tender documentation/00 Final Submission/01 BoQ/"/>
    </mc:Choice>
  </mc:AlternateContent>
  <xr:revisionPtr revIDLastSave="0" documentId="13_ncr:1_{1DCE4384-B49B-BB41-9AB2-896ED18D5500}" xr6:coauthVersionLast="47" xr6:coauthVersionMax="47" xr10:uidLastSave="{00000000-0000-0000-0000-000000000000}"/>
  <bookViews>
    <workbookView xWindow="6420" yWindow="460" windowWidth="21060" windowHeight="16260" xr2:uid="{00000000-000D-0000-FFFF-FFFF00000000}"/>
  </bookViews>
  <sheets>
    <sheet name="Bills Of Quantities" sheetId="1" r:id="rId1"/>
    <sheet name="Summary" sheetId="2" r:id="rId2"/>
  </sheets>
  <definedNames>
    <definedName name="_xlnm.Print_Area" localSheetId="0">'Bills Of Quantities'!$A$1:$E$720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09" i="1" l="1"/>
  <c r="E707" i="1"/>
  <c r="E467" i="1"/>
  <c r="E67" i="1"/>
  <c r="E89" i="1"/>
  <c r="E180" i="1"/>
  <c r="C637" i="1"/>
  <c r="E637" i="1" s="1"/>
  <c r="C631" i="1"/>
  <c r="E631" i="1" s="1"/>
  <c r="C633" i="1"/>
  <c r="E633" i="1" s="1"/>
  <c r="E564" i="1"/>
  <c r="E566" i="1"/>
  <c r="E568" i="1"/>
  <c r="E190" i="1"/>
  <c r="E192" i="1"/>
  <c r="E548" i="1"/>
  <c r="E532" i="1"/>
  <c r="E487" i="1"/>
  <c r="E489" i="1"/>
  <c r="E494" i="1"/>
  <c r="E496" i="1"/>
  <c r="E498" i="1"/>
  <c r="E500" i="1"/>
  <c r="E502" i="1"/>
  <c r="E504" i="1"/>
  <c r="E509" i="1"/>
  <c r="E516" i="1"/>
  <c r="E517" i="1"/>
  <c r="E518" i="1"/>
  <c r="E523" i="1"/>
  <c r="E525" i="1"/>
  <c r="E527" i="1"/>
  <c r="E485" i="1"/>
  <c r="E479" i="1" l="1"/>
  <c r="E477" i="1"/>
  <c r="E475" i="1"/>
  <c r="E465" i="1"/>
  <c r="E463" i="1"/>
  <c r="E459" i="1"/>
  <c r="E461" i="1"/>
  <c r="E237" i="1"/>
  <c r="E232" i="1"/>
  <c r="C61" i="1"/>
  <c r="E50" i="1"/>
  <c r="E52" i="1"/>
  <c r="E79" i="1"/>
  <c r="C71" i="1"/>
  <c r="E71" i="1" s="1"/>
  <c r="C354" i="1"/>
  <c r="E330" i="1"/>
  <c r="E325" i="1"/>
  <c r="C338" i="1"/>
  <c r="C335" i="1"/>
  <c r="E335" i="1" s="1"/>
  <c r="C626" i="1"/>
  <c r="E626" i="1" s="1"/>
  <c r="C185" i="1"/>
  <c r="C173" i="1"/>
  <c r="C165" i="1"/>
  <c r="C187" i="1"/>
  <c r="E187" i="1" s="1"/>
  <c r="E338" i="1" l="1"/>
  <c r="I10" i="2"/>
  <c r="E473" i="1"/>
  <c r="E455" i="1"/>
  <c r="E451" i="1"/>
  <c r="E558" i="1"/>
  <c r="E556" i="1"/>
  <c r="E554" i="1"/>
  <c r="E688" i="1"/>
  <c r="E686" i="1"/>
  <c r="E185" i="1"/>
  <c r="E705" i="1"/>
  <c r="E703" i="1"/>
  <c r="E699" i="1"/>
  <c r="E697" i="1"/>
  <c r="E693" i="1"/>
  <c r="E683" i="1"/>
  <c r="E681" i="1"/>
  <c r="C622" i="1"/>
  <c r="E622" i="1" s="1"/>
  <c r="E354" i="1"/>
  <c r="E291" i="1"/>
  <c r="E173" i="1"/>
  <c r="E169" i="1"/>
  <c r="E165" i="1"/>
  <c r="E177" i="1"/>
  <c r="E179" i="1"/>
  <c r="E121" i="1"/>
  <c r="E123" i="1"/>
  <c r="E130" i="1"/>
  <c r="E135" i="1"/>
  <c r="E119" i="1"/>
  <c r="E85" i="1"/>
  <c r="E84" i="1"/>
  <c r="E83" i="1"/>
  <c r="E70" i="1"/>
  <c r="E256" i="1"/>
  <c r="E61" i="1"/>
  <c r="E69" i="1"/>
  <c r="E77" i="1"/>
  <c r="E345" i="1"/>
  <c r="E592" i="1"/>
  <c r="E624" i="1"/>
  <c r="E57" i="1"/>
  <c r="E695" i="1" l="1"/>
  <c r="E690" i="1"/>
  <c r="E685" i="1"/>
  <c r="E701" i="1"/>
  <c r="E717" i="1"/>
  <c r="E718" i="1" s="1"/>
  <c r="I7" i="2" l="1"/>
  <c r="I13" i="2" s="1"/>
  <c r="I15" i="2" s="1"/>
  <c r="I19" i="2" s="1"/>
  <c r="I27" i="2" s="1"/>
  <c r="E719" i="1"/>
  <c r="I29" i="2" l="1"/>
  <c r="I32" i="2" s="1"/>
</calcChain>
</file>

<file path=xl/sharedStrings.xml><?xml version="1.0" encoding="utf-8"?>
<sst xmlns="http://schemas.openxmlformats.org/spreadsheetml/2006/main" count="484" uniqueCount="356">
  <si>
    <t>Item</t>
  </si>
  <si>
    <t>Description</t>
  </si>
  <si>
    <t>Uom</t>
  </si>
  <si>
    <t>Quantity</t>
  </si>
  <si>
    <t>Rate</t>
  </si>
  <si>
    <t>Amount</t>
  </si>
  <si>
    <t>BILL NO.1 : PRELIMINARIES</t>
  </si>
  <si>
    <t>Bill Total</t>
  </si>
  <si>
    <t>BILL NO.2 : ALTERATIONS</t>
  </si>
  <si>
    <t>SUPPLEMENTARY PREAMBLES</t>
  </si>
  <si>
    <t>The Standard Preambles and Notes in the various trade bills are too and do apply equally to this section</t>
  </si>
  <si>
    <t>View site:</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</si>
  <si>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</si>
  <si>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Explosives:</t>
  </si>
  <si>
    <t>No explosives whatsoever may be used for demolition purposes unless otherwise stated</t>
  </si>
  <si>
    <t>Old Materials:</t>
  </si>
  <si>
    <t>Old materials to become property of the contractor: Old materials from alterations except where described to be re-used or handed over shall become the property of the contractor, who must allow credit for the same in the Final Summary.</t>
  </si>
  <si>
    <t>Old materials to be carted away: Old materials from alterations except where described to be re-used or handed over as well as rubish etc, must be regurlaly carted away from the site and not allowed to be accumulate on or around the site area.</t>
  </si>
  <si>
    <t>General:</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</si>
  <si>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</si>
  <si>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</si>
  <si>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</si>
  <si>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</si>
  <si>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Prices for taking out and removing doors and frames shall include for removing door stops, cabin hooks, etc. and making good floor and wall finishes to match existing</t>
  </si>
  <si>
    <t>With regard to building up of openings in existing walls, cement screeds and pavings, granolithic, tops of walls, etc., shall be levelled and prepared for raising of brickwork</t>
  </si>
  <si>
    <t>Making good of finishes shall include making good of the brick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</si>
  <si>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</si>
  <si>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REMOVAL OF EXISTING WORK</t>
  </si>
  <si>
    <t>Taking out and removing doors, windows, etc., including thresholds, sills, etc. and building up openings in brick walls, including making good cement plaster on both side(s) (making good paintwork elsewhere)</t>
  </si>
  <si>
    <t>No</t>
  </si>
  <si>
    <t>Prepare walls for new paint by scrapping off and removing exixting paint, filling holes and crecks with SABS Approved filler includng sanding down  and preparing surfaces for new paint finish, etc</t>
  </si>
  <si>
    <t>internal walls</t>
  </si>
  <si>
    <t>m²</t>
  </si>
  <si>
    <t>Hacking up/off and removing ceramic tiles including  removing mortar bed or adhesive from concrete or brickwork and preparing surfaces for new screed, plaster, tile finish, etc.</t>
  </si>
  <si>
    <t>BUILDING UP OPENINGS</t>
  </si>
  <si>
    <t>Brickwork in NFP bricks in class II mortar in building up openings, including bonding new to existing and making good cement plaster on both sides (making good paintwork elsewhere)</t>
  </si>
  <si>
    <t>BILL NO.3 : CARPENTRY AND JOINERY</t>
  </si>
  <si>
    <t>PREAMBLES</t>
  </si>
  <si>
    <t>For Preambles the tenderer is referred to the relevant Clauses in the separate documents General Specification (PW 371-A July 2013) and Particular Specification (PW371-B July 2013)</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</si>
  <si>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</si>
  <si>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</si>
  <si>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</si>
  <si>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Joinery:</t>
  </si>
  <si>
    <t>Descriptions of frames shall be deemed to include frames, transomes, rails, etc.</t>
  </si>
  <si>
    <t>Descriptions of hardwood joinery shall be deemed to include sinking and pelleting heads and nuts of bolts</t>
  </si>
  <si>
    <t>Decorative thermosetting plastic laminate covering:</t>
  </si>
  <si>
    <t>Laminate covering shall be glued under pressure and edge strips of same shall be butt jointed at junctions with adjacent similar finish</t>
  </si>
  <si>
    <t>SKIRTINGS</t>
  </si>
  <si>
    <t>Wrought meranti hardwood skirting plugged in:</t>
  </si>
  <si>
    <t>19mm Quadrant bead, nailed to skirting.</t>
  </si>
  <si>
    <t>m</t>
  </si>
  <si>
    <t>JOINERY FITTINGS</t>
  </si>
  <si>
    <t>Reception floor cupboard formed of 16mm Melamine particle board with Staron surface work top and, 2090mm long x 800mm wide x 1100mm high overall, complete as pre Architects Drawing: Reception Desk Detal.</t>
  </si>
  <si>
    <t>Reception floor Work top formed of  32mm Post formed FORMICA work top and 50mm Diameter steel posts, 1690mm long x 600mm wide x 770mm high overall, complete as per Architects Drawing: New Worktop Detail</t>
  </si>
  <si>
    <t>BILL NO.4 : CEILINGS PARTITIONS AND ACCESS FLOORING</t>
  </si>
  <si>
    <t>Ceilings:</t>
  </si>
  <si>
    <t>Unless otherwise described ceilings shall be deemed to be horizontal</t>
  </si>
  <si>
    <t>Bulkheads:</t>
  </si>
  <si>
    <t>Bulkheads are defined as those portions of ceilings which are stepped down from the general ceiling level in a particular room or area and which generally occur along the perimeter. Their purpose is either to conceal services or to create architectural features</t>
  </si>
  <si>
    <t>Bulkheads have only been described as such where they conform to the above definition and where the horizontal or vertical dimensions do not exceed 900mm. Where these dimensions are more than 900mm such portions of ceilings have been included in the appropriate general items of ceilings</t>
  </si>
  <si>
    <t>Unless otherwise described bulkheads shall be deemed to be horizontal along the length</t>
  </si>
  <si>
    <t>Steel components:</t>
  </si>
  <si>
    <t>All steel components for ceilings, partitions, etc are to be galvanised in accordance with SANS 121</t>
  </si>
  <si>
    <t>Proprietary suspended ceilings:</t>
  </si>
  <si>
    <t>Hangers, suspension grids, lay-in panels, etc are to be in accordance with the manufacturers' recommendations</t>
  </si>
  <si>
    <t>Electrical light fittings, diffusers, panels etc are generally lay-in units of the same dimensions as the suspension grid described and allowance must be made in the rates accordingly for their support inclusive of any flexibility in setting out that may be required (ceiling panels have not been deducted and pricing is to take cognisance thereof)</t>
  </si>
  <si>
    <t>CEILINGS</t>
  </si>
  <si>
    <t>BILL NO.5 : IRONMONGERY</t>
  </si>
  <si>
    <t>Finishes to ironmongery</t>
  </si>
  <si>
    <t>Where applicable finishes to ironmongery are indicated by suffixes in accordance with the following list: BS Satin bronze lacquered CH Chromium plated  SC Satin chromium plated  SE Silver enamelled  GE Grey enamelled AN Anodised natural AS Anodised silver AB Anodised bronze AG Anodised gold ABL Anodised black PB Polished brass PL Polished and lacquered PT Epoxy coated SD Sanded</t>
  </si>
  <si>
    <t>Proprietary items</t>
  </si>
  <si>
    <t>Where applicable the manufacturers' names or product catalogue titles are given in sub-headings preceding the items  Prices are to be based on the specific products/articles specified.  If tenderers wish to offer alternative products/articles for certain items, these items are to be clearly marked and the alternative specification given with supporting brochures etc. clarifying the features of the products/articles offered  On request returnable samples are to be provided to the principal agent for consideration</t>
  </si>
  <si>
    <t>SIGNAGE</t>
  </si>
  <si>
    <t>BILL NO.6 : METALWORK</t>
  </si>
  <si>
    <t>Descriptions of bolts, anchors, etc.:</t>
  </si>
  <si>
    <t>Unless otherwise described, descriptions of items shall be deemed to include for fixing to brickwork or concrete</t>
  </si>
  <si>
    <t>Where item are described as "bloted", the bolts are measured elsewhere</t>
  </si>
  <si>
    <t>Descriptions of bolts shall be deemed to include nuts and washers</t>
  </si>
  <si>
    <t>Descriptions of expansion anchors and bolts and chemical anchors and bolts shall be deemed to include nuts, washers and mortices in brickwork or concrete</t>
  </si>
  <si>
    <t>Items described as 'holed for bolt(s)' shall be deemed to exclude the bolts unless otherwise described</t>
  </si>
  <si>
    <t>Items described as 'plugged' shall be deemed to include screwing to fibre, plastic or metal plugs at not exceeding 600mm centres</t>
  </si>
  <si>
    <t>Aluminium doors, windows, etc.:</t>
  </si>
  <si>
    <t>Doors and windows shall comply with AAAMSA design criteria  Glazing shall comply with SAGGA regulations.  Glass shall be laminated performance glass as shown on the window schedules appended to these bills of quantities (as described in the headings to window descriptions).  Glass thickness shall comply with SAGGA regulations irrespective of thicknesses shown on the schedules. Doors and windows shall be supplied with protective tape and plastic and shall be removed only once surrounding trades have been completed. For purpose made windows and doors, refer to drawings annexed to these bills of quantities</t>
  </si>
  <si>
    <t>The following certificates shall be provided prior to commencement of site work:</t>
  </si>
  <si>
    <t>1. A copy of the relevant AAAMSA Performance  Test Certificate from the manufacturer/contractor  supplying the architectural aluminium product</t>
  </si>
  <si>
    <t>2. A Certificate of Conformance confirming that  anodising or powder coating has been processed in  accordance with SANS 999 and SANS 1796  respectively</t>
  </si>
  <si>
    <t>3. A powder guarantee of not less than 15 years  issued by the powder manufacturer.  The specific conditions contained in this guarantee  shall form part of the powder coating process</t>
  </si>
  <si>
    <t>4. A Certificate of Conformance confirming that  glazing has been installed in accordance with  SANS 0137, ensuring that safety glazing  materials have been installed in the mandatory  areas and that each individual pane of safety  glazing materials has been permanently marked</t>
  </si>
  <si>
    <t>5. A warranty from the manufacturer of the  laminated safety glass and/or hermetically sealed glazing units guaranteeing the products against delamination and colour degradation for a period of not less than five years</t>
  </si>
  <si>
    <t>ALUMINIUM SHOPFRONTS</t>
  </si>
  <si>
    <t>Powder coated shopfronts as per "INTERPON" system complete with subframes, ironmongery, glass, sealing, etc. and fixing to brickwork or concrete</t>
  </si>
  <si>
    <t>BILL NO.7 : TILING</t>
  </si>
  <si>
    <t>Fixing: Note</t>
  </si>
  <si>
    <t>On both walls and floors there are minimum curing periods for walls and concrete floors as well as screeds and plasters</t>
  </si>
  <si>
    <t>and they are as follows:</t>
  </si>
  <si>
    <t>* New concrete floors require 6 weeks curing time before direct bedding.</t>
  </si>
  <si>
    <t>* New brick walls require 6 weeks curing time before direct bedding.</t>
  </si>
  <si>
    <t>* New concrete floors require 4 weeks curing time before screeding and the screed another 4 weeks before tiling can</t>
  </si>
  <si>
    <t>commence.</t>
  </si>
  <si>
    <t>* New brick walls require 4 weeks curing time before plastering and the plaster another 2 weeks before tiling can commence.</t>
  </si>
  <si>
    <t>No adhesive is to be applied to wet screeds nor to screeds with a water content greater than that required by the adhesive manufacturer. Surfaces must be firm and free of dust, mould, oil, grease, wax polish and organic growth. Organic growth must be removed and the spores killed with an effective fungicide such as a household bleaching solution.</t>
  </si>
  <si>
    <t>Unless described as 'fixed with adhesive to plaster (plaster elsewhere)' descriptions of tiling on brick or concrete walls, columns, etc shall be deemed to include 1:4 cement plaster backing and descriptions of tiling on concrete floors etc shall be deemed to include 1:3 plaster bedding</t>
  </si>
  <si>
    <t>Tiling described as 'fixed with adhesive on power floated concrete' shall be deemed to include for approved tiling key-coat</t>
  </si>
  <si>
    <t>Ceramic, porcelain, marble and granite tiles are to be fixed and grouted with suitable adhesives and grouts from the Tal Professional range of products as recommended by the manufacturer of the tiles</t>
  </si>
  <si>
    <t>Transition between porcelain tiles and carpet to be completed with Genesis EVA 085 80 aluminium profile all round mitred in the corners. Bottom tile to be bedded on slightly thicker grout at the bottom to facilitate a snug fit.</t>
  </si>
  <si>
    <t>Bottom edge of porcelain tiles above coved tile skirting and top edge of porcelain tiles at dado height to be completed with Genesis; ESS 060 stainless steel straight edge trim at perimeter edges unless otherwise stated.</t>
  </si>
  <si>
    <t>All external corners of tiling/ cills to be completed with Genesis Trim plus ETP 646/648-01 external corner strip pieces.</t>
  </si>
  <si>
    <t>Colour: as per colour schedule</t>
  </si>
  <si>
    <t>Allow for silicone to all bottom edges of wall tiles abutting and surrounding toilet fittings/basins.</t>
  </si>
  <si>
    <t>FLOOR TILING</t>
  </si>
  <si>
    <t>SUNDRIES</t>
  </si>
  <si>
    <t>Aluminium corner protectors, stair nosings, expansion joint strips, etc</t>
  </si>
  <si>
    <t>ESS 060 stainless steel straight edge trim at perimeter edges.</t>
  </si>
  <si>
    <t>STONE WALL CLADDING</t>
  </si>
  <si>
    <t>Cladding to Partition Walls:</t>
  </si>
  <si>
    <t>Allow the Prime Cost amount of R 700.00 (Seven Hunderd Rand) per Squer meter delivered to site to be laid in and pointed with recessed horizontal and vertical joints</t>
  </si>
  <si>
    <t>BILL NO.8 : PLASTERING</t>
  </si>
  <si>
    <t>Moisture tests:</t>
  </si>
  <si>
    <t>Before any finishes, coverings, etc are applied to screeds, plastering, etc or any other in-situ finish moisture tests are to be carried out to the complete satisfaction of the Principal Agent to ensure that these surfaces have the correct moisture content for the finish to be applied</t>
  </si>
  <si>
    <t>Labours, etc.:</t>
  </si>
  <si>
    <t>Labours such as fair, rounded and chamfered edges, trowel cuts, throats, V-joints, angles, etc shall be deemed to be included in the descriptions</t>
  </si>
  <si>
    <t>Cement plaster:</t>
  </si>
  <si>
    <t>Unless otherwise described, cement plaster shall be taken to mean Class 1 cement plaster</t>
  </si>
  <si>
    <t>INTERNAL PLASTER</t>
  </si>
  <si>
    <t>Cement plaster rendering coat with gypsum skim plaster finishing coat, on plasterbord ceilings</t>
  </si>
  <si>
    <t>BILL NO.9 : PAINTWORK</t>
  </si>
  <si>
    <t>Painting specification:</t>
  </si>
  <si>
    <t>All painting shall be done in accordance with SABS specifications unless otherwise described</t>
  </si>
  <si>
    <t>All painting shall be Plascon/Dulux</t>
  </si>
  <si>
    <t>Colours:</t>
  </si>
  <si>
    <t>Unless otherwise described, all paintwork shall be deemed to have a colour value in excess of 7 on the Munsell system in accordance with SABS 1091</t>
  </si>
  <si>
    <t>When staining timber, the resultant colour or shade must be to the complete satisfaction of the Principal Agent before any overcoating or preservative is applied</t>
  </si>
  <si>
    <t>ON INTERNAL PLASTER SURFACES</t>
  </si>
  <si>
    <t>Prepare surfaces and remove all loose material, apply one coat alkali resistant primer and two coats "Dulux Wash &amp; Wear" paint or similar approved for interior use:</t>
  </si>
  <si>
    <t>On walls</t>
  </si>
  <si>
    <t>On narrow widths</t>
  </si>
  <si>
    <t>BILL NO.11 : PROVISIONAL SUMS</t>
  </si>
  <si>
    <t>The Tenderer is referred to the relevant Clauses in the separate documents General Specification (PW 371-A) July 2013 and Particular Specification (PW 371-B) July 2013 which are both obtainable from Public Works website www.publicworks.gov.za/consultantsguidelines</t>
  </si>
  <si>
    <t>Unless otherwise described, all prime cost amounts and provisional sums shall be nett. No provision for 5 percent cash discount shall be included for the main contractor.</t>
  </si>
  <si>
    <t>Prime cost amounts and provisional sums exclude value added tax.</t>
  </si>
  <si>
    <t>In the event of a prime cost amount or provisional sum being omitted the items "Allow for profit"... and "allow for attendance" applicable, shall be omitted together with the prime cost amount or provisional sum and no claim whatsoever will be entertained in this regard.</t>
  </si>
  <si>
    <t>The principal agent shall be entitled to nominate or select any further specialist and other to execute work or supply and fix any goods whether or not a provisional sum is included in the bills of quantities and such specialists and other will then be deemed to be "selected subcontractors" as the case may be.</t>
  </si>
  <si>
    <t>Where profit stated, the contractor may allow for profit if required</t>
  </si>
  <si>
    <t>Attendance upon nominated/selected subcontractors:</t>
  </si>
  <si>
    <t>The item "Allow for attendance...." which follows each provisional sum for nominated/selected subcontractors work, shall be deemed to cover all the contractors costs incurred in providing free of charge to the subcontractor the service as set out in the relevant clause in the preliminaries</t>
  </si>
  <si>
    <t>Taking delivery:</t>
  </si>
  <si>
    <t>Taking delivery of goods or articles by the contractor on site shall mean getting in, unpacking, checking that the quantity is correct and that the goods are complete and undamaged,submitting a report thereof to the interested parties and issuing vouchers for the receipt of such goods.The contractor is to store the goods and will be held responsible for the safety thereof and indemnify the employer against any damage or loss which may occur.</t>
  </si>
  <si>
    <t>Works executed under a seperate/direct contract:</t>
  </si>
  <si>
    <t>The contractor shall permit access to the site and to the places where the work is to be carried out and provide every facility to enable the specialist to carry out his work in a workmanlike manner and in propper order and sequence.</t>
  </si>
  <si>
    <t>Co-ordination:</t>
  </si>
  <si>
    <t>The contractor shall obtain all necessary particulars of the subcontractors work timeously and the contractor will be responsible for the programming and co-ordination of the works</t>
  </si>
  <si>
    <t>Number of nominated/selected subcontractors:</t>
  </si>
  <si>
    <t>The contractors attention is drawn to the fact that the indicated individual provisional sums may consist of numerous specialist, all of which will become nominated/selected subcontractors.The contractor must therefore allow in his tender for any cost implication this may bring about, as no claims in this regard will be entertained</t>
  </si>
  <si>
    <t>PROVISIONAL SUMS FOR NOMINATED/SELECTED SUB-CONTRACTORS</t>
  </si>
  <si>
    <t>General electrical installation:</t>
  </si>
  <si>
    <t>Profit</t>
  </si>
  <si>
    <t>Attendance</t>
  </si>
  <si>
    <t>MONETARY ALLOWANCE</t>
  </si>
  <si>
    <t>Contingency Allowance</t>
  </si>
  <si>
    <t>Allow 10% (Ten) per cent of the contract sum excluding contingencies for contingencies to be used at the discretion of the principal agent and deducted in whole or in part if not required.</t>
  </si>
  <si>
    <t>FLOOR COVERINGS</t>
  </si>
  <si>
    <t>Tiling to floors</t>
  </si>
  <si>
    <t>Taking out and removing wash hand basins,cicstens and all bathroom fittings and replace with new ones measured somewhere</t>
  </si>
  <si>
    <t>urinals</t>
  </si>
  <si>
    <t>wash hand basins</t>
  </si>
  <si>
    <t>WC</t>
  </si>
  <si>
    <t>MASONRY</t>
  </si>
  <si>
    <t>BRICKWORK</t>
  </si>
  <si>
    <t>Where sizes in descriptions are given in brick units, "one brick" shall represent the length and "half brick" the width of a brick</t>
  </si>
  <si>
    <t>Bagged and sealed walls</t>
  </si>
  <si>
    <t>Walls in two skins described as "bagged and sealed" shall be deemed to include having the outer face of the inner skin bagged with 1:6 cement and sand mixture and sealed with two coats bitumen emulsion waterproofing coating</t>
  </si>
  <si>
    <t>Hollow walls, etc</t>
  </si>
  <si>
    <t>Descriptions of hollow walls shall be deemed to include leaving every fifth perpend of the bottom course of the external skin open as a weep hole.</t>
  </si>
  <si>
    <t>Walls in two skins described as "bagged and sealed" shall be deemed to include having the outer face of the inner skin bagged with 1:6 cement and sand mixture and sealed with two coats "Brixeal" bitumen emulsion waterproofing coating.</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</si>
  <si>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</si>
  <si>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</si>
  <si>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</si>
  <si>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</si>
  <si>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BLOCKWORK</t>
  </si>
  <si>
    <t>Concrete masonry units</t>
  </si>
  <si>
    <t>Blocks are to be either solid or hollow modular dense concrete masonry units having a compressive strength of 7 MPa</t>
  </si>
  <si>
    <t>BRICKWORK IN SUPERSTRUCTURE</t>
  </si>
  <si>
    <t>Brickwork of NFP bricks in class II mortar</t>
  </si>
  <si>
    <t>Half brick walls</t>
  </si>
  <si>
    <t>Half brick walls in beamfilling</t>
  </si>
  <si>
    <t>One brick walls</t>
  </si>
  <si>
    <t>BRICKWORK SUNDRIES</t>
  </si>
  <si>
    <t>Brickwork Sundries</t>
  </si>
  <si>
    <t>Splayed mortar fillet maximum one course high between beamfilling and roof sheeting</t>
  </si>
  <si>
    <t>Joint forming material in movement joints</t>
  </si>
  <si>
    <t>10mm Fibre board built in vertically through brick walls</t>
  </si>
  <si>
    <t>TIMBER DOORS, WINDOWS, ETC</t>
  </si>
  <si>
    <t xml:space="preserve">44mm Single door to fit 900 x 2125mm high structural opening </t>
  </si>
  <si>
    <t>FRAMES ETC</t>
  </si>
  <si>
    <t>Hardwood timber frames factory pre-painted as per finishes schedule</t>
  </si>
  <si>
    <t>Allow 75 000 for the provision of gym signage if needed</t>
  </si>
  <si>
    <t>SECTION NO. 0 :SABC FITNESS CENTRE</t>
  </si>
  <si>
    <t>FLOOR COVERINGS, WALL LININGS, ETC</t>
  </si>
  <si>
    <t>Fixing</t>
  </si>
  <si>
    <t>Floor coverings, wall linings, etc shall, where applicable, be fixed with adhesive as recommended by the manufacturers of the flooring, linings, etc</t>
  </si>
  <si>
    <t>M2</t>
  </si>
  <si>
    <t>VAT</t>
  </si>
  <si>
    <t>TOTAL ESTIMATE</t>
  </si>
  <si>
    <t>Provide the sum of R46 000   for the provision of generators for steam rooms</t>
  </si>
  <si>
    <t>Float glass:</t>
  </si>
  <si>
    <t>The term 'float glass' is used for monolithic annealed glass</t>
  </si>
  <si>
    <t>Laminated glass:</t>
  </si>
  <si>
    <t>Laminated glass to have polyvinyl butyral (PVB) interlayer(s)</t>
  </si>
  <si>
    <t>TOPS, SHELVES, DOORS, MIRRORS, ETC.</t>
  </si>
  <si>
    <t>6mm Thick silvered float glass copper backed mirrors with polished edges holed for and fixed with chromium plated dome capped mirror screws with rubber buffers to plugs in brickwork:</t>
  </si>
  <si>
    <t>Allow the Prime Cost amount of R 1500.00 (one thousands five hundred) per Squer meter delivered to site to be laid in and pointed with recessed horizontal and vertical joints</t>
  </si>
  <si>
    <t>Wire gratings:</t>
  </si>
  <si>
    <t>Descriptions of gutter outlets etc. shall be deemed to include wire balloon gratings</t>
  </si>
  <si>
    <t>Stormwater channels:</t>
  </si>
  <si>
    <t>Descriptions of channels shall be deemed to include necessary excavation, surface preparation, compaction, etc., and disposal of surplus material on site</t>
  </si>
  <si>
    <t>French drains:</t>
  </si>
  <si>
    <t>Descriptions of French drains shall be deemed to include excavation, stone filling graded from 300mm diameter at bottom to 75mm diameter at top, ? geofabric filter blanket over stone, 300mm earth filling over and disposal of surplus material on site</t>
  </si>
  <si>
    <t>Descriptions of French drains shall be deemed to include excavation, stone filling graded from 300mm diameter at bottom to 75mm diameter at top, Approved geofabric filter blanket over stone, 300mm earth filling over and disposal of surplus material on site</t>
  </si>
  <si>
    <t>Stainless steel basins, sinks, wash troughs, urinals, etc.:</t>
  </si>
  <si>
    <t>Stainless steel for economy basins, domestic sinks and worktops shall be Type 430 (17/0)  Stainless steel for urinals, basins, quality sinks, wash troughs, institutional equipment, etc. shall be Type 304 (18/8)  Stainless steel for laboratory sinks, photographic equipment, etc. shall be Type 316 (18/8)  Units shall have standard aprons on all exposed edges and tiling keys against walls where applicable</t>
  </si>
  <si>
    <t>Sealing of edges:</t>
  </si>
  <si>
    <t>Outer edges of sinks, basins, baths, urinals, etc. are to be sealed against adjacent surfaces with approved silicone</t>
  </si>
  <si>
    <t>uPVC pipes and fittings:</t>
  </si>
  <si>
    <t>Sewer and drainage pipes and fittings shall be jointed and sealed with butyl rubber rings  Soil, waste and vent pipes and fittings shall be solvent weld jointed or sealed with butyl rubber rings</t>
  </si>
  <si>
    <t>uPVC pressure pipes and fittings:</t>
  </si>
  <si>
    <t>Pipes of 50mm diameter and smaller shall be plain ended with solvent welded uPVC loose sockets and fittings  Pipes of 63mm diameter and greater shall have sockets and spigots with push-in type integral rubber ring joints.  Bends shall be uPVC and all other fittings shall be cast iron, all with similar push-in type joints</t>
  </si>
  <si>
    <t>High density polyethylene (HDPe) pipes and fittings:</t>
  </si>
  <si>
    <t>Pipes shall be type IV and of the class specified with Plasson or Alprene compression fittings</t>
  </si>
  <si>
    <t>Polycop polypropylene pipes:</t>
  </si>
  <si>
    <t>Polypropylene pipes 54mm diameter and smaller shall be seamless copper coloured Class 16 pipes jointed with Fast-fuse heat welded thermoplastic or where so described Polylock compression fittings  Pipes shall be firmly fixed to walls, etc. with coloured nylon snap-in pipe clips with provision for accommodating thermal movement and jointed and fixed strictly in accordance with the manufacturer's instructions</t>
  </si>
  <si>
    <t>Copper pipes:</t>
  </si>
  <si>
    <t>Pipes shall be hard drawn and half-hard Maksal pipes of the class described.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t>
  </si>
  <si>
    <t>Copper pipes are to be installed in accordance with the latest revision of the Code of Practice for Copper Plumbing soldering techniques.  Flux, solder, etc. to be strictly in accordance with the manufacturer's requirements with special attention to copper flux composition</t>
  </si>
  <si>
    <t>Reducing fittings:</t>
  </si>
  <si>
    <t>Where fittings have reducing ends or branches they are described as 'reducing' and only the largest end or branch size is given. Should the contractor wish to use other fittings and bushes or reducers he may do so on the understanding that no claim in this regard will be entertained</t>
  </si>
  <si>
    <t>Fixing of pipes:</t>
  </si>
  <si>
    <t>Unless specifically otherwise stated, descriptions of pipes shall be deemed to include fixing to walls, etc., casting in, building in or suspending not exceeding 1m below suspension level</t>
  </si>
  <si>
    <t>Paper wrapping to pipes:</t>
  </si>
  <si>
    <t>Pipes chased into brickwork must be wrapped with two layers of stout brown paper tied with wire.  Rates are to include for wrapping around joints and fittings</t>
  </si>
  <si>
    <t>Disinfection of water pipework:</t>
  </si>
  <si>
    <t>Water pipework is to be disinfected at completion in accordance with SABS 1200L (provision for disinfection elsewhere)</t>
  </si>
  <si>
    <t>Laying, backfilling, bedding, etc. of pipes:</t>
  </si>
  <si>
    <t>Pipes shall be laid and bedded in accordance with manufacturers' instructions and trenches shall be carefully backfilled</t>
  </si>
  <si>
    <t>Where no manufacturers' instructions exist, pipes shall be laid in accordance with Clauses 5.1 and 5.2 of each of the following:  SABS 1200L : Medium-pressure pipelines  SABS 1200LD : Sewers  SABS 1200LE : Stormwater drainage   Pipe trenches, etc. shall be backfilled in accordance with Clauses 3, 5.5, 5.6, 5.7 and 7 of SABS 1200DB : Earthworks (Pipe trenches)  Pipes shall be bedded in accordance with Clauses 3.1 to 3.4.1, 5.1 to 5.3 and 7 of SABS 1200LB : Bedding (Pipes)  Unless otherwise described bedding of rigid pipes shall be Class B bedding</t>
  </si>
  <si>
    <t>Descriptions of cast iron roof outlets shall be deemed to include joints to pipes and casting into concrete (adaptors for joints to PVC pipes, etc. are given separately)  Descriptions of overflow pipes where measured in number, shall be deemed to include joints to cisterns and splay cut ends</t>
  </si>
  <si>
    <t>Descriptions of pipes laid in and including trenches and of inspection chambers, catchpits, etc. shall be deemed to include excavation, bedding, backfilling, compaction to a minimum of 93% Mod AASHTO density and disposal of surplus material on site</t>
  </si>
  <si>
    <t>Descriptions of service pipes and flexible connecting pipes shall be deemed to include connections to taps, cisterns, etc. and to steel pipes (adaptors for connections to copper pipes, etc. are given separately)</t>
  </si>
  <si>
    <t>Descriptions of WC pans, slop hoppers, etc. shall be deemed to include for joints to soil pipes (pan connectors are separately measured)</t>
  </si>
  <si>
    <t>As-built drawings</t>
  </si>
  <si>
    <t>Where required, the contractor shall prepare an updated set of as-built drawings.  At completion of the contract the contractor shall hand these drawings to the principal agent for reproducing onto the originals for handing over to the employer (provision for allowance of as-built drawings elsewhere)</t>
  </si>
  <si>
    <t>PLUMBING AND DRAINAGE</t>
  </si>
  <si>
    <t>SANITARY FITTINGS</t>
  </si>
  <si>
    <t>AMOUNT</t>
  </si>
  <si>
    <t>UNIT</t>
  </si>
  <si>
    <t>A</t>
  </si>
  <si>
    <t>GENERAL BUILDING WORKS</t>
  </si>
  <si>
    <t>Building Works</t>
  </si>
  <si>
    <t>Preliminaries</t>
  </si>
  <si>
    <t>@</t>
  </si>
  <si>
    <t>%</t>
  </si>
  <si>
    <t>ESTIMATED FINAL BUILDING COST (Excl. Design Cont. + VAT)</t>
  </si>
  <si>
    <t>ESTIMATED CURRENT BUILDING COST (Excl. Constr. Cont. VAT)</t>
  </si>
  <si>
    <t>ESTIMATED CURRENT BUILDING COST (Excl. VAT)</t>
  </si>
  <si>
    <t>ESTIMATED FINAL BUILDING COST (Excl. VAT and Professional Fees)</t>
  </si>
  <si>
    <t>VALUE ADDED TAX</t>
  </si>
  <si>
    <t>ESTIMATED FINAL BUILDING COST (including VAT)</t>
  </si>
  <si>
    <t>SABC ESTIMATED COST</t>
  </si>
  <si>
    <t>BELGOTEX” – 1219,2 x 184,15mm Nottingham range Luxury vinyl tiles loose laid wit TACBAC installation system as per manufacture's specification.</t>
  </si>
  <si>
    <t>On Ceilings</t>
  </si>
  <si>
    <t>SHOWER TILES
“UNIONTILES” – 300x300mm Mosaic Super Black Sealed Polished Porcelain tiles, fixed with adhesive to screeds and flush pointed with tinted jointing compound, including Sika Cemflex or other approved waterproofing applied to screed prior to tiling in accordance with the manufacturer's specifications. 
(Code: SKU:1MOSPORJWB80011/48)</t>
  </si>
  <si>
    <t>WALL TILING</t>
  </si>
  <si>
    <t>Porcelain tiles
“UNIONTILES” – 300x600mm Super White Nano Sealed Polished Porcelain tiles, fixed with adhesive to screeds and flush pointed with tinted jointing compound, including Sika Cemflex or other approved waterproofing applied to screed prior to tiling in accordance with the manufacturer's specifications. 
(Code: SKU: 1QUAQ2343G600)</t>
  </si>
  <si>
    <t>Porcelain tiles
“UNIONTILES” – 300x600mm Super Black Sealed Polished Porcelain tiles, fixed with adhesive to screeds and flush pointed with tinted jointing compound, including Sika Cemflex or other approved waterproofing applied to screed prior to tiling in accordance with the manufacturer's specifications. 
(Code: SKU:1HAOAK6004600)</t>
  </si>
  <si>
    <t>Skirting and wall band</t>
  </si>
  <si>
    <t>On floors</t>
  </si>
  <si>
    <t>On shower floors</t>
  </si>
  <si>
    <t>New Vnity slabs to Architect's drawing A-701 Vanity Top Details</t>
  </si>
  <si>
    <t>Tiling to walls</t>
  </si>
  <si>
    <t>Opening 1,5 x 2,1mm high overall in 230mm brick wall</t>
  </si>
  <si>
    <t>Removal of shower doors and replace with new onse measured elsewhere.</t>
  </si>
  <si>
    <t>900 x 2100mm high timber doors and door frames and make good</t>
  </si>
  <si>
    <t> Breaking down and removing brickwork etc</t>
  </si>
  <si>
    <t>Half brick wall</t>
  </si>
  <si>
    <t>One brick wall</t>
  </si>
  <si>
    <t>"PEDESTRA" 450 x 450mm safety vinyl flooring 6
mm thick ,with stud pattern, Tuff-seal design,
installed with full spread adhesive and glued joints
by TUFF FLOORS sealed with 4 coats of
industroclean polymer and buffed as per supplier's
specifications. (Colour to be specified by Architect)</t>
  </si>
  <si>
    <t xml:space="preserve">Acoustic Ceiling Tiles    </t>
  </si>
  <si>
    <t>Reception ceiling feature</t>
  </si>
  <si>
    <t xml:space="preserve">2110x2700mm high Wall to ceiling feature with lightweight steelwork superstructure and painted rhinoboard cealing finish fixed to wall and suspended from roof with straining wires. With light fittins and open wall section for signage. (Refer to Section B and Section J on architect's drawing No. A-300 for further information) </t>
  </si>
  <si>
    <r>
      <rPr>
        <b/>
        <sz val="10"/>
        <rFont val="Arial"/>
        <family val="2"/>
      </rPr>
      <t>Wash Hand Basins</t>
    </r>
    <r>
      <rPr>
        <sz val="10"/>
        <rFont val="Arial"/>
        <family val="2"/>
      </rPr>
      <t xml:space="preserve"> “LECICA – Atlas 56CM” 560 x420 underslung basin with integrated overflow fixed under vanity (Code ASWHUCBA).</t>
    </r>
  </si>
  <si>
    <r>
      <rPr>
        <b/>
        <sz val="10"/>
        <rFont val="Arial"/>
        <family val="2"/>
      </rPr>
      <t xml:space="preserve">Urinals </t>
    </r>
    <r>
      <rPr>
        <sz val="10"/>
        <rFont val="Arial"/>
        <family val="2"/>
      </rPr>
      <t>“LECICA – Sanitaryware vitreous china wall hung "ATLAS" urinal. Overall size 380 x 500 x 302 mm. Supplied with 38mm c.p. domical grating,  a spreader, a thread, and  hanger brackets to manufacturer's specification.</t>
    </r>
  </si>
  <si>
    <t xml:space="preserve">Water Closets </t>
  </si>
  <si>
    <t>LECICO “Atlas Raised Paraplegic” (PARSETCCB0RAIBE)
Lecico Atlas Raised Paraplegic, Overall size 443 x 855 x 731mm CC &amp; 2-piece Grab Rails Combo [Dog-Leg Grab Rail and Cistern Grab Rail.
Seat: LECICO Atlas: Code: (CHISEASTD0MDFUC)</t>
  </si>
  <si>
    <t>LECICO “DELTA”: (DELDUOLLF0BUNUE)
LECICO Sanitaryware - DELTA  Low Level Pan Overall size 365 x 404 x 476mm – White.
Junior Flushmaster: COBRA FJ-2000</t>
  </si>
  <si>
    <t>Walcro 104H Toilet  Flushvalve:
Walcro 104HB: Dia25mm BSP, exposed, extended lever operated, chrome DZR brass toilet flushing valve, isolating check valve, telescopic adjustment and back entry flush pipe, suiatable for diasbility type use.</t>
  </si>
  <si>
    <t>Franke Door Straight Grab Rail CNTX300. with Franke Fine Grip. Screws and dowels included. Refer to Architect's Door schedule DT03, drawing number A-801-03- DT03 for correct installation.</t>
  </si>
  <si>
    <t>Showers</t>
  </si>
  <si>
    <t>Cobra (Taps &amp; Mixers) - Cobra - Shower - Shower Head – Chrome
Notes: Single function. Vandal resistant. ó"BSP male inlet Includes  Shower head Designed to deliver a maximum flow of 10L/min * With self-cleaning spray nozzle  Minimum Flow Pressure 50 kPa Chrome plated * Single function - Classic spray</t>
  </si>
  <si>
    <t>Cobra (Taps &amp; Mixers) - Star - Tap - Stop Tap - Chrome Plated 
Notes: Undertile with 15mm copper inlets SANS 226 TYPE 1 Includes Stoptap complete Sliding wall flange Extra indice with temperature indicator  ó" heavy pattern low resistance for low pressure or high water demand installations  DZR Brass Chrome plated * JASWIC Listed
72mm x 72mm</t>
  </si>
  <si>
    <t>Cobra (Taps &amp; Mixers) - Waste - Waste, Traps and Overflows - Shower P-Trap - Rough Brass
Notes: Shower P trap Includes  Shower P trap  With shallow seal  Chrome plated square grating  1
1/2" female outlet  Rough Brass</t>
  </si>
  <si>
    <t>Mirror 1200 x 1500 mm high with four 35mm screws.</t>
  </si>
  <si>
    <t>Mirror 1900 x 1200 mm high with four 35mm screws.</t>
  </si>
  <si>
    <t>Mirror 900 x 1000 mm high with four 35mm screws.</t>
  </si>
  <si>
    <t>SHOWER GLAZING</t>
  </si>
  <si>
    <t>SANITARY PLUMBING</t>
  </si>
  <si>
    <t>uPVC soil and vent pipes</t>
  </si>
  <si>
    <t>40mm Pipes chased into brickwork (Provisional)</t>
  </si>
  <si>
    <t>50mm Pipes chased into brickwork (Provisional)</t>
  </si>
  <si>
    <t>110mm Pipes chased into brickwork (Provisional).</t>
  </si>
  <si>
    <t>Extra over uPVC soil and vent pipes for fittings</t>
  </si>
  <si>
    <t>50mm Bend (Provisional)</t>
  </si>
  <si>
    <t>110mm Bend (Provisional)</t>
  </si>
  <si>
    <t>50mm Junction (Provisional)</t>
  </si>
  <si>
    <t>110mm Junction. (Provisional)</t>
  </si>
  <si>
    <t>110mm Straight pan connector. (Provisional)</t>
  </si>
  <si>
    <t>110 x 50mm Reducing junction. (Provisional)</t>
  </si>
  <si>
    <t>Testing</t>
  </si>
  <si>
    <t>Testing waste pipe system (Provisional)</t>
  </si>
  <si>
    <t>WATER SUPPLIES</t>
  </si>
  <si>
    <t>Class 2 copper pipes:</t>
  </si>
  <si>
    <t>15mm Pipes chased into brick walls (Provisional)</t>
  </si>
  <si>
    <t>22mm Pipes chased into brick walls (Provisional)</t>
  </si>
  <si>
    <t>Extra over class 2 copper and polypropylene pipes for brass compression fittings:</t>
  </si>
  <si>
    <t>15mm Fittings (Provisional)</t>
  </si>
  <si>
    <t>22mm Fittings (Provisional)</t>
  </si>
  <si>
    <t>Allowance for connecting new water supply to existing (Provisional)</t>
  </si>
  <si>
    <t>GLAZING</t>
  </si>
  <si>
    <t>BUDGETARY ALLOWANCES</t>
  </si>
  <si>
    <t>The following net sums are for work to be executed by the principal contractor and or specialists and will be measured on completion and priced in terms of the contract as directed by the project manager and deducted in whole or part if not required:</t>
  </si>
  <si>
    <t>Provide the amount of R 20,000.00 (Twenty Thousand Rand only) for isolation of water supply and draining of water for fire hose reel, hydrant, sprinkler heads, etc. and replacement of heads if condemned to be spent in whole or part or omitted from the contract</t>
  </si>
  <si>
    <t>Opaque shower doors with PVC frame and ironmongery to manufacturer's specification. Shower door size 1000 x 2000mm high overall</t>
  </si>
  <si>
    <t>Provide the summary for HVAC works</t>
  </si>
  <si>
    <t>WALL COVERINGS</t>
  </si>
  <si>
    <t>Wall Paper
“Hertex” – Mid Century range wallpaper installed as to manufacturer's specification.
(Code: Y6221204)</t>
  </si>
  <si>
    <t>Custom Wall Paper
“Design Syndicate” – Matte vinyl pre-glued peel and stick wallpaper installed as to manufacturer's specification. (Artwork to be provided)</t>
  </si>
  <si>
    <t xml:space="preserve">Purpose made shopfront, 1150 x 2100 mm high </t>
  </si>
  <si>
    <t>ACCESS CONTROL</t>
  </si>
  <si>
    <t>Man‐trap single semi‐auto cubicle ﴾1 000mm wide x 1 400mm deep x 2 300mm high﴿ ‐ Single Cubicle ‐ Polyester exterior grade powder coat ‐ colour to be confirmed</t>
  </si>
  <si>
    <t>Bi‐directional single reader locking controller c/w two external cycle start pushbuttons ﴾excluding presence sensors﴿</t>
  </si>
  <si>
    <t>Delivery and Installation</t>
  </si>
  <si>
    <t>TURNSTAR or equally approved</t>
  </si>
  <si>
    <t>Sand down existing bench wood and  apply two coats oil wood primer.</t>
  </si>
  <si>
    <t>Sand down existing locker door and  apply two coats oil wood primer.</t>
  </si>
  <si>
    <t>ON WOODEN JOINERY</t>
  </si>
  <si>
    <t>ON METAL JOINERY</t>
  </si>
  <si>
    <t>Completely remove all existing paint and apply one coat self-etching metal primer, one universal undercoat and two coats satin sheen polyurethane enamel paint</t>
  </si>
  <si>
    <t>Kitchen Worktops, etc shall be 32mm thick postformed of 2400 long x 600mm wide and 900mm high waterproof board finished with FORMICA Carcasses, shelves, doors, etc shall be 22mm thick solid laminated blockboard with pine veneer Drawer backs and sides, etc shall be formed of 12mm thick particle board</t>
  </si>
  <si>
    <t>REMOVAL OF EXISTING JOINERY</t>
  </si>
  <si>
    <t>Removal of existing kitchen joinery</t>
  </si>
  <si>
    <t>FLOOR COVERING TO FLOORS</t>
  </si>
  <si>
    <t>Replace existing ceiling tiles with 1200x600mm vinyl clad, waterproof, ceiling panels laid in existing ceiling  grid system.</t>
  </si>
  <si>
    <t xml:space="preserve">Removal of damaged acoustic ceiling tiles and making good existing ceiling grid system. Clean and make good existing ceiling grid system </t>
  </si>
  <si>
    <t>Provide the sum of R200 000 for the provision of furniture</t>
  </si>
  <si>
    <t>Provide the sum of R 80 000  for for the provision of Plumbing and drainage</t>
  </si>
  <si>
    <t>Provide the sum of R 150 000 for electrical provision</t>
  </si>
  <si>
    <t>SINK
“FRANKE” 800x460mm Projectline PLN 611 sink. 
Code 101.0040.339
MIXER
“FRANKE” Highrise Swivel Chrome.
Code: 115.0193.183</t>
  </si>
  <si>
    <r>
      <t>PROFESIIONAL FEES</t>
    </r>
    <r>
      <rPr>
        <sz val="10"/>
        <color rgb="FFFF0000"/>
        <rFont val="Arial"/>
        <family val="2"/>
      </rPr>
      <t xml:space="preserve"> (NOT TO BE PRICED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</si>
</sst>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R&quot;* #,##0.00_);_(&quot;R&quot;* \(#,##0.00\);_(&quot;R&quot;* &quot;-&quot;??_);_(@_)"/>
    <numFmt numFmtId="164" formatCode="_ &quot;R&quot;\ * #,##0.00_ ;_ &quot;R&quot;\ * \-#,##0.00_ ;_ &quot;R&quot;\ * &quot;-&quot;??_ ;_ @_ "/>
    <numFmt numFmtId="165" formatCode="_ * #,##0.00_ ;_ * \-#,##0.00_ ;_ * &quot;-&quot;??_ ;_ @_ "/>
    <numFmt numFmtId="166" formatCode="&quot;R&quot;\ #,##0.00"/>
    <numFmt numFmtId="167" formatCode="[$R-1C09]#,##0.00"/>
    <numFmt numFmtId="168" formatCode="_ &quot;R&quot;\ * #,##0_ ;_ &quot;R&quot;\ * \-#,##0_ ;_ &quot;R&quot;\ * &quot;-&quot;??_ ;_ @_ "/>
    <numFmt numFmtId="169" formatCode="#\ ###\ ##0_);[Red]\(#\ ###\ ##0\)"/>
    <numFmt numFmtId="170" formatCode="#,##0.0_);[Red]\(#,##0.0\)"/>
    <numFmt numFmtId="171" formatCode="0.0%"/>
    <numFmt numFmtId="172" formatCode="0&quot; mnths&quot;"/>
  </numFmts>
  <fonts count="19">
    <font>
      <sz val="10"/>
      <name val="Arial"/>
    </font>
    <font>
      <sz val="10"/>
      <name val="Arial"/>
      <family val="2"/>
    </font>
    <font>
      <sz val="8"/>
      <name val="Arial"/>
      <family val="2"/>
    </font>
    <font>
      <sz val="10"/>
      <name val="Arial"/>
      <family val="2"/>
    </font>
    <font>
      <b/>
      <sz val="10"/>
      <name val="Arial"/>
      <family val="2"/>
    </font>
    <font>
      <b/>
      <u/>
      <sz val="9"/>
      <name val="Verdana"/>
      <family val="2"/>
    </font>
    <font>
      <i/>
      <u/>
      <sz val="9"/>
      <name val="Verdana"/>
      <family val="2"/>
    </font>
    <font>
      <sz val="10"/>
      <name val="MS Sans Serif"/>
      <family val="2"/>
    </font>
    <font>
      <b/>
      <sz val="12"/>
      <name val="Arial"/>
      <family val="2"/>
    </font>
    <font>
      <i/>
      <sz val="10"/>
      <name val="Arial"/>
      <family val="2"/>
    </font>
    <font>
      <b/>
      <u/>
      <sz val="10"/>
      <name val="Arial"/>
      <family val="2"/>
    </font>
    <font>
      <sz val="12"/>
      <name val="Arial"/>
      <family val="2"/>
    </font>
    <font>
      <b/>
      <sz val="8"/>
      <name val="Arial"/>
      <family val="2"/>
    </font>
    <font>
      <sz val="10"/>
      <color theme="0"/>
      <name val="Arial"/>
      <family val="2"/>
    </font>
    <font>
      <sz val="10"/>
      <color theme="1"/>
      <name val="Arial"/>
      <family val="2"/>
    </font>
    <font>
      <sz val="10"/>
      <color rgb="FF000000"/>
      <name val="Arial"/>
      <family val="2"/>
    </font>
    <font>
      <sz val="10"/>
      <name val="Helvetica"/>
      <family val="2"/>
    </font>
    <font>
      <sz val="12"/>
      <name val="Helvetica"/>
      <family val="2"/>
    </font>
    <font>
      <sz val="10"/>
      <color rgb="FFFF0000"/>
      <name val="Arial"/>
      <family val="2"/>
    </font>
  </fonts>
  <fills count="3">
    <fill>
      <patternFill patternType="none"/>
    </fill>
    <fill>
      <patternFill patternType="gray125"/>
    </fill>
    <fill>
      <patternFill patternType="solid">
        <fgColor theme="8" tint="0.59999389629810485"/>
        <bgColor indexed="64"/>
      </patternFill>
    </fill>
  </fills>
  <borders count="21">
    <border>
      <left/>
      <right/>
      <top/>
      <bottom/>
      <diagonal/>
    </border>
    <border>
      <left/>
      <right style="thin">
        <color indexed="9"/>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indexed="64"/>
      </right>
      <top/>
      <bottom/>
      <diagonal/>
    </border>
    <border>
      <left style="hair">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style="medium">
        <color indexed="64"/>
      </top>
      <bottom/>
      <diagonal/>
    </border>
    <border>
      <left/>
      <right style="hair">
        <color indexed="64"/>
      </right>
      <top/>
      <bottom/>
      <diagonal/>
    </border>
  </borders>
  <cellStyleXfs count="7">
    <xf numFmtId="0" fontId="0" fillId="0" borderId="0"/>
    <xf numFmtId="40" fontId="7" fillId="0" borderId="0" applyFont="0" applyFill="0" applyBorder="0" applyAlignment="0" applyProtection="0"/>
    <xf numFmtId="40" fontId="7" fillId="0" borderId="0" applyFont="0" applyFill="0" applyBorder="0" applyAlignment="0" applyProtection="0"/>
    <xf numFmtId="164" fontId="3" fillId="0" borderId="0" applyFont="0" applyFill="0" applyBorder="0" applyAlignment="0" applyProtection="0"/>
    <xf numFmtId="0" fontId="7" fillId="0" borderId="0"/>
    <xf numFmtId="9" fontId="1" fillId="0" borderId="0" applyFont="0" applyFill="0" applyBorder="0" applyAlignment="0" applyProtection="0"/>
    <xf numFmtId="9" fontId="7" fillId="0" borderId="0" applyFont="0" applyFill="0" applyBorder="0" applyAlignment="0" applyProtection="0"/>
  </cellStyleXfs>
  <cellXfs count="97">
    <xf numFmtId="0" fontId="0" fillId="0" borderId="0" xfId="0"/>
    <xf numFmtId="0" fontId="3" fillId="0" borderId="0" xfId="0" applyNumberFormat="1" applyFont="1" applyAlignment="1">
      <alignment vertical="top" wrapText="1"/>
    </xf>
    <xf numFmtId="0" fontId="3" fillId="0" borderId="0" xfId="0" applyFont="1" applyAlignment="1">
      <alignment horizontal="center"/>
    </xf>
    <xf numFmtId="2" fontId="3" fillId="0" borderId="0" xfId="0" applyNumberFormat="1" applyFont="1" applyAlignment="1">
      <alignment horizontal="right"/>
    </xf>
    <xf numFmtId="0" fontId="3" fillId="0" borderId="0" xfId="0" applyFont="1"/>
    <xf numFmtId="0" fontId="3" fillId="0" borderId="0" xfId="0" applyNumberFormat="1" applyFont="1" applyAlignment="1" applyProtection="1">
      <alignment vertical="top" wrapText="1"/>
    </xf>
    <xf numFmtId="0" fontId="3" fillId="0" borderId="0" xfId="0" applyFont="1" applyAlignment="1" applyProtection="1">
      <alignment horizontal="center"/>
    </xf>
    <xf numFmtId="2" fontId="3" fillId="0" borderId="0" xfId="0" applyNumberFormat="1" applyFont="1" applyAlignment="1" applyProtection="1">
      <alignment horizontal="right"/>
    </xf>
    <xf numFmtId="0" fontId="4" fillId="0" borderId="0" xfId="0" applyNumberFormat="1" applyFont="1" applyAlignment="1" applyProtection="1">
      <alignment vertical="top" wrapText="1"/>
    </xf>
    <xf numFmtId="0" fontId="3" fillId="0" borderId="0" xfId="0" quotePrefix="1" applyNumberFormat="1" applyFont="1" applyAlignment="1" applyProtection="1">
      <alignment vertical="top" wrapText="1"/>
    </xf>
    <xf numFmtId="2" fontId="13" fillId="0" borderId="0" xfId="0" applyNumberFormat="1" applyFont="1" applyAlignment="1" applyProtection="1">
      <alignment horizontal="right"/>
    </xf>
    <xf numFmtId="0" fontId="3" fillId="0" borderId="0" xfId="0" applyFont="1" applyProtection="1"/>
    <xf numFmtId="0" fontId="13" fillId="0" borderId="0" xfId="0" applyFont="1" applyProtection="1"/>
    <xf numFmtId="0" fontId="14" fillId="0" borderId="0" xfId="0" applyFont="1" applyProtection="1"/>
    <xf numFmtId="2" fontId="3" fillId="0" borderId="0" xfId="0" applyNumberFormat="1" applyFont="1" applyAlignment="1" applyProtection="1">
      <alignment horizontal="right"/>
      <protection locked="0"/>
    </xf>
    <xf numFmtId="0" fontId="5" fillId="0" borderId="0" xfId="0" applyNumberFormat="1" applyFont="1" applyFill="1" applyBorder="1" applyAlignment="1" applyProtection="1">
      <alignment horizontal="left" vertical="top" wrapText="1" readingOrder="1"/>
    </xf>
    <xf numFmtId="165" fontId="3" fillId="0" borderId="0" xfId="0" applyNumberFormat="1" applyFont="1" applyAlignment="1" applyProtection="1">
      <alignment horizontal="right"/>
    </xf>
    <xf numFmtId="165" fontId="3" fillId="0" borderId="0" xfId="0" applyNumberFormat="1" applyFont="1" applyAlignment="1" applyProtection="1">
      <alignment horizontal="center"/>
    </xf>
    <xf numFmtId="165" fontId="3" fillId="0" borderId="0" xfId="0" applyNumberFormat="1" applyFont="1" applyProtection="1"/>
    <xf numFmtId="164" fontId="4" fillId="0" borderId="0" xfId="0" applyNumberFormat="1" applyFont="1" applyAlignment="1" applyProtection="1">
      <alignment horizontal="right"/>
    </xf>
    <xf numFmtId="167" fontId="3" fillId="0" borderId="0" xfId="0" applyNumberFormat="1" applyFont="1" applyAlignment="1" applyProtection="1">
      <alignment horizontal="right"/>
    </xf>
    <xf numFmtId="0" fontId="3" fillId="0" borderId="0" xfId="4" applyFont="1" applyFill="1"/>
    <xf numFmtId="0" fontId="3" fillId="0" borderId="0" xfId="4" quotePrefix="1" applyFont="1" applyFill="1" applyAlignment="1">
      <alignment horizontal="left"/>
    </xf>
    <xf numFmtId="0" fontId="4" fillId="0" borderId="0" xfId="4" applyFont="1" applyFill="1"/>
    <xf numFmtId="170" fontId="2" fillId="0" borderId="0" xfId="1" applyNumberFormat="1" applyFont="1" applyFill="1" applyAlignment="1">
      <alignment horizontal="center"/>
    </xf>
    <xf numFmtId="0" fontId="10" fillId="0" borderId="0" xfId="4" applyFont="1" applyFill="1" applyAlignment="1" applyProtection="1">
      <alignment horizontal="left"/>
    </xf>
    <xf numFmtId="0" fontId="8" fillId="0" borderId="2" xfId="4" applyFont="1" applyFill="1" applyBorder="1"/>
    <xf numFmtId="0" fontId="3" fillId="0" borderId="3" xfId="4" applyFont="1" applyFill="1" applyBorder="1"/>
    <xf numFmtId="0" fontId="3" fillId="0" borderId="4" xfId="4" applyFont="1" applyFill="1" applyBorder="1"/>
    <xf numFmtId="0" fontId="4" fillId="2" borderId="5" xfId="4" applyFont="1" applyFill="1" applyBorder="1" applyAlignment="1">
      <alignment horizontal="center"/>
    </xf>
    <xf numFmtId="0" fontId="3" fillId="2" borderId="6" xfId="4" applyFont="1" applyFill="1" applyBorder="1"/>
    <xf numFmtId="0" fontId="3" fillId="2" borderId="7" xfId="4" applyFont="1" applyFill="1" applyBorder="1"/>
    <xf numFmtId="10" fontId="9" fillId="2" borderId="8" xfId="6" applyNumberFormat="1" applyFont="1" applyFill="1" applyBorder="1" applyAlignment="1" applyProtection="1">
      <alignment horizontal="center" vertical="center"/>
    </xf>
    <xf numFmtId="0" fontId="4" fillId="0" borderId="0" xfId="4" quotePrefix="1" applyFont="1" applyFill="1" applyAlignment="1">
      <alignment horizontal="left"/>
    </xf>
    <xf numFmtId="0" fontId="3" fillId="2" borderId="9" xfId="4" applyFont="1" applyFill="1" applyBorder="1"/>
    <xf numFmtId="166" fontId="9" fillId="2" borderId="10" xfId="0" applyNumberFormat="1" applyFont="1" applyFill="1" applyBorder="1" applyAlignment="1">
      <alignment horizontal="center"/>
    </xf>
    <xf numFmtId="166" fontId="9" fillId="2" borderId="11" xfId="0" applyNumberFormat="1" applyFont="1" applyFill="1" applyBorder="1" applyAlignment="1">
      <alignment horizontal="center"/>
    </xf>
    <xf numFmtId="0" fontId="3" fillId="0" borderId="0" xfId="4" applyFont="1" applyFill="1" applyAlignment="1">
      <alignment horizontal="right"/>
    </xf>
    <xf numFmtId="164" fontId="4" fillId="2" borderId="11" xfId="6" applyNumberFormat="1" applyFont="1" applyFill="1" applyBorder="1" applyAlignment="1" applyProtection="1">
      <alignment horizontal="center"/>
    </xf>
    <xf numFmtId="166" fontId="3" fillId="2" borderId="11" xfId="0" applyNumberFormat="1" applyFont="1" applyFill="1" applyBorder="1" applyAlignment="1">
      <alignment horizontal="center"/>
    </xf>
    <xf numFmtId="0" fontId="3" fillId="0" borderId="0" xfId="4" applyFont="1" applyFill="1" applyAlignment="1" applyProtection="1">
      <alignment horizontal="left"/>
    </xf>
    <xf numFmtId="0" fontId="12" fillId="0" borderId="0" xfId="4" applyFont="1" applyFill="1" applyAlignment="1">
      <alignment horizontal="centerContinuous"/>
    </xf>
    <xf numFmtId="0" fontId="4" fillId="0" borderId="0" xfId="0" applyFont="1" applyAlignment="1">
      <alignment horizontal="centerContinuous"/>
    </xf>
    <xf numFmtId="0" fontId="4" fillId="0" borderId="0" xfId="4" applyFont="1" applyFill="1" applyAlignment="1">
      <alignment horizontal="centerContinuous"/>
    </xf>
    <xf numFmtId="0" fontId="3" fillId="0" borderId="0" xfId="4" quotePrefix="1" applyFont="1" applyFill="1" applyAlignment="1">
      <alignment horizontal="right"/>
    </xf>
    <xf numFmtId="0" fontId="9" fillId="0" borderId="0" xfId="4" applyFont="1" applyFill="1"/>
    <xf numFmtId="10" fontId="2" fillId="0" borderId="0" xfId="6" applyNumberFormat="1" applyFont="1" applyFill="1" applyAlignment="1" applyProtection="1">
      <alignment horizontal="center"/>
    </xf>
    <xf numFmtId="170" fontId="2" fillId="0" borderId="0" xfId="1" applyNumberFormat="1" applyFont="1" applyFill="1" applyAlignment="1"/>
    <xf numFmtId="15" fontId="2" fillId="0" borderId="0" xfId="4" applyNumberFormat="1" applyFont="1" applyFill="1" applyAlignment="1">
      <alignment horizontal="center"/>
    </xf>
    <xf numFmtId="169" fontId="3" fillId="0" borderId="0" xfId="4" applyNumberFormat="1" applyFont="1" applyFill="1" applyBorder="1" applyProtection="1"/>
    <xf numFmtId="169" fontId="3" fillId="2" borderId="7" xfId="4" applyNumberFormat="1" applyFont="1" applyFill="1" applyBorder="1" applyProtection="1"/>
    <xf numFmtId="1" fontId="4" fillId="0" borderId="0" xfId="4" quotePrefix="1" applyNumberFormat="1" applyFont="1" applyFill="1" applyAlignment="1">
      <alignment horizontal="right"/>
    </xf>
    <xf numFmtId="0" fontId="4" fillId="0" borderId="0" xfId="4" applyFont="1" applyFill="1" applyAlignment="1" applyProtection="1">
      <alignment horizontal="left"/>
    </xf>
    <xf numFmtId="0" fontId="3" fillId="0" borderId="0" xfId="4" applyFont="1" applyFill="1" applyAlignment="1"/>
    <xf numFmtId="0" fontId="3" fillId="2" borderId="12" xfId="6" applyNumberFormat="1" applyFont="1" applyFill="1" applyBorder="1" applyAlignment="1" applyProtection="1">
      <alignment horizontal="center"/>
    </xf>
    <xf numFmtId="9" fontId="2" fillId="0" borderId="0" xfId="5" applyFont="1" applyAlignment="1">
      <alignment horizontal="center"/>
    </xf>
    <xf numFmtId="169" fontId="3" fillId="0" borderId="0" xfId="4" applyNumberFormat="1" applyFont="1" applyFill="1" applyProtection="1"/>
    <xf numFmtId="164" fontId="3" fillId="2" borderId="12" xfId="6" applyNumberFormat="1" applyFont="1" applyFill="1" applyBorder="1" applyAlignment="1">
      <alignment horizontal="center"/>
    </xf>
    <xf numFmtId="4" fontId="3" fillId="2" borderId="12" xfId="6" applyNumberFormat="1" applyFont="1" applyFill="1" applyBorder="1" applyAlignment="1" applyProtection="1">
      <alignment horizontal="center"/>
    </xf>
    <xf numFmtId="0" fontId="3" fillId="0" borderId="0" xfId="4" applyFont="1" applyFill="1" applyAlignment="1" applyProtection="1">
      <alignment horizontal="fill"/>
    </xf>
    <xf numFmtId="0" fontId="3" fillId="2" borderId="6" xfId="4" applyFont="1" applyFill="1" applyBorder="1" applyAlignment="1" applyProtection="1">
      <alignment horizontal="fill"/>
    </xf>
    <xf numFmtId="4" fontId="3" fillId="2" borderId="13" xfId="6" applyNumberFormat="1" applyFont="1" applyFill="1" applyBorder="1" applyAlignment="1" applyProtection="1">
      <alignment horizontal="center"/>
    </xf>
    <xf numFmtId="170" fontId="12" fillId="0" borderId="0" xfId="1" applyNumberFormat="1" applyFont="1" applyFill="1" applyAlignment="1"/>
    <xf numFmtId="0" fontId="4" fillId="2" borderId="14" xfId="4" applyFont="1" applyFill="1" applyBorder="1"/>
    <xf numFmtId="164" fontId="4" fillId="2" borderId="15" xfId="6" applyNumberFormat="1" applyFont="1" applyFill="1" applyBorder="1" applyAlignment="1" applyProtection="1">
      <alignment horizontal="center"/>
    </xf>
    <xf numFmtId="171" fontId="2" fillId="0" borderId="0" xfId="6" applyNumberFormat="1" applyFont="1" applyAlignment="1">
      <alignment horizontal="center"/>
    </xf>
    <xf numFmtId="0" fontId="3" fillId="2" borderId="7" xfId="4" applyFont="1" applyFill="1" applyBorder="1" applyAlignment="1" applyProtection="1">
      <alignment horizontal="fill"/>
    </xf>
    <xf numFmtId="0" fontId="4" fillId="2" borderId="7" xfId="4" applyFont="1" applyFill="1" applyBorder="1"/>
    <xf numFmtId="4" fontId="4" fillId="2" borderId="12" xfId="6" applyNumberFormat="1" applyFont="1" applyFill="1" applyBorder="1" applyAlignment="1" applyProtection="1">
      <alignment horizontal="center"/>
    </xf>
    <xf numFmtId="1" fontId="3" fillId="0" borderId="0" xfId="4" quotePrefix="1" applyNumberFormat="1" applyFont="1" applyFill="1" applyAlignment="1">
      <alignment horizontal="right"/>
    </xf>
    <xf numFmtId="4" fontId="3" fillId="2" borderId="16" xfId="6" applyNumberFormat="1" applyFont="1" applyFill="1" applyBorder="1" applyAlignment="1" applyProtection="1">
      <alignment horizontal="center"/>
    </xf>
    <xf numFmtId="4" fontId="3" fillId="2" borderId="12" xfId="6" applyNumberFormat="1" applyFont="1" applyFill="1" applyBorder="1" applyAlignment="1">
      <alignment horizontal="center"/>
    </xf>
    <xf numFmtId="4" fontId="3" fillId="2" borderId="16" xfId="6" applyNumberFormat="1" applyFont="1" applyFill="1" applyBorder="1" applyAlignment="1">
      <alignment horizontal="center"/>
    </xf>
    <xf numFmtId="169" fontId="3" fillId="0" borderId="0" xfId="4" applyNumberFormat="1" applyFont="1" applyFill="1" applyBorder="1" applyAlignment="1">
      <alignment horizontal="right"/>
    </xf>
    <xf numFmtId="169" fontId="3" fillId="2" borderId="7" xfId="4" applyNumberFormat="1" applyFont="1" applyFill="1" applyBorder="1" applyAlignment="1">
      <alignment horizontal="right"/>
    </xf>
    <xf numFmtId="0" fontId="9" fillId="0" borderId="0" xfId="4" applyFont="1" applyFill="1" applyAlignment="1" applyProtection="1">
      <alignment horizontal="left"/>
    </xf>
    <xf numFmtId="172" fontId="2" fillId="0" borderId="0" xfId="4" applyNumberFormat="1" applyFont="1" applyFill="1" applyAlignment="1">
      <alignment horizontal="center"/>
    </xf>
    <xf numFmtId="4" fontId="3" fillId="2" borderId="13" xfId="6" applyNumberFormat="1" applyFont="1" applyFill="1" applyBorder="1" applyAlignment="1">
      <alignment horizontal="center"/>
    </xf>
    <xf numFmtId="0" fontId="3" fillId="2" borderId="17" xfId="4" applyFont="1" applyFill="1" applyBorder="1"/>
    <xf numFmtId="4" fontId="3" fillId="2" borderId="18" xfId="6" applyNumberFormat="1" applyFont="1" applyFill="1" applyBorder="1" applyAlignment="1">
      <alignment horizontal="center"/>
    </xf>
    <xf numFmtId="0" fontId="3" fillId="0" borderId="0" xfId="4" applyFont="1" applyFill="1" applyBorder="1" applyAlignment="1" applyProtection="1">
      <alignment horizontal="center"/>
    </xf>
    <xf numFmtId="0" fontId="11" fillId="2" borderId="13" xfId="0" applyFont="1" applyFill="1" applyBorder="1" applyAlignment="1">
      <alignment horizontal="center" vertical="center"/>
    </xf>
    <xf numFmtId="44" fontId="3" fillId="2" borderId="12" xfId="6" applyNumberFormat="1" applyFont="1" applyFill="1" applyBorder="1" applyAlignment="1" applyProtection="1">
      <alignment horizontal="center"/>
    </xf>
    <xf numFmtId="0" fontId="15" fillId="0" borderId="0" xfId="0" applyFont="1"/>
    <xf numFmtId="0" fontId="16" fillId="0" borderId="0" xfId="0" applyFont="1"/>
    <xf numFmtId="0" fontId="17" fillId="0" borderId="0" xfId="0" applyFont="1"/>
    <xf numFmtId="0" fontId="1" fillId="0" borderId="0" xfId="0" applyNumberFormat="1" applyFont="1" applyAlignment="1" applyProtection="1">
      <alignment vertical="top" wrapText="1"/>
    </xf>
    <xf numFmtId="0" fontId="1" fillId="0" borderId="0" xfId="0" applyFont="1" applyAlignment="1">
      <alignment vertical="top" wrapText="1"/>
    </xf>
    <xf numFmtId="0" fontId="1" fillId="0" borderId="0" xfId="0" applyFont="1" applyAlignment="1">
      <alignment horizontal="center"/>
    </xf>
    <xf numFmtId="2" fontId="1" fillId="0" borderId="0" xfId="0" applyNumberFormat="1" applyFont="1" applyAlignment="1">
      <alignment horizontal="right"/>
    </xf>
    <xf numFmtId="2" fontId="1" fillId="0" borderId="0" xfId="0" applyNumberFormat="1" applyFont="1" applyAlignment="1" applyProtection="1">
      <alignment horizontal="right"/>
      <protection locked="0"/>
    </xf>
    <xf numFmtId="167" fontId="1" fillId="0" borderId="0" xfId="0" applyNumberFormat="1" applyFont="1" applyAlignment="1">
      <alignment horizontal="right"/>
    </xf>
    <xf numFmtId="0" fontId="5" fillId="0" borderId="1" xfId="0" applyNumberFormat="1" applyFont="1" applyFill="1" applyBorder="1" applyAlignment="1" applyProtection="1">
      <alignment horizontal="left" vertical="top" wrapText="1" readingOrder="1"/>
    </xf>
    <xf numFmtId="0" fontId="6" fillId="0" borderId="1" xfId="0" applyNumberFormat="1" applyFont="1" applyFill="1" applyBorder="1" applyAlignment="1" applyProtection="1">
      <alignment horizontal="left" vertical="top" wrapText="1" readingOrder="1"/>
    </xf>
    <xf numFmtId="168" fontId="9" fillId="2" borderId="19" xfId="0" applyNumberFormat="1" applyFont="1" applyFill="1" applyBorder="1" applyAlignment="1">
      <alignment horizontal="center" vertical="center"/>
    </xf>
    <xf numFmtId="168" fontId="9" fillId="2" borderId="20" xfId="0" applyNumberFormat="1" applyFont="1" applyFill="1" applyBorder="1" applyAlignment="1">
      <alignment horizontal="center" vertical="center"/>
    </xf>
    <xf numFmtId="0" fontId="1" fillId="0" borderId="0" xfId="4" applyFont="1" applyFill="1" applyAlignment="1" applyProtection="1">
      <alignment horizontal="left"/>
    </xf>
  </cellXfs>
  <cellStyles count="7">
    <cellStyle name="Comma 2" xfId="1" xr:uid="{00000000-0005-0000-0000-000000000000}"/>
    <cellStyle name="Comma 6" xfId="2" xr:uid="{00000000-0005-0000-0000-000001000000}"/>
    <cellStyle name="Currency 2" xfId="3" xr:uid="{00000000-0005-0000-0000-000002000000}"/>
    <cellStyle name="Normal" xfId="0" builtinId="0"/>
    <cellStyle name="Normal_VIABILITY.XLS" xfId="4" xr:uid="{00000000-0005-0000-0000-000004000000}"/>
    <cellStyle name="Per cent" xfId="5" builtinId="5"/>
    <cellStyle name="Percent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724"/>
  <sheetViews>
    <sheetView tabSelected="1" view="pageBreakPreview" zoomScale="125" zoomScaleNormal="100" zoomScaleSheetLayoutView="112" workbookViewId="0">
      <pane ySplit="1" topLeftCell="A681" activePane="bottomLeft" state="frozen"/>
      <selection pane="bottomLeft" activeCell="F719" sqref="F719"/>
    </sheetView>
  </sheetViews>
  <sheetFormatPr baseColWidth="10" defaultColWidth="9.1640625" defaultRowHeight="13"/>
  <cols>
    <col min="1" max="1" width="47" style="1" customWidth="1"/>
    <col min="2" max="2" width="9.1640625" style="2"/>
    <col min="3" max="3" width="9.5" style="3" bestFit="1" customWidth="1"/>
    <col min="4" max="4" width="10.5" style="3" bestFit="1" customWidth="1"/>
    <col min="5" max="5" width="18.83203125" style="3" customWidth="1"/>
    <col min="6" max="6" width="9.1640625" style="4"/>
    <col min="7" max="7" width="13.1640625" style="4" hidden="1" customWidth="1"/>
    <col min="8" max="8" width="9.1640625" style="4"/>
    <col min="9" max="9" width="13.33203125" style="4" hidden="1" customWidth="1"/>
    <col min="10" max="11" width="0" style="4" hidden="1" customWidth="1"/>
    <col min="12" max="12" width="14" style="4" bestFit="1" customWidth="1"/>
    <col min="13" max="13" width="9.1640625" style="4"/>
    <col min="14" max="14" width="11.33203125" style="4" bestFit="1" customWidth="1"/>
    <col min="15" max="16" width="9.1640625" style="4"/>
    <col min="17" max="17" width="31.5" style="4" customWidth="1"/>
    <col min="18" max="16384" width="9.1640625" style="4"/>
  </cols>
  <sheetData>
    <row r="1" spans="1:30" ht="14">
      <c r="A1" s="5" t="s">
        <v>1</v>
      </c>
      <c r="B1" s="6" t="s">
        <v>2</v>
      </c>
      <c r="C1" s="7" t="s">
        <v>3</v>
      </c>
      <c r="D1" s="14" t="s">
        <v>4</v>
      </c>
      <c r="E1" s="7" t="s">
        <v>5</v>
      </c>
      <c r="F1" s="10"/>
      <c r="G1" s="11"/>
      <c r="H1" s="10"/>
      <c r="I1" s="11"/>
      <c r="J1" s="12"/>
      <c r="K1" s="13"/>
      <c r="L1" s="12"/>
      <c r="M1" s="12"/>
      <c r="N1" s="12"/>
      <c r="O1" s="12"/>
      <c r="P1" s="12"/>
      <c r="Q1" s="12"/>
      <c r="R1" s="12"/>
      <c r="S1" s="12"/>
      <c r="T1" s="12"/>
      <c r="U1" s="12"/>
      <c r="V1" s="12"/>
      <c r="W1" s="12"/>
      <c r="X1" s="11"/>
      <c r="Y1" s="11"/>
      <c r="Z1" s="11"/>
      <c r="AA1" s="11"/>
      <c r="AB1" s="11"/>
      <c r="AC1" s="11"/>
      <c r="AD1" s="11"/>
    </row>
    <row r="2" spans="1:30">
      <c r="A2" s="5"/>
      <c r="B2" s="6"/>
      <c r="C2" s="7"/>
      <c r="D2" s="14"/>
      <c r="E2" s="16"/>
      <c r="F2" s="11"/>
      <c r="G2" s="11"/>
      <c r="H2" s="11"/>
      <c r="I2" s="11"/>
      <c r="J2" s="11"/>
      <c r="K2" s="11"/>
      <c r="L2" s="11"/>
      <c r="M2" s="11"/>
      <c r="N2" s="11"/>
      <c r="O2" s="11"/>
      <c r="P2" s="11"/>
      <c r="Q2" s="11"/>
      <c r="R2" s="11"/>
      <c r="S2" s="11"/>
      <c r="T2" s="11"/>
      <c r="U2" s="11"/>
      <c r="V2" s="11"/>
      <c r="W2" s="11"/>
      <c r="X2" s="11"/>
      <c r="Y2" s="11"/>
      <c r="Z2" s="11"/>
      <c r="AA2" s="11"/>
      <c r="AB2" s="11"/>
      <c r="AC2" s="11"/>
      <c r="AD2" s="11"/>
    </row>
    <row r="3" spans="1:30" ht="14">
      <c r="A3" s="8" t="s">
        <v>196</v>
      </c>
      <c r="B3" s="6"/>
      <c r="C3" s="7"/>
      <c r="D3" s="14"/>
      <c r="E3" s="16"/>
      <c r="F3" s="11"/>
      <c r="G3" s="11"/>
      <c r="H3" s="11"/>
      <c r="I3" s="11"/>
      <c r="J3" s="11"/>
      <c r="K3" s="11"/>
      <c r="L3" s="11"/>
      <c r="M3" s="11"/>
      <c r="N3" s="11"/>
      <c r="O3" s="11"/>
      <c r="P3" s="11"/>
      <c r="Q3" s="11"/>
      <c r="R3" s="11"/>
      <c r="S3" s="11"/>
      <c r="T3" s="11"/>
      <c r="U3" s="11"/>
      <c r="V3" s="11"/>
      <c r="W3" s="11"/>
      <c r="X3" s="11"/>
      <c r="Y3" s="11"/>
      <c r="Z3" s="11"/>
      <c r="AA3" s="11"/>
      <c r="AB3" s="11"/>
      <c r="AC3" s="11"/>
      <c r="AD3" s="11"/>
    </row>
    <row r="4" spans="1:30">
      <c r="A4" s="5"/>
      <c r="B4" s="6"/>
      <c r="C4" s="7"/>
      <c r="D4" s="14"/>
      <c r="E4" s="16"/>
      <c r="F4" s="11"/>
      <c r="G4" s="11"/>
      <c r="H4" s="11"/>
      <c r="I4" s="11"/>
      <c r="J4" s="11"/>
      <c r="K4" s="11"/>
      <c r="L4" s="11"/>
      <c r="M4" s="11"/>
      <c r="N4" s="11"/>
      <c r="O4" s="11"/>
      <c r="P4" s="11"/>
      <c r="Q4" s="11"/>
      <c r="R4" s="11"/>
      <c r="S4" s="11"/>
      <c r="T4" s="11"/>
      <c r="U4" s="11"/>
      <c r="V4" s="11"/>
      <c r="W4" s="11"/>
      <c r="X4" s="11"/>
      <c r="Y4" s="11"/>
      <c r="Z4" s="11"/>
      <c r="AA4" s="11"/>
      <c r="AB4" s="11"/>
      <c r="AC4" s="11"/>
      <c r="AD4" s="11"/>
    </row>
    <row r="5" spans="1:30">
      <c r="A5" s="5"/>
      <c r="B5" s="6"/>
      <c r="C5" s="7"/>
      <c r="D5" s="14"/>
      <c r="E5" s="16"/>
      <c r="F5" s="11"/>
      <c r="G5" s="11"/>
      <c r="H5" s="11"/>
      <c r="I5" s="11"/>
      <c r="J5" s="11"/>
      <c r="K5" s="11"/>
      <c r="L5" s="11"/>
      <c r="M5" s="11"/>
      <c r="N5" s="11"/>
      <c r="O5" s="11"/>
      <c r="P5" s="11"/>
      <c r="Q5" s="11"/>
      <c r="R5" s="11"/>
      <c r="S5" s="11"/>
      <c r="T5" s="11"/>
      <c r="U5" s="11"/>
      <c r="V5" s="11"/>
      <c r="W5" s="11"/>
      <c r="X5" s="11"/>
      <c r="Y5" s="11"/>
      <c r="Z5" s="11"/>
      <c r="AA5" s="11"/>
      <c r="AB5" s="11"/>
      <c r="AC5" s="11"/>
      <c r="AD5" s="11"/>
    </row>
    <row r="6" spans="1:30" ht="14">
      <c r="A6" s="8" t="s">
        <v>6</v>
      </c>
      <c r="B6" s="6"/>
      <c r="C6" s="7"/>
      <c r="D6" s="14"/>
      <c r="E6" s="16"/>
      <c r="F6" s="11"/>
      <c r="G6" s="11"/>
      <c r="H6" s="11"/>
      <c r="I6" s="11"/>
      <c r="J6" s="11"/>
      <c r="K6" s="11"/>
      <c r="L6" s="11"/>
      <c r="M6" s="11"/>
      <c r="N6" s="11"/>
      <c r="O6" s="11"/>
      <c r="P6" s="11"/>
      <c r="Q6" s="11"/>
      <c r="R6" s="11"/>
      <c r="S6" s="11"/>
      <c r="T6" s="11"/>
      <c r="U6" s="11"/>
      <c r="V6" s="11"/>
      <c r="W6" s="11"/>
      <c r="X6" s="11"/>
      <c r="Y6" s="11"/>
      <c r="Z6" s="11"/>
      <c r="AA6" s="11"/>
      <c r="AB6" s="11"/>
      <c r="AC6" s="11"/>
      <c r="AD6" s="11"/>
    </row>
    <row r="7" spans="1:30">
      <c r="A7" s="5"/>
      <c r="B7" s="6"/>
      <c r="C7" s="7"/>
      <c r="D7" s="14"/>
      <c r="E7" s="16"/>
      <c r="F7" s="11"/>
      <c r="G7" s="11"/>
      <c r="H7" s="11"/>
      <c r="I7" s="11"/>
      <c r="J7" s="11"/>
      <c r="K7" s="11"/>
      <c r="L7" s="11"/>
      <c r="M7" s="11"/>
      <c r="N7" s="11"/>
      <c r="O7" s="11"/>
      <c r="P7" s="11"/>
      <c r="Q7" s="11"/>
      <c r="R7" s="11"/>
      <c r="S7" s="11"/>
      <c r="T7" s="11"/>
      <c r="U7" s="11"/>
      <c r="V7" s="11"/>
      <c r="W7" s="11"/>
      <c r="X7" s="11"/>
      <c r="Y7" s="11"/>
      <c r="Z7" s="11"/>
      <c r="AA7" s="11"/>
      <c r="AB7" s="11"/>
      <c r="AC7" s="11"/>
      <c r="AD7" s="11"/>
    </row>
    <row r="8" spans="1:30" ht="14">
      <c r="A8" s="8" t="s">
        <v>8</v>
      </c>
      <c r="B8" s="6"/>
      <c r="C8" s="7"/>
      <c r="D8" s="14"/>
      <c r="E8" s="16"/>
      <c r="F8" s="11"/>
      <c r="G8" s="11"/>
      <c r="H8" s="11"/>
      <c r="I8" s="11"/>
      <c r="J8" s="11"/>
      <c r="K8" s="11"/>
      <c r="L8" s="11"/>
      <c r="M8" s="11"/>
      <c r="N8" s="11"/>
      <c r="O8" s="11"/>
      <c r="P8" s="11"/>
      <c r="Q8" s="11"/>
      <c r="R8" s="11"/>
      <c r="S8" s="11"/>
      <c r="T8" s="11"/>
      <c r="U8" s="11"/>
      <c r="V8" s="11"/>
      <c r="W8" s="11"/>
      <c r="X8" s="11"/>
      <c r="Y8" s="11"/>
      <c r="Z8" s="11"/>
      <c r="AA8" s="11"/>
      <c r="AB8" s="11"/>
      <c r="AC8" s="11"/>
      <c r="AD8" s="11"/>
    </row>
    <row r="9" spans="1:30">
      <c r="A9" s="5"/>
      <c r="B9" s="6"/>
      <c r="C9" s="7"/>
      <c r="D9" s="14"/>
      <c r="E9" s="16"/>
      <c r="F9" s="11"/>
      <c r="G9" s="11"/>
      <c r="H9" s="11"/>
      <c r="I9" s="11"/>
      <c r="J9" s="11"/>
      <c r="K9" s="11"/>
      <c r="L9" s="11"/>
      <c r="M9" s="11"/>
      <c r="N9" s="11"/>
      <c r="O9" s="11"/>
      <c r="P9" s="11"/>
      <c r="Q9" s="11"/>
      <c r="R9" s="11"/>
      <c r="S9" s="11"/>
      <c r="T9" s="11"/>
      <c r="U9" s="11"/>
      <c r="V9" s="11"/>
      <c r="W9" s="11"/>
      <c r="X9" s="11"/>
      <c r="Y9" s="11"/>
      <c r="Z9" s="11"/>
      <c r="AA9" s="11"/>
      <c r="AB9" s="11"/>
      <c r="AC9" s="11"/>
      <c r="AD9" s="11"/>
    </row>
    <row r="10" spans="1:30" ht="14">
      <c r="A10" s="5" t="s">
        <v>9</v>
      </c>
      <c r="B10" s="6"/>
      <c r="C10" s="7"/>
      <c r="D10" s="14"/>
      <c r="E10" s="16"/>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row>
    <row r="11" spans="1:30">
      <c r="A11" s="5"/>
      <c r="B11" s="6"/>
      <c r="C11" s="7"/>
      <c r="D11" s="14"/>
      <c r="E11" s="16"/>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row>
    <row r="12" spans="1:30" ht="28">
      <c r="A12" s="5" t="s">
        <v>10</v>
      </c>
      <c r="B12" s="6"/>
      <c r="C12" s="7"/>
      <c r="D12" s="14"/>
      <c r="E12" s="16"/>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row>
    <row r="13" spans="1:30">
      <c r="A13" s="5"/>
      <c r="B13" s="6"/>
      <c r="C13" s="7"/>
      <c r="D13" s="14"/>
      <c r="E13" s="16"/>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row>
    <row r="14" spans="1:30" ht="14">
      <c r="A14" s="5" t="s">
        <v>11</v>
      </c>
      <c r="B14" s="6"/>
      <c r="C14" s="7"/>
      <c r="D14" s="14"/>
      <c r="E14" s="16"/>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row>
    <row r="15" spans="1:30">
      <c r="A15" s="5"/>
      <c r="B15" s="6"/>
      <c r="C15" s="7"/>
      <c r="D15" s="14"/>
      <c r="E15" s="16"/>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row>
    <row r="16" spans="1:30" ht="112">
      <c r="A16" s="5" t="s">
        <v>12</v>
      </c>
      <c r="B16" s="6"/>
      <c r="C16" s="7"/>
      <c r="D16" s="14"/>
      <c r="E16" s="16"/>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row>
    <row r="17" spans="1:30">
      <c r="A17" s="5"/>
      <c r="B17" s="6"/>
      <c r="C17" s="7"/>
      <c r="D17" s="14"/>
      <c r="E17" s="16"/>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row>
    <row r="18" spans="1:30" ht="14">
      <c r="A18" s="5" t="s">
        <v>13</v>
      </c>
      <c r="B18" s="6"/>
      <c r="C18" s="7"/>
      <c r="D18" s="14"/>
      <c r="E18" s="16"/>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row>
    <row r="19" spans="1:30">
      <c r="A19" s="5"/>
      <c r="B19" s="6"/>
      <c r="C19" s="7"/>
      <c r="D19" s="14"/>
      <c r="E19" s="16"/>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row>
    <row r="20" spans="1:30" ht="28">
      <c r="A20" s="5" t="s">
        <v>14</v>
      </c>
      <c r="B20" s="6"/>
      <c r="C20" s="7"/>
      <c r="D20" s="14"/>
      <c r="E20" s="16"/>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row>
    <row r="21" spans="1:30">
      <c r="A21" s="5"/>
      <c r="B21" s="6"/>
      <c r="C21" s="7"/>
      <c r="D21" s="14"/>
      <c r="E21" s="16"/>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row>
    <row r="22" spans="1:30" ht="14">
      <c r="A22" s="5" t="s">
        <v>15</v>
      </c>
      <c r="B22" s="6"/>
      <c r="C22" s="7"/>
      <c r="D22" s="14"/>
      <c r="E22" s="16"/>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row>
    <row r="23" spans="1:30">
      <c r="A23" s="5"/>
      <c r="B23" s="6"/>
      <c r="C23" s="7"/>
      <c r="D23" s="14"/>
      <c r="E23" s="16"/>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row>
    <row r="24" spans="1:30" ht="70">
      <c r="A24" s="5" t="s">
        <v>16</v>
      </c>
      <c r="B24" s="6"/>
      <c r="C24" s="7"/>
      <c r="D24" s="14"/>
      <c r="E24" s="16"/>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row>
    <row r="25" spans="1:30">
      <c r="A25" s="5"/>
      <c r="B25" s="6"/>
      <c r="C25" s="7"/>
      <c r="D25" s="14"/>
      <c r="E25" s="16"/>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row>
    <row r="26" spans="1:30" ht="70">
      <c r="A26" s="5" t="s">
        <v>17</v>
      </c>
      <c r="B26" s="6"/>
      <c r="C26" s="7"/>
      <c r="D26" s="14"/>
      <c r="E26" s="16"/>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row>
    <row r="27" spans="1:30">
      <c r="A27" s="5"/>
      <c r="B27" s="6"/>
      <c r="C27" s="7"/>
      <c r="D27" s="14"/>
      <c r="E27" s="16"/>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row>
    <row r="28" spans="1:30" ht="14">
      <c r="A28" s="5" t="s">
        <v>18</v>
      </c>
      <c r="B28" s="6"/>
      <c r="C28" s="7"/>
      <c r="D28" s="14"/>
      <c r="E28" s="16"/>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row>
    <row r="29" spans="1:30">
      <c r="A29" s="5"/>
      <c r="B29" s="6"/>
      <c r="C29" s="7"/>
      <c r="D29" s="14"/>
      <c r="E29" s="16"/>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row>
    <row r="30" spans="1:30" ht="98">
      <c r="A30" s="5" t="s">
        <v>19</v>
      </c>
      <c r="B30" s="6"/>
      <c r="C30" s="7"/>
      <c r="D30" s="14"/>
      <c r="E30" s="16"/>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row>
    <row r="31" spans="1:30">
      <c r="A31" s="5"/>
      <c r="B31" s="6"/>
      <c r="C31" s="7"/>
      <c r="D31" s="14"/>
      <c r="E31" s="16"/>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row>
    <row r="32" spans="1:30" ht="84">
      <c r="A32" s="5" t="s">
        <v>20</v>
      </c>
      <c r="B32" s="6"/>
      <c r="C32" s="7"/>
      <c r="D32" s="14"/>
      <c r="E32" s="16"/>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row>
    <row r="33" spans="1:30">
      <c r="A33" s="5"/>
      <c r="B33" s="6"/>
      <c r="C33" s="7"/>
      <c r="D33" s="14"/>
      <c r="E33" s="16"/>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row>
    <row r="34" spans="1:30" ht="140">
      <c r="A34" s="5" t="s">
        <v>21</v>
      </c>
      <c r="B34" s="6"/>
      <c r="C34" s="7"/>
      <c r="D34" s="14"/>
      <c r="E34" s="16"/>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row>
    <row r="35" spans="1:30">
      <c r="A35" s="5"/>
      <c r="B35" s="6"/>
      <c r="C35" s="7"/>
      <c r="D35" s="14"/>
      <c r="E35" s="16"/>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row>
    <row r="36" spans="1:30" ht="28">
      <c r="A36" s="5" t="s">
        <v>22</v>
      </c>
      <c r="B36" s="6"/>
      <c r="C36" s="7"/>
      <c r="D36" s="14"/>
      <c r="E36" s="16"/>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row>
    <row r="37" spans="1:30">
      <c r="A37" s="5"/>
      <c r="B37" s="6"/>
      <c r="C37" s="7"/>
      <c r="D37" s="14"/>
      <c r="E37" s="16"/>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row>
    <row r="38" spans="1:30" ht="42">
      <c r="A38" s="5" t="s">
        <v>23</v>
      </c>
      <c r="B38" s="6"/>
      <c r="C38" s="7"/>
      <c r="D38" s="14"/>
      <c r="E38" s="16"/>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row>
    <row r="39" spans="1:30">
      <c r="A39" s="5"/>
      <c r="B39" s="6"/>
      <c r="C39" s="7"/>
      <c r="D39" s="14"/>
      <c r="E39" s="16"/>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row>
    <row r="40" spans="1:30" ht="56">
      <c r="A40" s="5" t="s">
        <v>24</v>
      </c>
      <c r="B40" s="6"/>
      <c r="C40" s="7"/>
      <c r="D40" s="14"/>
      <c r="E40" s="16"/>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row>
    <row r="41" spans="1:30">
      <c r="A41" s="5"/>
      <c r="B41" s="6"/>
      <c r="C41" s="7"/>
      <c r="D41" s="14"/>
      <c r="E41" s="16"/>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row>
    <row r="42" spans="1:30" ht="42">
      <c r="A42" s="5" t="s">
        <v>25</v>
      </c>
      <c r="B42" s="6"/>
      <c r="C42" s="7"/>
      <c r="D42" s="14"/>
      <c r="E42" s="16"/>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row>
    <row r="43" spans="1:30">
      <c r="A43" s="5"/>
      <c r="B43" s="6"/>
      <c r="C43" s="7"/>
      <c r="D43" s="14"/>
      <c r="E43" s="16"/>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row>
    <row r="44" spans="1:30" ht="70">
      <c r="A44" s="5" t="s">
        <v>26</v>
      </c>
      <c r="B44" s="6"/>
      <c r="C44" s="7"/>
      <c r="D44" s="14"/>
      <c r="E44" s="16"/>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row>
    <row r="45" spans="1:30">
      <c r="A45" s="5"/>
      <c r="B45" s="6"/>
      <c r="C45" s="7"/>
      <c r="D45" s="14"/>
      <c r="E45" s="16"/>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4">
      <c r="A46" s="5" t="s">
        <v>27</v>
      </c>
      <c r="B46" s="6"/>
      <c r="C46" s="7"/>
      <c r="D46" s="14"/>
      <c r="E46" s="16"/>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row>
    <row r="47" spans="1:30">
      <c r="A47" s="5"/>
      <c r="B47" s="6"/>
      <c r="C47" s="7"/>
      <c r="D47" s="14"/>
      <c r="E47" s="16"/>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row>
    <row r="48" spans="1:30">
      <c r="A48" s="84" t="s">
        <v>281</v>
      </c>
      <c r="B48" s="6"/>
      <c r="C48" s="7"/>
      <c r="D48" s="14"/>
      <c r="E48" s="16"/>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row>
    <row r="49" spans="1:30">
      <c r="A49" s="84"/>
      <c r="B49" s="6"/>
      <c r="C49" s="7"/>
      <c r="D49" s="14"/>
      <c r="E49" s="16"/>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row>
    <row r="50" spans="1:30">
      <c r="A50" s="84" t="s">
        <v>282</v>
      </c>
      <c r="B50" s="6" t="s">
        <v>32</v>
      </c>
      <c r="C50" s="7">
        <v>12</v>
      </c>
      <c r="D50" s="14"/>
      <c r="E50" s="16">
        <f>C50*D50</f>
        <v>0</v>
      </c>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row>
    <row r="51" spans="1:30">
      <c r="A51" s="84"/>
      <c r="B51" s="6"/>
      <c r="C51" s="7"/>
      <c r="D51" s="14"/>
      <c r="E51" s="16"/>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row>
    <row r="52" spans="1:30">
      <c r="A52" s="84" t="s">
        <v>283</v>
      </c>
      <c r="B52" s="6" t="s">
        <v>32</v>
      </c>
      <c r="C52" s="7">
        <v>1</v>
      </c>
      <c r="D52" s="14"/>
      <c r="E52" s="16">
        <f>C52*D52</f>
        <v>0</v>
      </c>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row>
    <row r="54" spans="1:30">
      <c r="A54" s="5"/>
      <c r="B54" s="6"/>
      <c r="C54" s="7"/>
      <c r="D54" s="14"/>
      <c r="E54" s="16"/>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row>
    <row r="55" spans="1:30" ht="56">
      <c r="A55" s="5" t="s">
        <v>28</v>
      </c>
      <c r="B55" s="6"/>
      <c r="C55" s="7"/>
      <c r="D55" s="14"/>
      <c r="E55" s="16"/>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row>
    <row r="56" spans="1:30">
      <c r="A56" s="5"/>
      <c r="B56" s="6"/>
      <c r="C56" s="7"/>
      <c r="D56" s="14"/>
      <c r="E56" s="16"/>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row>
    <row r="57" spans="1:30" ht="28">
      <c r="A57" s="5" t="s">
        <v>280</v>
      </c>
      <c r="B57" s="6" t="s">
        <v>29</v>
      </c>
      <c r="C57" s="7">
        <v>6</v>
      </c>
      <c r="D57" s="14"/>
      <c r="E57" s="16">
        <f>C57*D57</f>
        <v>0</v>
      </c>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row>
    <row r="58" spans="1:30">
      <c r="A58" s="5"/>
      <c r="B58" s="6"/>
      <c r="C58" s="7"/>
      <c r="D58" s="14"/>
      <c r="E58" s="16"/>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row>
    <row r="59" spans="1:30" ht="56">
      <c r="A59" s="5" t="s">
        <v>30</v>
      </c>
      <c r="B59" s="6"/>
      <c r="C59" s="7"/>
      <c r="D59" s="14"/>
      <c r="E59" s="16"/>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row>
    <row r="60" spans="1:30">
      <c r="A60" s="5"/>
      <c r="B60" s="6"/>
      <c r="C60" s="7"/>
      <c r="D60" s="14"/>
      <c r="E60" s="16"/>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row>
    <row r="61" spans="1:30" ht="14">
      <c r="A61" s="5" t="s">
        <v>31</v>
      </c>
      <c r="B61" s="6" t="s">
        <v>32</v>
      </c>
      <c r="C61" s="7">
        <f>12*3</f>
        <v>36</v>
      </c>
      <c r="D61" s="14"/>
      <c r="E61" s="16">
        <f>C61*D61</f>
        <v>0</v>
      </c>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row>
    <row r="62" spans="1:30">
      <c r="A62" s="5"/>
      <c r="B62" s="6"/>
      <c r="C62" s="7"/>
      <c r="D62" s="14"/>
      <c r="E62" s="16"/>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row>
    <row r="63" spans="1:30" ht="56">
      <c r="A63" s="5" t="s">
        <v>33</v>
      </c>
      <c r="B63" s="6"/>
      <c r="C63" s="7"/>
      <c r="D63" s="14"/>
      <c r="E63" s="16"/>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row>
    <row r="64" spans="1:30">
      <c r="A64" s="5"/>
      <c r="B64" s="6"/>
      <c r="C64" s="7"/>
      <c r="D64" s="14"/>
      <c r="E64" s="16"/>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row>
    <row r="65" spans="1:30" ht="14">
      <c r="A65" s="5" t="s">
        <v>66</v>
      </c>
      <c r="B65" s="6"/>
      <c r="C65" s="7"/>
      <c r="D65" s="14"/>
      <c r="E65" s="16"/>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row>
    <row r="66" spans="1:30">
      <c r="A66" s="5"/>
      <c r="B66" s="6"/>
      <c r="C66" s="7"/>
      <c r="D66" s="14"/>
      <c r="E66" s="16"/>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row>
    <row r="67" spans="1:30" ht="42">
      <c r="A67" s="5" t="s">
        <v>350</v>
      </c>
      <c r="B67" s="6" t="s">
        <v>32</v>
      </c>
      <c r="C67" s="7">
        <v>120</v>
      </c>
      <c r="D67" s="14"/>
      <c r="E67" s="16">
        <f>C67*D67</f>
        <v>0</v>
      </c>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row>
    <row r="68" spans="1:30">
      <c r="A68" s="5"/>
      <c r="B68" s="6"/>
      <c r="C68" s="7"/>
      <c r="D68" s="14"/>
      <c r="E68" s="16"/>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row>
    <row r="69" spans="1:30" ht="14">
      <c r="A69" s="5" t="s">
        <v>348</v>
      </c>
      <c r="B69" s="6" t="s">
        <v>32</v>
      </c>
      <c r="C69" s="7">
        <v>567</v>
      </c>
      <c r="D69" s="14"/>
      <c r="E69" s="16">
        <f>C69*D69</f>
        <v>0</v>
      </c>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row>
    <row r="70" spans="1:30" ht="14">
      <c r="A70" s="5" t="s">
        <v>161</v>
      </c>
      <c r="B70" s="6" t="s">
        <v>32</v>
      </c>
      <c r="C70" s="7">
        <v>270</v>
      </c>
      <c r="D70" s="14"/>
      <c r="E70" s="16">
        <f>C70*D70</f>
        <v>0</v>
      </c>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row>
    <row r="71" spans="1:30" ht="14">
      <c r="A71" s="5" t="s">
        <v>277</v>
      </c>
      <c r="B71" s="6" t="s">
        <v>32</v>
      </c>
      <c r="C71" s="7">
        <f>(216*2.1)/2</f>
        <v>226.8</v>
      </c>
      <c r="D71" s="14"/>
      <c r="E71" s="16">
        <f>C71*D71</f>
        <v>0</v>
      </c>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row>
    <row r="72" spans="1:30">
      <c r="A72" s="5"/>
      <c r="B72" s="6"/>
      <c r="C72" s="7"/>
      <c r="D72" s="14"/>
      <c r="E72" s="16"/>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row>
    <row r="73" spans="1:30" ht="14">
      <c r="A73" s="5" t="s">
        <v>34</v>
      </c>
      <c r="B73" s="6"/>
      <c r="C73" s="7"/>
      <c r="D73" s="14"/>
      <c r="E73" s="16"/>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row>
    <row r="74" spans="1:30">
      <c r="A74" s="5"/>
      <c r="B74" s="6"/>
      <c r="C74" s="7"/>
      <c r="D74" s="14"/>
      <c r="E74" s="16"/>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row>
    <row r="75" spans="1:30" ht="56">
      <c r="A75" s="5" t="s">
        <v>35</v>
      </c>
      <c r="B75" s="6"/>
      <c r="C75" s="7"/>
      <c r="D75" s="14"/>
      <c r="E75" s="16"/>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row>
    <row r="76" spans="1:30">
      <c r="A76" s="5"/>
      <c r="B76" s="6"/>
      <c r="C76" s="7"/>
      <c r="D76" s="14"/>
      <c r="E76" s="16"/>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row>
    <row r="77" spans="1:30" ht="14">
      <c r="A77" s="5" t="s">
        <v>278</v>
      </c>
      <c r="B77" s="6" t="s">
        <v>29</v>
      </c>
      <c r="C77" s="7">
        <v>3</v>
      </c>
      <c r="D77" s="14"/>
      <c r="E77" s="16">
        <f>C77*D77</f>
        <v>0</v>
      </c>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row>
    <row r="78" spans="1:30">
      <c r="A78" s="5"/>
      <c r="B78" s="6"/>
      <c r="C78" s="7"/>
      <c r="D78" s="14"/>
      <c r="E78" s="16"/>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row>
    <row r="79" spans="1:30" ht="28">
      <c r="A79" s="5" t="s">
        <v>279</v>
      </c>
      <c r="B79" s="6" t="s">
        <v>29</v>
      </c>
      <c r="C79" s="7">
        <v>6</v>
      </c>
      <c r="D79" s="14"/>
      <c r="E79" s="16">
        <f>C79*D79</f>
        <v>0</v>
      </c>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row>
    <row r="80" spans="1:30">
      <c r="A80" s="5"/>
      <c r="B80" s="6"/>
      <c r="C80" s="7"/>
      <c r="D80" s="14"/>
      <c r="E80" s="16"/>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row>
    <row r="81" spans="1:30" ht="42">
      <c r="A81" s="5" t="s">
        <v>162</v>
      </c>
      <c r="B81" s="6"/>
      <c r="C81" s="7"/>
      <c r="D81" s="14"/>
      <c r="E81" s="16"/>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row>
    <row r="82" spans="1:30">
      <c r="A82" s="5"/>
      <c r="B82" s="6"/>
      <c r="C82" s="7"/>
      <c r="D82" s="14"/>
      <c r="E82" s="16"/>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row>
    <row r="83" spans="1:30" ht="14">
      <c r="A83" s="5" t="s">
        <v>163</v>
      </c>
      <c r="B83" s="6" t="s">
        <v>29</v>
      </c>
      <c r="C83" s="7">
        <v>3</v>
      </c>
      <c r="D83" s="14"/>
      <c r="E83" s="16">
        <f>C83*D83</f>
        <v>0</v>
      </c>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row>
    <row r="84" spans="1:30" ht="14">
      <c r="A84" s="5" t="s">
        <v>164</v>
      </c>
      <c r="B84" s="6" t="s">
        <v>29</v>
      </c>
      <c r="C84" s="7">
        <v>12</v>
      </c>
      <c r="D84" s="14"/>
      <c r="E84" s="16">
        <f>C84*D84</f>
        <v>0</v>
      </c>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row>
    <row r="85" spans="1:30" ht="14">
      <c r="A85" s="5" t="s">
        <v>165</v>
      </c>
      <c r="B85" s="6" t="s">
        <v>29</v>
      </c>
      <c r="C85" s="7">
        <v>10</v>
      </c>
      <c r="D85" s="14"/>
      <c r="E85" s="16">
        <f>C85*D85</f>
        <v>0</v>
      </c>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row>
    <row r="86" spans="1:30">
      <c r="A86" s="5"/>
      <c r="B86" s="6"/>
      <c r="C86" s="7"/>
      <c r="D86" s="14"/>
      <c r="E86" s="16"/>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row>
    <row r="87" spans="1:30" ht="14">
      <c r="A87" s="5" t="s">
        <v>346</v>
      </c>
      <c r="B87" s="6"/>
      <c r="C87" s="7"/>
      <c r="D87" s="14"/>
      <c r="E87" s="16"/>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row>
    <row r="88" spans="1:30">
      <c r="A88" s="5"/>
      <c r="B88" s="6"/>
      <c r="C88" s="7"/>
      <c r="D88" s="14"/>
      <c r="E88" s="16"/>
      <c r="F88" s="11"/>
      <c r="G88" s="11"/>
      <c r="H88" s="11"/>
      <c r="I88" s="11"/>
      <c r="J88" s="11"/>
      <c r="K88" s="11"/>
      <c r="L88" s="11"/>
      <c r="M88" s="11"/>
      <c r="N88" s="11"/>
      <c r="O88" s="11"/>
      <c r="P88" s="11"/>
      <c r="Q88" s="11"/>
      <c r="R88" s="11"/>
      <c r="S88" s="11"/>
      <c r="T88" s="11"/>
      <c r="AC88" s="11"/>
      <c r="AD88" s="11"/>
    </row>
    <row r="89" spans="1:30" ht="14">
      <c r="A89" s="5" t="s">
        <v>347</v>
      </c>
      <c r="B89" s="6" t="s">
        <v>29</v>
      </c>
      <c r="C89" s="7">
        <v>1</v>
      </c>
      <c r="D89" s="14"/>
      <c r="E89" s="16">
        <f t="shared" ref="E89" si="0">C89*D89</f>
        <v>0</v>
      </c>
      <c r="F89" s="11"/>
      <c r="G89" s="11"/>
      <c r="H89" s="11"/>
      <c r="I89" s="11"/>
      <c r="J89" s="11"/>
      <c r="K89" s="11"/>
      <c r="L89" s="11"/>
      <c r="M89" s="11"/>
      <c r="N89" s="11"/>
      <c r="O89" s="11"/>
      <c r="P89" s="11"/>
      <c r="Q89" s="11"/>
      <c r="R89" s="11"/>
      <c r="S89" s="11"/>
      <c r="T89" s="11"/>
      <c r="AC89" s="11"/>
      <c r="AD89" s="11"/>
    </row>
    <row r="90" spans="1:30">
      <c r="A90" s="5"/>
      <c r="B90" s="6"/>
      <c r="C90" s="7"/>
      <c r="D90" s="14"/>
      <c r="E90" s="16"/>
      <c r="F90" s="11"/>
      <c r="G90" s="11"/>
      <c r="H90" s="11"/>
      <c r="I90" s="11"/>
      <c r="J90" s="11"/>
      <c r="K90" s="11"/>
      <c r="L90" s="11"/>
      <c r="M90" s="11"/>
      <c r="N90" s="11"/>
      <c r="O90" s="11"/>
      <c r="P90" s="11"/>
      <c r="Q90" s="11"/>
      <c r="R90" s="11"/>
      <c r="S90" s="11"/>
      <c r="T90" s="11"/>
      <c r="AC90" s="11"/>
      <c r="AD90" s="11"/>
    </row>
    <row r="91" spans="1:30" ht="12.75" customHeight="1">
      <c r="A91" s="8" t="s">
        <v>166</v>
      </c>
      <c r="B91" s="6"/>
      <c r="C91" s="7"/>
      <c r="D91" s="14"/>
      <c r="E91" s="16"/>
      <c r="F91" s="11"/>
      <c r="G91" s="11"/>
      <c r="H91" s="11"/>
      <c r="I91" s="11"/>
      <c r="J91" s="11"/>
      <c r="K91" s="11"/>
      <c r="L91" s="11"/>
      <c r="M91" s="11"/>
      <c r="N91" s="11"/>
      <c r="O91" s="11"/>
      <c r="P91" s="11"/>
      <c r="Q91" s="11"/>
      <c r="R91" s="11"/>
      <c r="S91" s="11"/>
      <c r="T91" s="11"/>
      <c r="AC91" s="11"/>
      <c r="AD91" s="11"/>
    </row>
    <row r="92" spans="1:30" ht="14">
      <c r="A92" s="5" t="s">
        <v>167</v>
      </c>
      <c r="B92" s="6"/>
      <c r="C92" s="7"/>
      <c r="D92" s="14"/>
      <c r="E92" s="16"/>
      <c r="F92" s="11"/>
      <c r="G92" s="11"/>
      <c r="H92" s="11"/>
      <c r="I92" s="11"/>
      <c r="J92" s="11"/>
      <c r="K92" s="11"/>
      <c r="L92" s="11"/>
      <c r="M92" s="11"/>
      <c r="N92" s="11"/>
      <c r="O92" s="11"/>
      <c r="P92" s="11"/>
      <c r="Q92" s="11"/>
      <c r="R92" s="11"/>
      <c r="S92" s="11"/>
      <c r="T92" s="11"/>
      <c r="AC92" s="11"/>
      <c r="AD92" s="11"/>
    </row>
    <row r="93" spans="1:30">
      <c r="A93" s="5"/>
      <c r="B93" s="6"/>
      <c r="C93" s="7"/>
      <c r="D93" s="14"/>
      <c r="E93" s="16"/>
      <c r="F93" s="11"/>
      <c r="G93" s="11"/>
      <c r="H93" s="11"/>
      <c r="I93" s="11"/>
      <c r="J93" s="11"/>
      <c r="K93" s="11"/>
      <c r="L93" s="11"/>
      <c r="M93" s="11"/>
      <c r="N93" s="11"/>
      <c r="O93" s="11"/>
      <c r="P93" s="11"/>
      <c r="Q93" s="11"/>
      <c r="R93" s="11"/>
      <c r="S93" s="11"/>
      <c r="T93" s="11"/>
      <c r="AC93" s="11"/>
      <c r="AD93" s="11"/>
    </row>
    <row r="94" spans="1:30" ht="12.75" customHeight="1">
      <c r="A94" s="5" t="s">
        <v>168</v>
      </c>
      <c r="B94" s="6"/>
      <c r="C94" s="7"/>
      <c r="D94" s="14"/>
      <c r="E94" s="16"/>
      <c r="F94" s="11"/>
      <c r="G94" s="11"/>
      <c r="H94" s="11"/>
      <c r="I94" s="11"/>
      <c r="J94" s="11"/>
      <c r="K94" s="11"/>
      <c r="L94" s="11"/>
      <c r="M94" s="11"/>
      <c r="N94" s="11"/>
      <c r="O94" s="11"/>
      <c r="P94" s="11"/>
      <c r="Q94" s="11"/>
      <c r="R94" s="11"/>
      <c r="S94" s="11"/>
      <c r="T94" s="11"/>
      <c r="AC94" s="11"/>
      <c r="AD94" s="11"/>
    </row>
    <row r="95" spans="1:30" ht="12.75" customHeight="1">
      <c r="A95" s="5"/>
      <c r="B95" s="6"/>
      <c r="C95" s="7"/>
      <c r="D95" s="14"/>
      <c r="E95" s="16"/>
      <c r="F95" s="11"/>
      <c r="G95" s="11"/>
      <c r="H95" s="11"/>
      <c r="I95" s="11"/>
      <c r="J95" s="11"/>
      <c r="K95" s="11"/>
      <c r="L95" s="11"/>
      <c r="M95" s="11"/>
      <c r="N95" s="11"/>
      <c r="O95" s="11"/>
      <c r="P95" s="11"/>
      <c r="Q95" s="11"/>
      <c r="R95" s="11"/>
      <c r="S95" s="11"/>
      <c r="T95" s="11"/>
      <c r="AC95" s="11"/>
      <c r="AD95" s="11"/>
    </row>
    <row r="96" spans="1:30" ht="14">
      <c r="A96" s="5" t="s">
        <v>169</v>
      </c>
      <c r="B96" s="6"/>
      <c r="C96" s="7"/>
      <c r="D96" s="14"/>
      <c r="E96" s="16"/>
      <c r="F96" s="11"/>
      <c r="G96" s="11"/>
      <c r="H96" s="11"/>
      <c r="I96" s="11"/>
      <c r="J96" s="11"/>
      <c r="K96" s="11"/>
      <c r="L96" s="11"/>
      <c r="M96" s="11"/>
      <c r="N96" s="11"/>
      <c r="O96" s="11"/>
      <c r="P96" s="11"/>
      <c r="Q96" s="11"/>
      <c r="R96" s="11"/>
      <c r="S96" s="11"/>
      <c r="T96" s="11"/>
      <c r="AC96" s="11"/>
      <c r="AD96" s="11"/>
    </row>
    <row r="97" spans="1:30" ht="12.75" customHeight="1">
      <c r="A97" s="5" t="s">
        <v>170</v>
      </c>
      <c r="B97" s="6"/>
      <c r="C97" s="7"/>
      <c r="D97" s="14"/>
      <c r="E97" s="16"/>
      <c r="F97" s="11"/>
      <c r="G97" s="11"/>
      <c r="H97" s="11"/>
      <c r="I97" s="11"/>
      <c r="J97" s="11"/>
      <c r="K97" s="11"/>
      <c r="L97" s="11"/>
      <c r="M97" s="11"/>
      <c r="N97" s="11"/>
      <c r="O97" s="11"/>
      <c r="P97" s="11"/>
      <c r="Q97" s="11"/>
      <c r="R97" s="11"/>
      <c r="S97" s="11"/>
      <c r="T97" s="11"/>
      <c r="AC97" s="11"/>
      <c r="AD97" s="11"/>
    </row>
    <row r="98" spans="1:30" ht="12.75" customHeight="1">
      <c r="A98" s="5"/>
      <c r="B98" s="6"/>
      <c r="C98" s="7"/>
      <c r="D98" s="14"/>
      <c r="E98" s="16"/>
      <c r="F98" s="11"/>
      <c r="G98" s="11"/>
      <c r="H98" s="11"/>
      <c r="I98" s="11"/>
      <c r="J98" s="11"/>
      <c r="K98" s="11"/>
      <c r="L98" s="11"/>
      <c r="M98" s="11"/>
      <c r="N98" s="11"/>
      <c r="O98" s="11"/>
      <c r="P98" s="11"/>
      <c r="Q98" s="11"/>
      <c r="R98" s="11"/>
      <c r="S98" s="11"/>
      <c r="T98" s="11"/>
      <c r="AC98" s="11"/>
      <c r="AD98" s="11"/>
    </row>
    <row r="99" spans="1:30" ht="12.75" customHeight="1">
      <c r="A99" s="5" t="s">
        <v>171</v>
      </c>
      <c r="B99" s="6"/>
      <c r="C99" s="7"/>
      <c r="D99" s="14"/>
      <c r="E99" s="16"/>
      <c r="F99" s="11"/>
      <c r="G99" s="11"/>
      <c r="H99" s="11"/>
      <c r="I99" s="11"/>
      <c r="J99" s="11"/>
      <c r="K99" s="11"/>
      <c r="L99" s="11"/>
      <c r="M99" s="11"/>
      <c r="N99" s="11"/>
      <c r="O99" s="11"/>
      <c r="P99" s="11"/>
      <c r="Q99" s="11"/>
      <c r="R99" s="11"/>
      <c r="S99" s="11"/>
      <c r="T99" s="11"/>
      <c r="AC99" s="11"/>
      <c r="AD99" s="11"/>
    </row>
    <row r="100" spans="1:30" ht="12.75" customHeight="1">
      <c r="A100" s="5" t="s">
        <v>172</v>
      </c>
      <c r="B100" s="6"/>
      <c r="C100" s="7"/>
      <c r="D100" s="14"/>
      <c r="E100" s="16"/>
      <c r="F100" s="11"/>
      <c r="G100" s="11"/>
      <c r="H100" s="11"/>
      <c r="I100" s="11"/>
      <c r="J100" s="11"/>
      <c r="K100" s="11"/>
      <c r="L100" s="11"/>
      <c r="M100" s="11"/>
      <c r="N100" s="11"/>
      <c r="O100" s="11"/>
      <c r="P100" s="11"/>
      <c r="Q100" s="11"/>
      <c r="R100" s="11"/>
      <c r="S100" s="11"/>
      <c r="T100" s="11"/>
      <c r="AC100" s="11"/>
      <c r="AD100" s="11"/>
    </row>
    <row r="101" spans="1:30" ht="12.75" customHeight="1">
      <c r="A101" s="5"/>
      <c r="B101" s="6"/>
      <c r="C101" s="7"/>
      <c r="D101" s="14"/>
      <c r="E101" s="16"/>
      <c r="F101" s="11"/>
      <c r="G101" s="11"/>
      <c r="H101" s="11"/>
      <c r="I101" s="11"/>
      <c r="J101" s="11"/>
      <c r="K101" s="11"/>
      <c r="L101" s="11"/>
      <c r="M101" s="11"/>
      <c r="N101" s="11"/>
      <c r="O101" s="11"/>
      <c r="P101" s="11"/>
      <c r="Q101" s="11"/>
      <c r="R101" s="11"/>
      <c r="S101" s="11"/>
      <c r="T101" s="11"/>
      <c r="AC101" s="11"/>
      <c r="AD101" s="11"/>
    </row>
    <row r="102" spans="1:30" ht="12.75" customHeight="1">
      <c r="A102" s="5" t="s">
        <v>173</v>
      </c>
      <c r="B102" s="6"/>
      <c r="C102" s="7"/>
      <c r="D102" s="14"/>
      <c r="E102" s="16"/>
      <c r="F102" s="11"/>
      <c r="G102" s="11"/>
      <c r="H102" s="11"/>
      <c r="I102" s="11"/>
      <c r="J102" s="11"/>
      <c r="K102" s="11"/>
      <c r="L102" s="11"/>
      <c r="M102" s="11"/>
      <c r="N102" s="11"/>
      <c r="O102" s="11"/>
      <c r="P102" s="11"/>
      <c r="Q102" s="11"/>
      <c r="R102" s="11"/>
      <c r="S102" s="11"/>
      <c r="T102" s="11"/>
      <c r="AC102" s="11"/>
      <c r="AD102" s="11"/>
    </row>
    <row r="103" spans="1:30" ht="12.75" customHeight="1">
      <c r="A103" s="5"/>
      <c r="B103" s="6"/>
      <c r="C103" s="7"/>
      <c r="D103" s="14"/>
      <c r="E103" s="16"/>
      <c r="F103" s="11"/>
      <c r="G103" s="11"/>
      <c r="H103" s="11"/>
      <c r="I103" s="11"/>
      <c r="J103" s="11"/>
      <c r="K103" s="11"/>
      <c r="L103" s="11"/>
      <c r="M103" s="11"/>
      <c r="N103" s="11"/>
      <c r="O103" s="11"/>
      <c r="P103" s="11"/>
      <c r="Q103" s="11"/>
      <c r="R103" s="11"/>
      <c r="S103" s="11"/>
      <c r="T103" s="11"/>
      <c r="AC103" s="11"/>
      <c r="AD103" s="11"/>
    </row>
    <row r="104" spans="1:30" ht="12.75" customHeight="1">
      <c r="A104" s="5" t="s">
        <v>174</v>
      </c>
      <c r="B104" s="6"/>
      <c r="C104" s="7"/>
      <c r="D104" s="14"/>
      <c r="E104" s="16"/>
      <c r="F104" s="11"/>
      <c r="G104" s="11"/>
      <c r="H104" s="11"/>
      <c r="I104" s="11"/>
      <c r="J104" s="11"/>
      <c r="K104" s="11"/>
      <c r="L104" s="11"/>
      <c r="M104" s="11"/>
      <c r="N104" s="11"/>
      <c r="O104" s="11"/>
      <c r="P104" s="11"/>
      <c r="Q104" s="11"/>
      <c r="R104" s="11"/>
      <c r="S104" s="11"/>
      <c r="T104" s="11"/>
      <c r="AC104" s="11"/>
      <c r="AD104" s="11"/>
    </row>
    <row r="105" spans="1:30" ht="12.75" customHeight="1">
      <c r="A105" s="5" t="s">
        <v>175</v>
      </c>
      <c r="B105" s="6"/>
      <c r="C105" s="7"/>
      <c r="D105" s="14"/>
      <c r="E105" s="16"/>
      <c r="F105" s="11"/>
      <c r="G105" s="11"/>
      <c r="H105" s="11"/>
      <c r="I105" s="11"/>
      <c r="J105" s="11"/>
      <c r="K105" s="11"/>
      <c r="L105" s="11"/>
      <c r="M105" s="11"/>
      <c r="N105" s="11"/>
      <c r="O105" s="11"/>
      <c r="P105" s="11"/>
      <c r="Q105" s="11"/>
      <c r="R105" s="11"/>
      <c r="S105" s="11"/>
      <c r="T105" s="11"/>
      <c r="AC105" s="11"/>
      <c r="AD105" s="11"/>
    </row>
    <row r="106" spans="1:30" ht="12.75" customHeight="1">
      <c r="A106" s="5"/>
      <c r="B106" s="6"/>
      <c r="C106" s="7"/>
      <c r="D106" s="14"/>
      <c r="E106" s="16"/>
      <c r="F106" s="11"/>
      <c r="G106" s="11"/>
      <c r="H106" s="11"/>
      <c r="I106" s="11"/>
      <c r="J106" s="11"/>
      <c r="K106" s="11"/>
      <c r="L106" s="11"/>
      <c r="M106" s="11"/>
      <c r="N106" s="11"/>
      <c r="O106" s="11"/>
      <c r="P106" s="11"/>
      <c r="Q106" s="11"/>
      <c r="R106" s="11"/>
      <c r="S106" s="11"/>
      <c r="T106" s="11"/>
      <c r="AC106" s="11"/>
      <c r="AD106" s="11"/>
    </row>
    <row r="107" spans="1:30" ht="12.75" customHeight="1">
      <c r="A107" s="5" t="s">
        <v>176</v>
      </c>
      <c r="B107" s="6"/>
      <c r="C107" s="7"/>
      <c r="D107" s="14"/>
      <c r="E107" s="16"/>
      <c r="F107" s="11"/>
      <c r="G107" s="11"/>
      <c r="H107" s="11"/>
      <c r="I107" s="11"/>
      <c r="J107" s="11"/>
      <c r="K107" s="11"/>
      <c r="L107" s="11"/>
      <c r="M107" s="11"/>
      <c r="N107" s="11"/>
      <c r="O107" s="11"/>
      <c r="P107" s="11"/>
      <c r="Q107" s="11"/>
      <c r="R107" s="11"/>
      <c r="S107" s="11"/>
      <c r="T107" s="11"/>
      <c r="AC107" s="11"/>
      <c r="AD107" s="11"/>
    </row>
    <row r="108" spans="1:30" ht="12.75" customHeight="1">
      <c r="A108" s="5" t="s">
        <v>177</v>
      </c>
      <c r="B108" s="6"/>
      <c r="C108" s="7"/>
      <c r="D108" s="14"/>
      <c r="E108" s="16"/>
      <c r="F108" s="11"/>
      <c r="G108" s="11"/>
      <c r="H108" s="11"/>
      <c r="I108" s="11"/>
      <c r="J108" s="11"/>
      <c r="K108" s="11"/>
      <c r="L108" s="11"/>
      <c r="M108" s="11"/>
      <c r="N108" s="11"/>
      <c r="O108" s="11"/>
      <c r="P108" s="11"/>
      <c r="Q108" s="11"/>
      <c r="R108" s="11"/>
      <c r="S108" s="11"/>
      <c r="T108" s="11"/>
      <c r="AC108" s="11"/>
      <c r="AD108" s="11"/>
    </row>
    <row r="109" spans="1:30" ht="12.75" customHeight="1">
      <c r="A109" s="5"/>
      <c r="B109" s="6"/>
      <c r="C109" s="7"/>
      <c r="D109" s="14"/>
      <c r="E109" s="16"/>
      <c r="F109" s="11"/>
      <c r="G109" s="11"/>
      <c r="H109" s="11"/>
      <c r="I109" s="11"/>
      <c r="J109" s="11"/>
      <c r="K109" s="11"/>
      <c r="L109" s="11"/>
      <c r="M109" s="11"/>
      <c r="N109" s="11"/>
      <c r="O109" s="11"/>
      <c r="P109" s="11"/>
      <c r="Q109" s="11"/>
      <c r="R109" s="11"/>
      <c r="S109" s="11"/>
      <c r="T109" s="11"/>
      <c r="AC109" s="11"/>
      <c r="AD109" s="11"/>
    </row>
    <row r="110" spans="1:30" ht="14">
      <c r="A110" s="5" t="s">
        <v>178</v>
      </c>
      <c r="B110" s="6"/>
      <c r="C110" s="7"/>
      <c r="D110" s="14"/>
      <c r="E110" s="16"/>
      <c r="F110" s="11"/>
      <c r="G110" s="11"/>
      <c r="H110" s="11"/>
      <c r="I110" s="11"/>
      <c r="J110" s="11"/>
      <c r="K110" s="11"/>
      <c r="L110" s="11"/>
      <c r="M110" s="11"/>
      <c r="N110" s="11"/>
      <c r="O110" s="11"/>
      <c r="P110" s="11"/>
      <c r="Q110" s="11"/>
      <c r="R110" s="11"/>
      <c r="S110" s="11"/>
      <c r="T110" s="11"/>
      <c r="AC110" s="11"/>
      <c r="AD110" s="11"/>
    </row>
    <row r="111" spans="1:30" ht="14">
      <c r="A111" s="5" t="s">
        <v>179</v>
      </c>
      <c r="B111" s="6"/>
      <c r="C111" s="7"/>
      <c r="D111" s="14"/>
      <c r="E111" s="16"/>
      <c r="F111" s="11"/>
      <c r="G111" s="11"/>
      <c r="H111" s="11"/>
      <c r="I111" s="11"/>
      <c r="J111" s="11"/>
      <c r="K111" s="11"/>
      <c r="L111" s="11"/>
      <c r="M111" s="11"/>
      <c r="N111" s="11"/>
      <c r="O111" s="11"/>
      <c r="P111" s="11"/>
      <c r="Q111" s="11"/>
      <c r="R111" s="11"/>
      <c r="S111" s="11"/>
      <c r="T111" s="11"/>
      <c r="AC111" s="11"/>
      <c r="AD111" s="11"/>
    </row>
    <row r="112" spans="1:30" ht="12.75" customHeight="1">
      <c r="A112" s="5" t="s">
        <v>180</v>
      </c>
      <c r="B112" s="6"/>
      <c r="C112" s="7"/>
      <c r="D112" s="14"/>
      <c r="E112" s="16"/>
      <c r="F112" s="11"/>
      <c r="G112" s="11"/>
      <c r="H112" s="11"/>
      <c r="I112" s="11"/>
      <c r="J112" s="11"/>
      <c r="K112" s="11"/>
      <c r="L112" s="11"/>
      <c r="M112" s="11"/>
      <c r="N112" s="11"/>
      <c r="O112" s="11"/>
      <c r="P112" s="11"/>
      <c r="Q112" s="11"/>
      <c r="R112" s="11"/>
      <c r="S112" s="11"/>
      <c r="T112" s="11"/>
      <c r="AC112" s="11"/>
      <c r="AD112" s="11"/>
    </row>
    <row r="113" spans="1:30" ht="12.75" customHeight="1">
      <c r="A113" s="5"/>
      <c r="B113" s="6"/>
      <c r="C113" s="7"/>
      <c r="D113" s="14"/>
      <c r="E113" s="16"/>
      <c r="F113" s="11"/>
      <c r="G113" s="11"/>
      <c r="H113" s="11"/>
      <c r="I113" s="11"/>
      <c r="J113" s="11"/>
      <c r="K113" s="11"/>
      <c r="L113" s="11"/>
      <c r="M113" s="11"/>
      <c r="N113" s="11"/>
      <c r="O113" s="11"/>
      <c r="P113" s="11"/>
      <c r="Q113" s="11"/>
      <c r="R113" s="11"/>
      <c r="S113" s="11"/>
      <c r="T113" s="11"/>
      <c r="AC113" s="11"/>
      <c r="AD113" s="11"/>
    </row>
    <row r="114" spans="1:30" ht="14">
      <c r="A114" s="5" t="s">
        <v>181</v>
      </c>
      <c r="B114" s="6"/>
      <c r="C114" s="7"/>
      <c r="D114" s="14"/>
      <c r="E114" s="16"/>
      <c r="F114" s="11"/>
      <c r="G114" s="11"/>
      <c r="H114" s="11"/>
      <c r="I114" s="11"/>
      <c r="J114" s="11"/>
      <c r="K114" s="11"/>
      <c r="L114" s="11"/>
      <c r="M114" s="11"/>
      <c r="N114" s="11"/>
      <c r="O114" s="11"/>
      <c r="P114" s="11"/>
      <c r="Q114" s="11"/>
      <c r="R114" s="11"/>
      <c r="S114" s="11"/>
      <c r="T114" s="11"/>
      <c r="AC114" s="11"/>
      <c r="AD114" s="11"/>
    </row>
    <row r="115" spans="1:30" ht="12.75" customHeight="1">
      <c r="A115" s="5"/>
      <c r="B115" s="6"/>
      <c r="C115" s="7"/>
      <c r="D115" s="14"/>
      <c r="E115" s="16"/>
      <c r="F115" s="11"/>
      <c r="G115" s="11"/>
      <c r="H115" s="11"/>
      <c r="I115" s="11"/>
      <c r="J115" s="11"/>
      <c r="K115" s="11"/>
      <c r="L115" s="11"/>
      <c r="M115" s="11"/>
      <c r="N115" s="11"/>
      <c r="O115" s="11"/>
      <c r="P115" s="11"/>
      <c r="Q115" s="11"/>
      <c r="R115" s="11"/>
      <c r="S115" s="11"/>
      <c r="T115" s="11"/>
      <c r="AC115" s="11"/>
      <c r="AD115" s="11"/>
    </row>
    <row r="116" spans="1:30" ht="12.75" customHeight="1">
      <c r="A116" s="5" t="s">
        <v>182</v>
      </c>
      <c r="B116" s="6"/>
      <c r="C116" s="7"/>
      <c r="D116" s="14"/>
      <c r="E116" s="16"/>
      <c r="F116" s="11"/>
      <c r="G116" s="11"/>
      <c r="H116" s="11"/>
      <c r="I116" s="11"/>
      <c r="J116" s="11"/>
      <c r="K116" s="11"/>
      <c r="L116" s="11"/>
      <c r="M116" s="11"/>
      <c r="N116" s="11"/>
      <c r="O116" s="11"/>
      <c r="P116" s="11"/>
      <c r="Q116" s="11"/>
      <c r="R116" s="11"/>
      <c r="S116" s="11"/>
      <c r="T116" s="11"/>
      <c r="AC116" s="11"/>
      <c r="AD116" s="11"/>
    </row>
    <row r="117" spans="1:30" ht="22.5" customHeight="1">
      <c r="A117" s="5"/>
      <c r="B117" s="6"/>
      <c r="C117" s="7"/>
      <c r="D117" s="14"/>
      <c r="E117" s="16"/>
      <c r="F117" s="11"/>
      <c r="G117" s="11"/>
      <c r="H117" s="11"/>
      <c r="I117" s="11"/>
      <c r="J117" s="11"/>
      <c r="K117" s="11"/>
      <c r="L117" s="11"/>
      <c r="M117" s="11"/>
      <c r="N117" s="11"/>
      <c r="O117" s="11"/>
      <c r="P117" s="11"/>
      <c r="Q117" s="11"/>
      <c r="R117" s="11"/>
      <c r="S117" s="11"/>
      <c r="T117" s="11"/>
      <c r="AC117" s="11"/>
      <c r="AD117" s="11"/>
    </row>
    <row r="118" spans="1:30" ht="12.75" customHeight="1">
      <c r="A118" s="5"/>
      <c r="B118" s="6"/>
      <c r="C118" s="7"/>
      <c r="D118" s="14"/>
      <c r="E118" s="16"/>
      <c r="F118" s="11"/>
      <c r="G118" s="11"/>
      <c r="H118" s="11"/>
      <c r="I118" s="11"/>
      <c r="J118" s="11"/>
      <c r="K118" s="11"/>
      <c r="L118" s="11"/>
      <c r="M118" s="11"/>
      <c r="N118" s="11"/>
      <c r="O118" s="11"/>
      <c r="P118" s="11"/>
      <c r="Q118" s="11"/>
      <c r="R118" s="11"/>
      <c r="S118" s="11"/>
      <c r="T118" s="11"/>
      <c r="AC118" s="11"/>
      <c r="AD118" s="11"/>
    </row>
    <row r="119" spans="1:30" ht="14">
      <c r="A119" s="5" t="s">
        <v>183</v>
      </c>
      <c r="B119" s="6" t="s">
        <v>32</v>
      </c>
      <c r="C119" s="7">
        <v>29</v>
      </c>
      <c r="D119" s="14"/>
      <c r="E119" s="17">
        <f>C119*D119</f>
        <v>0</v>
      </c>
      <c r="F119" s="11"/>
      <c r="G119" s="11"/>
      <c r="H119" s="11"/>
      <c r="I119" s="11"/>
      <c r="J119" s="11"/>
      <c r="K119" s="11"/>
      <c r="L119" s="11"/>
      <c r="M119" s="11"/>
      <c r="N119" s="11"/>
      <c r="O119" s="11"/>
      <c r="P119" s="11"/>
      <c r="Q119" s="11"/>
      <c r="R119" s="11"/>
      <c r="S119" s="11"/>
      <c r="T119" s="11"/>
      <c r="AC119" s="11"/>
      <c r="AD119" s="11"/>
    </row>
    <row r="120" spans="1:30" ht="18" customHeight="1">
      <c r="A120" s="5"/>
      <c r="B120" s="6"/>
      <c r="C120" s="7"/>
      <c r="D120" s="14"/>
      <c r="E120" s="17"/>
      <c r="F120" s="11"/>
      <c r="G120" s="11"/>
      <c r="H120" s="11"/>
      <c r="I120" s="11"/>
      <c r="J120" s="11"/>
      <c r="K120" s="11"/>
      <c r="L120" s="11"/>
      <c r="M120" s="11"/>
      <c r="N120" s="11"/>
      <c r="O120" s="11"/>
      <c r="P120" s="11"/>
      <c r="Q120" s="11"/>
      <c r="R120" s="11"/>
      <c r="S120" s="11"/>
      <c r="T120" s="11"/>
      <c r="AC120" s="11"/>
      <c r="AD120" s="11"/>
    </row>
    <row r="121" spans="1:30" ht="12.75" customHeight="1">
      <c r="A121" s="5" t="s">
        <v>184</v>
      </c>
      <c r="B121" s="6" t="s">
        <v>32</v>
      </c>
      <c r="C121" s="7">
        <v>1</v>
      </c>
      <c r="D121" s="14"/>
      <c r="E121" s="17">
        <f>C121*D121</f>
        <v>0</v>
      </c>
      <c r="F121" s="11"/>
      <c r="G121" s="11"/>
      <c r="H121" s="11"/>
      <c r="I121" s="11"/>
      <c r="J121" s="11"/>
      <c r="K121" s="11"/>
      <c r="L121" s="11"/>
      <c r="M121" s="11"/>
      <c r="N121" s="11"/>
      <c r="O121" s="11"/>
      <c r="P121" s="11"/>
      <c r="Q121" s="11"/>
      <c r="R121" s="11"/>
      <c r="S121" s="11"/>
      <c r="T121" s="11"/>
      <c r="AC121" s="11"/>
      <c r="AD121" s="11"/>
    </row>
    <row r="122" spans="1:30">
      <c r="A122" s="5"/>
      <c r="B122" s="6"/>
      <c r="C122" s="7"/>
      <c r="D122" s="14"/>
      <c r="E122" s="17"/>
      <c r="F122" s="11"/>
      <c r="G122" s="11"/>
      <c r="H122" s="11"/>
      <c r="I122" s="11"/>
      <c r="J122" s="11"/>
      <c r="K122" s="11"/>
      <c r="L122" s="11"/>
      <c r="M122" s="11"/>
      <c r="N122" s="11"/>
      <c r="O122" s="11"/>
      <c r="P122" s="11"/>
      <c r="Q122" s="11"/>
      <c r="R122" s="11"/>
      <c r="S122" s="11"/>
      <c r="T122" s="11"/>
      <c r="AC122" s="11"/>
      <c r="AD122" s="11"/>
    </row>
    <row r="123" spans="1:30" ht="14">
      <c r="A123" s="5" t="s">
        <v>185</v>
      </c>
      <c r="B123" s="6" t="s">
        <v>32</v>
      </c>
      <c r="C123" s="7">
        <v>1</v>
      </c>
      <c r="D123" s="14"/>
      <c r="E123" s="17">
        <f>C123*D123</f>
        <v>0</v>
      </c>
      <c r="F123" s="11"/>
      <c r="G123" s="11"/>
      <c r="H123" s="11"/>
      <c r="I123" s="11"/>
      <c r="J123" s="11"/>
      <c r="K123" s="11"/>
      <c r="L123" s="11"/>
      <c r="M123" s="11"/>
      <c r="N123" s="11"/>
      <c r="O123" s="11"/>
      <c r="P123" s="11"/>
      <c r="Q123" s="11"/>
      <c r="R123" s="11"/>
      <c r="S123" s="11"/>
      <c r="T123" s="11"/>
      <c r="AC123" s="11"/>
      <c r="AD123" s="11"/>
    </row>
    <row r="124" spans="1:30">
      <c r="A124" s="5"/>
      <c r="B124" s="6"/>
      <c r="C124" s="7"/>
      <c r="D124" s="14"/>
      <c r="E124" s="17"/>
      <c r="F124" s="11"/>
      <c r="G124" s="11"/>
      <c r="H124" s="11"/>
      <c r="I124" s="11"/>
      <c r="J124" s="11"/>
      <c r="K124" s="11"/>
      <c r="L124" s="11"/>
      <c r="M124" s="11"/>
      <c r="N124" s="11"/>
      <c r="O124" s="11"/>
      <c r="P124" s="11"/>
      <c r="Q124" s="11"/>
      <c r="R124" s="11"/>
      <c r="S124" s="11"/>
      <c r="T124" s="11"/>
      <c r="AC124" s="11"/>
      <c r="AD124" s="11"/>
    </row>
    <row r="125" spans="1:30">
      <c r="A125" s="5"/>
      <c r="B125" s="6"/>
      <c r="C125" s="7"/>
      <c r="D125" s="14"/>
      <c r="E125" s="17"/>
      <c r="F125" s="11"/>
      <c r="G125" s="11"/>
      <c r="H125" s="11"/>
      <c r="I125" s="11"/>
      <c r="J125" s="11"/>
      <c r="K125" s="11"/>
      <c r="L125" s="11"/>
      <c r="M125" s="11"/>
      <c r="N125" s="11"/>
      <c r="O125" s="11"/>
      <c r="P125" s="11"/>
      <c r="Q125" s="11"/>
      <c r="R125" s="11"/>
      <c r="S125" s="11"/>
      <c r="T125" s="11"/>
      <c r="AC125" s="11"/>
      <c r="AD125" s="11"/>
    </row>
    <row r="126" spans="1:30" ht="14">
      <c r="A126" s="5" t="s">
        <v>186</v>
      </c>
      <c r="B126" s="6"/>
      <c r="C126" s="7"/>
      <c r="D126" s="14"/>
      <c r="E126" s="17"/>
      <c r="F126" s="11"/>
      <c r="G126" s="11"/>
      <c r="H126" s="11"/>
      <c r="I126" s="11"/>
      <c r="J126" s="11"/>
      <c r="K126" s="11"/>
      <c r="L126" s="11"/>
      <c r="M126" s="11"/>
      <c r="N126" s="11"/>
      <c r="O126" s="11"/>
      <c r="P126" s="11"/>
      <c r="Q126" s="11"/>
      <c r="R126" s="11"/>
      <c r="S126" s="11"/>
      <c r="T126" s="11"/>
      <c r="AC126" s="11"/>
      <c r="AD126" s="11"/>
    </row>
    <row r="127" spans="1:30">
      <c r="A127" s="5"/>
      <c r="B127" s="6"/>
      <c r="C127" s="7"/>
      <c r="D127" s="14"/>
      <c r="E127" s="17"/>
      <c r="F127" s="11"/>
      <c r="G127" s="11"/>
      <c r="H127" s="11"/>
      <c r="I127" s="11"/>
      <c r="J127" s="11"/>
      <c r="K127" s="11"/>
      <c r="L127" s="11"/>
      <c r="M127" s="11"/>
      <c r="N127" s="11"/>
      <c r="O127" s="11"/>
      <c r="P127" s="11"/>
      <c r="Q127" s="11"/>
      <c r="R127" s="11"/>
      <c r="S127" s="11"/>
      <c r="T127" s="11"/>
      <c r="AC127" s="11"/>
      <c r="AD127" s="11"/>
    </row>
    <row r="128" spans="1:30" ht="14">
      <c r="A128" s="5" t="s">
        <v>187</v>
      </c>
      <c r="B128" s="6"/>
      <c r="C128" s="7"/>
      <c r="D128" s="14"/>
      <c r="E128" s="17"/>
      <c r="F128" s="11"/>
      <c r="G128" s="11"/>
      <c r="H128" s="11"/>
      <c r="I128" s="11"/>
      <c r="J128" s="11"/>
      <c r="K128" s="11"/>
      <c r="L128" s="11"/>
      <c r="M128" s="11"/>
      <c r="N128" s="11"/>
      <c r="O128" s="11"/>
      <c r="P128" s="11"/>
      <c r="Q128" s="11"/>
      <c r="R128" s="11"/>
      <c r="S128" s="11"/>
      <c r="T128" s="11"/>
      <c r="AC128" s="11"/>
      <c r="AD128" s="11"/>
    </row>
    <row r="129" spans="1:30">
      <c r="A129" s="5"/>
      <c r="B129" s="6"/>
      <c r="C129" s="7"/>
      <c r="D129" s="14"/>
      <c r="E129" s="17"/>
      <c r="F129" s="11"/>
      <c r="G129" s="11"/>
      <c r="H129" s="11"/>
      <c r="I129" s="11"/>
      <c r="J129" s="11"/>
      <c r="K129" s="11"/>
      <c r="L129" s="11"/>
      <c r="M129" s="11"/>
      <c r="N129" s="11"/>
      <c r="O129" s="11"/>
      <c r="P129" s="11"/>
      <c r="Q129" s="11"/>
      <c r="R129" s="11"/>
      <c r="S129" s="11"/>
      <c r="T129" s="11"/>
      <c r="AC129" s="11"/>
      <c r="AD129" s="11"/>
    </row>
    <row r="130" spans="1:30" ht="28">
      <c r="A130" s="5" t="s">
        <v>188</v>
      </c>
      <c r="B130" s="6" t="s">
        <v>50</v>
      </c>
      <c r="C130" s="7">
        <v>20</v>
      </c>
      <c r="D130" s="14"/>
      <c r="E130" s="17">
        <f>C130*D130</f>
        <v>0</v>
      </c>
      <c r="F130" s="11"/>
      <c r="G130" s="11"/>
      <c r="H130" s="11"/>
      <c r="I130" s="11"/>
      <c r="J130" s="11"/>
      <c r="K130" s="11"/>
      <c r="L130" s="11"/>
      <c r="M130" s="11"/>
      <c r="N130" s="11"/>
      <c r="O130" s="11"/>
      <c r="P130" s="11"/>
      <c r="Q130" s="11"/>
      <c r="R130" s="11"/>
      <c r="S130" s="11"/>
      <c r="T130" s="11"/>
      <c r="AC130" s="11"/>
      <c r="AD130" s="11"/>
    </row>
    <row r="131" spans="1:30">
      <c r="A131" s="5"/>
      <c r="B131" s="6"/>
      <c r="C131" s="7"/>
      <c r="D131" s="14"/>
      <c r="E131" s="17"/>
      <c r="F131" s="11"/>
      <c r="G131" s="11"/>
      <c r="H131" s="11"/>
      <c r="I131" s="11"/>
      <c r="J131" s="11"/>
      <c r="K131" s="11"/>
      <c r="L131" s="11"/>
      <c r="M131" s="11"/>
      <c r="N131" s="11"/>
      <c r="O131" s="11"/>
      <c r="P131" s="11"/>
      <c r="Q131" s="11"/>
      <c r="R131" s="11"/>
      <c r="S131" s="11"/>
      <c r="T131" s="11"/>
      <c r="AC131" s="11"/>
      <c r="AD131" s="11"/>
    </row>
    <row r="132" spans="1:30">
      <c r="A132" s="5"/>
      <c r="B132" s="6"/>
      <c r="C132" s="7"/>
      <c r="D132" s="14"/>
      <c r="E132" s="17"/>
      <c r="F132" s="11"/>
      <c r="G132" s="11"/>
      <c r="H132" s="11"/>
      <c r="I132" s="11"/>
      <c r="J132" s="11"/>
      <c r="K132" s="11"/>
      <c r="L132" s="11"/>
      <c r="M132" s="11"/>
      <c r="N132" s="11"/>
      <c r="O132" s="11"/>
      <c r="P132" s="11"/>
      <c r="Q132" s="11"/>
      <c r="R132" s="11"/>
      <c r="S132" s="11"/>
      <c r="T132" s="11"/>
      <c r="AC132" s="11"/>
      <c r="AD132" s="11"/>
    </row>
    <row r="133" spans="1:30" ht="14">
      <c r="A133" s="5" t="s">
        <v>189</v>
      </c>
      <c r="B133" s="6"/>
      <c r="C133" s="7"/>
      <c r="D133" s="14"/>
      <c r="E133" s="17"/>
      <c r="F133" s="11"/>
      <c r="G133" s="11"/>
      <c r="H133" s="11"/>
      <c r="I133" s="11"/>
      <c r="J133" s="11"/>
      <c r="K133" s="11"/>
      <c r="L133" s="11"/>
      <c r="M133" s="11"/>
      <c r="N133" s="11"/>
      <c r="O133" s="11"/>
      <c r="P133" s="11"/>
      <c r="Q133" s="11"/>
      <c r="R133" s="11"/>
      <c r="S133" s="11"/>
      <c r="T133" s="11"/>
      <c r="AC133" s="11"/>
      <c r="AD133" s="11"/>
    </row>
    <row r="134" spans="1:30">
      <c r="A134" s="5"/>
      <c r="B134" s="6"/>
      <c r="C134" s="7"/>
      <c r="D134" s="14"/>
      <c r="E134" s="17"/>
      <c r="F134" s="11"/>
      <c r="G134" s="11"/>
      <c r="H134" s="11"/>
      <c r="I134" s="11"/>
      <c r="J134" s="11"/>
      <c r="K134" s="11"/>
      <c r="L134" s="11"/>
      <c r="M134" s="11"/>
      <c r="N134" s="11"/>
      <c r="O134" s="11"/>
      <c r="P134" s="11"/>
      <c r="Q134" s="11"/>
      <c r="R134" s="11"/>
      <c r="S134" s="11"/>
      <c r="T134" s="11"/>
      <c r="AC134" s="11"/>
      <c r="AD134" s="11"/>
    </row>
    <row r="135" spans="1:30" ht="14">
      <c r="A135" s="5" t="s">
        <v>190</v>
      </c>
      <c r="B135" s="6" t="s">
        <v>32</v>
      </c>
      <c r="C135" s="7">
        <v>3</v>
      </c>
      <c r="D135" s="14"/>
      <c r="E135" s="17">
        <f>C135*D135</f>
        <v>0</v>
      </c>
      <c r="F135" s="11"/>
      <c r="G135" s="11"/>
      <c r="H135" s="11"/>
      <c r="I135" s="11"/>
      <c r="J135" s="11"/>
      <c r="K135" s="11"/>
      <c r="L135" s="11"/>
      <c r="M135" s="11"/>
      <c r="N135" s="11"/>
      <c r="O135" s="11"/>
      <c r="P135" s="11"/>
      <c r="Q135" s="11"/>
      <c r="R135" s="11"/>
      <c r="S135" s="11"/>
      <c r="T135" s="11"/>
      <c r="AC135" s="11"/>
      <c r="AD135" s="11"/>
    </row>
    <row r="136" spans="1:30">
      <c r="A136" s="5"/>
      <c r="B136" s="6"/>
      <c r="C136" s="7"/>
      <c r="D136" s="14"/>
      <c r="E136" s="17"/>
      <c r="F136" s="11"/>
      <c r="G136" s="11"/>
      <c r="H136" s="11"/>
      <c r="I136" s="11"/>
      <c r="J136" s="11"/>
      <c r="K136" s="11"/>
      <c r="L136" s="11"/>
      <c r="M136" s="11"/>
      <c r="N136" s="11"/>
      <c r="O136" s="11"/>
      <c r="P136" s="11"/>
      <c r="Q136" s="11"/>
      <c r="R136" s="11"/>
      <c r="S136" s="11"/>
      <c r="T136" s="11"/>
      <c r="AC136" s="11"/>
      <c r="AD136" s="11"/>
    </row>
    <row r="137" spans="1:30" ht="14">
      <c r="A137" s="8" t="s">
        <v>36</v>
      </c>
      <c r="B137" s="6"/>
      <c r="C137" s="7"/>
      <c r="D137" s="14"/>
      <c r="E137" s="16"/>
      <c r="F137" s="11"/>
      <c r="G137" s="11"/>
      <c r="H137" s="11"/>
      <c r="I137" s="11"/>
      <c r="J137" s="11"/>
      <c r="K137" s="11"/>
      <c r="L137" s="11"/>
      <c r="M137" s="11"/>
      <c r="N137" s="11"/>
      <c r="O137" s="11"/>
      <c r="P137" s="11"/>
      <c r="Q137" s="11"/>
      <c r="R137" s="11"/>
      <c r="S137" s="11"/>
      <c r="T137" s="11"/>
      <c r="AC137" s="11"/>
      <c r="AD137" s="11"/>
    </row>
    <row r="138" spans="1:30">
      <c r="A138" s="5"/>
      <c r="B138" s="6"/>
      <c r="C138" s="7"/>
      <c r="D138" s="14"/>
      <c r="E138" s="16"/>
      <c r="F138" s="11"/>
      <c r="G138" s="11"/>
      <c r="H138" s="11"/>
      <c r="I138" s="11"/>
      <c r="J138" s="11"/>
      <c r="K138" s="11"/>
      <c r="L138" s="11"/>
      <c r="M138" s="11"/>
      <c r="N138" s="11"/>
      <c r="O138" s="11"/>
      <c r="P138" s="11"/>
      <c r="Q138" s="11"/>
      <c r="R138" s="11"/>
      <c r="S138" s="11"/>
      <c r="T138" s="11"/>
      <c r="AC138" s="11"/>
      <c r="AD138" s="11"/>
    </row>
    <row r="139" spans="1:30" ht="14">
      <c r="A139" s="5" t="s">
        <v>37</v>
      </c>
      <c r="B139" s="6"/>
      <c r="C139" s="7"/>
      <c r="D139" s="14"/>
      <c r="E139" s="16"/>
      <c r="F139" s="11"/>
      <c r="G139" s="11"/>
      <c r="H139" s="11"/>
      <c r="I139" s="11"/>
      <c r="J139" s="11"/>
      <c r="K139" s="11"/>
      <c r="L139" s="11"/>
      <c r="M139" s="11"/>
      <c r="N139" s="11"/>
      <c r="O139" s="11"/>
      <c r="P139" s="11"/>
      <c r="Q139" s="11"/>
      <c r="R139" s="11"/>
      <c r="S139" s="11"/>
      <c r="T139" s="11"/>
      <c r="AC139" s="11"/>
      <c r="AD139" s="11"/>
    </row>
    <row r="140" spans="1:30">
      <c r="A140" s="5"/>
      <c r="B140" s="6"/>
      <c r="C140" s="7"/>
      <c r="D140" s="14"/>
      <c r="E140" s="16"/>
      <c r="F140" s="11"/>
      <c r="G140" s="11"/>
      <c r="H140" s="11"/>
      <c r="I140" s="11"/>
      <c r="J140" s="11"/>
      <c r="K140" s="11"/>
      <c r="L140" s="11"/>
      <c r="M140" s="11"/>
      <c r="N140" s="11"/>
      <c r="O140" s="11"/>
      <c r="P140" s="11"/>
      <c r="Q140" s="11"/>
      <c r="R140" s="11"/>
      <c r="S140" s="11"/>
      <c r="T140" s="11"/>
      <c r="AC140" s="11"/>
      <c r="AD140" s="11"/>
    </row>
    <row r="141" spans="1:30" ht="56">
      <c r="A141" s="5" t="s">
        <v>38</v>
      </c>
      <c r="B141" s="6"/>
      <c r="C141" s="7"/>
      <c r="D141" s="14"/>
      <c r="E141" s="16"/>
      <c r="F141" s="11"/>
      <c r="G141" s="11"/>
      <c r="H141" s="11"/>
      <c r="I141" s="11"/>
      <c r="J141" s="11"/>
      <c r="K141" s="11"/>
      <c r="L141" s="11"/>
      <c r="M141" s="11"/>
      <c r="N141" s="11"/>
      <c r="O141" s="11"/>
      <c r="P141" s="11"/>
      <c r="Q141" s="11"/>
      <c r="R141" s="11"/>
      <c r="S141" s="11"/>
      <c r="T141" s="11"/>
      <c r="AC141" s="11"/>
      <c r="AD141" s="11"/>
    </row>
    <row r="142" spans="1:30">
      <c r="A142" s="5"/>
      <c r="B142" s="6"/>
      <c r="C142" s="7"/>
      <c r="D142" s="14"/>
      <c r="E142" s="16"/>
      <c r="F142" s="11"/>
      <c r="G142" s="11"/>
      <c r="H142" s="11"/>
      <c r="I142" s="11"/>
      <c r="J142" s="11"/>
      <c r="K142" s="11"/>
      <c r="L142" s="11"/>
      <c r="M142" s="11"/>
      <c r="N142" s="11"/>
      <c r="O142" s="11"/>
      <c r="P142" s="11"/>
      <c r="Q142" s="11"/>
      <c r="R142" s="11"/>
      <c r="S142" s="11"/>
      <c r="T142" s="11"/>
      <c r="AC142" s="11"/>
      <c r="AD142" s="11"/>
    </row>
    <row r="143" spans="1:30" ht="14">
      <c r="A143" s="5" t="s">
        <v>9</v>
      </c>
      <c r="B143" s="6"/>
      <c r="C143" s="7"/>
      <c r="D143" s="14"/>
      <c r="E143" s="16"/>
      <c r="F143" s="11"/>
      <c r="G143" s="11"/>
      <c r="H143" s="11"/>
      <c r="I143" s="11"/>
      <c r="J143" s="11"/>
      <c r="K143" s="11"/>
      <c r="L143" s="11"/>
      <c r="M143" s="11"/>
      <c r="N143" s="11"/>
      <c r="O143" s="11"/>
      <c r="P143" s="11"/>
      <c r="Q143" s="11"/>
      <c r="R143" s="11"/>
      <c r="S143" s="11"/>
      <c r="T143" s="11"/>
      <c r="AC143" s="11"/>
      <c r="AD143" s="11"/>
    </row>
    <row r="144" spans="1:30">
      <c r="A144" s="5"/>
      <c r="B144" s="6"/>
      <c r="C144" s="7"/>
      <c r="D144" s="14"/>
      <c r="E144" s="16"/>
      <c r="F144" s="11"/>
      <c r="G144" s="11"/>
      <c r="H144" s="11"/>
      <c r="I144" s="11"/>
      <c r="J144" s="11"/>
      <c r="K144" s="11"/>
      <c r="L144" s="11"/>
      <c r="M144" s="11"/>
      <c r="N144" s="11"/>
      <c r="O144" s="11"/>
      <c r="P144" s="11"/>
      <c r="Q144" s="11"/>
      <c r="R144" s="11"/>
      <c r="S144" s="11"/>
      <c r="T144" s="11"/>
      <c r="AC144" s="11"/>
      <c r="AD144" s="11"/>
    </row>
    <row r="145" spans="1:30" ht="14">
      <c r="A145" s="5" t="s">
        <v>39</v>
      </c>
      <c r="B145" s="6"/>
      <c r="C145" s="7"/>
      <c r="D145" s="14"/>
      <c r="E145" s="16"/>
      <c r="F145" s="11"/>
      <c r="G145" s="11"/>
      <c r="H145" s="11"/>
      <c r="I145" s="11"/>
      <c r="J145" s="11"/>
      <c r="K145" s="11"/>
      <c r="L145" s="11"/>
      <c r="M145" s="11"/>
      <c r="N145" s="11"/>
      <c r="O145" s="11"/>
      <c r="P145" s="11"/>
      <c r="Q145" s="11"/>
      <c r="R145" s="11"/>
      <c r="S145" s="11"/>
      <c r="T145" s="11"/>
      <c r="AC145" s="11"/>
      <c r="AD145" s="11"/>
    </row>
    <row r="146" spans="1:30">
      <c r="A146" s="5"/>
      <c r="B146" s="6"/>
      <c r="C146" s="7"/>
      <c r="D146" s="14"/>
      <c r="E146" s="16"/>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row>
    <row r="147" spans="1:30" ht="42">
      <c r="A147" s="5" t="s">
        <v>40</v>
      </c>
      <c r="B147" s="6"/>
      <c r="C147" s="7"/>
      <c r="D147" s="14"/>
      <c r="E147" s="16"/>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row>
    <row r="148" spans="1:30">
      <c r="A148" s="5"/>
      <c r="B148" s="6"/>
      <c r="C148" s="7"/>
      <c r="D148" s="14"/>
      <c r="E148" s="16"/>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row>
    <row r="149" spans="1:30" ht="56">
      <c r="A149" s="5" t="s">
        <v>41</v>
      </c>
      <c r="B149" s="6"/>
      <c r="C149" s="7"/>
      <c r="D149" s="14"/>
      <c r="E149" s="16"/>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row>
    <row r="150" spans="1:30">
      <c r="A150" s="5"/>
      <c r="B150" s="6"/>
      <c r="C150" s="7"/>
      <c r="D150" s="14"/>
      <c r="E150" s="16"/>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row>
    <row r="151" spans="1:30" ht="14">
      <c r="A151" s="5" t="s">
        <v>42</v>
      </c>
      <c r="B151" s="6"/>
      <c r="C151" s="7"/>
      <c r="D151" s="14"/>
      <c r="E151" s="16"/>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row>
    <row r="152" spans="1:30">
      <c r="A152" s="5"/>
      <c r="B152" s="6"/>
      <c r="C152" s="7"/>
      <c r="D152" s="14"/>
      <c r="E152" s="16"/>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row>
    <row r="153" spans="1:30" ht="28">
      <c r="A153" s="5" t="s">
        <v>43</v>
      </c>
      <c r="B153" s="6"/>
      <c r="C153" s="7"/>
      <c r="D153" s="14"/>
      <c r="E153" s="16"/>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row>
    <row r="154" spans="1:30">
      <c r="A154" s="5"/>
      <c r="B154" s="6"/>
      <c r="C154" s="7"/>
      <c r="D154" s="14"/>
      <c r="E154" s="16"/>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row>
    <row r="155" spans="1:30" ht="28">
      <c r="A155" s="5" t="s">
        <v>44</v>
      </c>
      <c r="B155" s="6"/>
      <c r="C155" s="7"/>
      <c r="D155" s="14"/>
      <c r="E155" s="16"/>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row>
    <row r="156" spans="1:30">
      <c r="A156" s="5"/>
      <c r="B156" s="6"/>
      <c r="C156" s="7"/>
      <c r="D156" s="14"/>
      <c r="E156" s="16"/>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row>
    <row r="157" spans="1:30" ht="14">
      <c r="A157" s="5" t="s">
        <v>45</v>
      </c>
      <c r="B157" s="6"/>
      <c r="C157" s="7"/>
      <c r="D157" s="14"/>
      <c r="E157" s="16"/>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row>
    <row r="158" spans="1:30">
      <c r="A158" s="5"/>
      <c r="B158" s="6"/>
      <c r="C158" s="7"/>
      <c r="D158" s="14"/>
      <c r="E158" s="16"/>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row>
    <row r="159" spans="1:30" ht="42">
      <c r="A159" s="5" t="s">
        <v>46</v>
      </c>
      <c r="B159" s="6"/>
      <c r="C159" s="7"/>
      <c r="D159" s="14"/>
      <c r="E159" s="16"/>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row>
    <row r="160" spans="1:30">
      <c r="A160" s="5"/>
      <c r="B160" s="6"/>
      <c r="C160" s="7"/>
      <c r="D160" s="14"/>
      <c r="E160" s="16"/>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row>
    <row r="161" spans="1:30" ht="14">
      <c r="A161" s="5" t="s">
        <v>47</v>
      </c>
      <c r="B161" s="6"/>
      <c r="C161" s="7"/>
      <c r="D161" s="14"/>
      <c r="E161" s="16"/>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row>
    <row r="162" spans="1:30">
      <c r="A162" s="5"/>
      <c r="B162" s="6"/>
      <c r="C162" s="7"/>
      <c r="D162" s="14"/>
      <c r="E162" s="16"/>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row>
    <row r="163" spans="1:30" ht="14">
      <c r="A163" s="5" t="s">
        <v>48</v>
      </c>
      <c r="B163" s="6"/>
      <c r="C163" s="7"/>
      <c r="D163" s="14"/>
      <c r="E163" s="16"/>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row>
    <row r="164" spans="1:30">
      <c r="A164" s="5"/>
      <c r="B164" s="6"/>
      <c r="C164" s="7"/>
      <c r="D164" s="14"/>
      <c r="E164" s="16"/>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row>
    <row r="165" spans="1:30" ht="14">
      <c r="A165" s="5" t="s">
        <v>49</v>
      </c>
      <c r="B165" s="6" t="s">
        <v>50</v>
      </c>
      <c r="C165" s="7">
        <f>(95-7.2)+(44-2)+(20.5-7.2)+16+6.2+50</f>
        <v>215.3</v>
      </c>
      <c r="D165" s="14"/>
      <c r="E165" s="16">
        <f>C165*D165</f>
        <v>0</v>
      </c>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row>
    <row r="166" spans="1:30">
      <c r="A166" s="5"/>
      <c r="B166" s="6"/>
      <c r="C166" s="7"/>
      <c r="D166" s="14"/>
      <c r="E166" s="16"/>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c r="A167" s="92" t="s">
        <v>191</v>
      </c>
      <c r="B167" s="92"/>
      <c r="C167" s="7"/>
      <c r="D167" s="14"/>
      <c r="E167" s="16"/>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c r="A168" s="15"/>
      <c r="B168" s="15"/>
      <c r="C168" s="7"/>
      <c r="D168" s="14"/>
      <c r="E168" s="16"/>
      <c r="F168" s="11"/>
      <c r="G168" s="11"/>
      <c r="H168" s="11"/>
      <c r="I168" s="11"/>
      <c r="J168" s="11"/>
      <c r="K168" s="11"/>
      <c r="L168" s="11"/>
      <c r="M168" s="11"/>
      <c r="N168" s="11"/>
      <c r="W168" s="11"/>
      <c r="X168" s="11"/>
      <c r="Y168" s="11"/>
      <c r="Z168" s="11"/>
      <c r="AA168" s="11"/>
      <c r="AB168" s="11"/>
      <c r="AC168" s="11"/>
      <c r="AD168" s="11"/>
    </row>
    <row r="169" spans="1:30" ht="30" customHeight="1">
      <c r="A169" s="5" t="s">
        <v>192</v>
      </c>
      <c r="B169" s="6" t="s">
        <v>29</v>
      </c>
      <c r="C169" s="7">
        <v>8</v>
      </c>
      <c r="D169" s="14"/>
      <c r="E169" s="16">
        <f>C169*D169</f>
        <v>0</v>
      </c>
      <c r="F169" s="11"/>
      <c r="G169" s="11"/>
      <c r="H169" s="11"/>
      <c r="I169" s="11"/>
      <c r="J169" s="11"/>
      <c r="K169" s="11"/>
      <c r="L169" s="11"/>
      <c r="M169" s="11"/>
      <c r="N169" s="11"/>
      <c r="W169" s="11"/>
      <c r="X169" s="11"/>
      <c r="Y169" s="11"/>
      <c r="Z169" s="11"/>
      <c r="AA169" s="11"/>
      <c r="AB169" s="11"/>
      <c r="AC169" s="11"/>
      <c r="AD169" s="11"/>
    </row>
    <row r="170" spans="1:30">
      <c r="A170" s="5"/>
      <c r="B170" s="15"/>
      <c r="C170" s="7"/>
      <c r="D170" s="14"/>
      <c r="E170" s="16"/>
      <c r="F170" s="11"/>
      <c r="G170" s="11"/>
      <c r="H170" s="11"/>
      <c r="I170" s="11"/>
      <c r="J170" s="11"/>
      <c r="K170" s="11"/>
      <c r="L170" s="11"/>
      <c r="M170" s="11"/>
      <c r="N170" s="11"/>
      <c r="W170" s="11"/>
      <c r="X170" s="11"/>
      <c r="Y170" s="11"/>
      <c r="Z170" s="11"/>
      <c r="AA170" s="11"/>
      <c r="AB170" s="11"/>
      <c r="AC170" s="11"/>
      <c r="AD170" s="11"/>
    </row>
    <row r="171" spans="1:30">
      <c r="A171" s="92" t="s">
        <v>193</v>
      </c>
      <c r="B171" s="92"/>
      <c r="C171" s="7"/>
      <c r="D171" s="14"/>
      <c r="E171" s="16"/>
      <c r="F171" s="11"/>
      <c r="G171" s="11"/>
      <c r="H171" s="11"/>
      <c r="I171" s="11"/>
      <c r="J171" s="11"/>
      <c r="K171" s="11"/>
      <c r="L171" s="11"/>
      <c r="M171" s="11"/>
      <c r="N171" s="11"/>
      <c r="W171" s="11"/>
      <c r="X171" s="11"/>
      <c r="Y171" s="11"/>
      <c r="Z171" s="11"/>
      <c r="AA171" s="11"/>
      <c r="AB171" s="11"/>
      <c r="AC171" s="11"/>
      <c r="AD171" s="11"/>
    </row>
    <row r="172" spans="1:30">
      <c r="A172" s="15"/>
      <c r="B172" s="15"/>
      <c r="C172" s="7"/>
      <c r="D172" s="14"/>
      <c r="E172" s="16"/>
      <c r="F172" s="11"/>
      <c r="G172" s="11"/>
      <c r="H172" s="11"/>
      <c r="I172" s="11"/>
      <c r="J172" s="11"/>
      <c r="K172" s="11"/>
      <c r="L172" s="11"/>
      <c r="M172" s="11"/>
      <c r="N172" s="11"/>
      <c r="W172" s="11"/>
      <c r="X172" s="11"/>
      <c r="Y172" s="11"/>
      <c r="Z172" s="11"/>
      <c r="AA172" s="11"/>
      <c r="AB172" s="11"/>
      <c r="AC172" s="11"/>
      <c r="AD172" s="11"/>
    </row>
    <row r="173" spans="1:30" ht="12.75" customHeight="1">
      <c r="A173" s="5" t="s">
        <v>194</v>
      </c>
      <c r="B173" s="6" t="s">
        <v>50</v>
      </c>
      <c r="C173" s="7">
        <f>(0.9+2.1+2.1)*8</f>
        <v>40.799999999999997</v>
      </c>
      <c r="D173" s="14"/>
      <c r="E173" s="16">
        <f>C173*D173</f>
        <v>0</v>
      </c>
      <c r="F173" s="11"/>
      <c r="G173" s="11"/>
      <c r="H173" s="11"/>
      <c r="I173" s="11"/>
      <c r="J173" s="11"/>
      <c r="K173" s="11"/>
      <c r="L173" s="11"/>
      <c r="M173" s="11"/>
      <c r="N173" s="11"/>
      <c r="W173" s="11"/>
      <c r="X173" s="11"/>
      <c r="Y173" s="11"/>
      <c r="Z173" s="11"/>
      <c r="AA173" s="11"/>
      <c r="AB173" s="11"/>
      <c r="AC173" s="11"/>
      <c r="AD173" s="11"/>
    </row>
    <row r="174" spans="1:30" ht="12.75" customHeight="1">
      <c r="A174" s="5"/>
      <c r="B174" s="5"/>
      <c r="C174" s="7"/>
      <c r="D174" s="14"/>
      <c r="E174" s="16"/>
      <c r="F174" s="11"/>
      <c r="G174" s="11"/>
      <c r="H174" s="11"/>
      <c r="I174" s="11"/>
      <c r="J174" s="11"/>
      <c r="K174" s="11"/>
      <c r="L174" s="11"/>
      <c r="M174" s="11"/>
      <c r="N174" s="11"/>
      <c r="W174" s="11"/>
      <c r="X174" s="11"/>
      <c r="Y174" s="11"/>
      <c r="Z174" s="11"/>
      <c r="AA174" s="11"/>
      <c r="AB174" s="11"/>
      <c r="AC174" s="11"/>
      <c r="AD174" s="11"/>
    </row>
    <row r="175" spans="1:30" ht="14">
      <c r="A175" s="5" t="s">
        <v>51</v>
      </c>
      <c r="B175" s="6"/>
      <c r="C175" s="7"/>
      <c r="D175" s="14"/>
      <c r="E175" s="16"/>
      <c r="F175" s="11"/>
      <c r="G175" s="11"/>
      <c r="H175" s="11"/>
      <c r="I175" s="11"/>
      <c r="J175" s="11"/>
      <c r="K175" s="11"/>
      <c r="L175" s="11"/>
      <c r="M175" s="11"/>
      <c r="N175" s="11"/>
      <c r="W175" s="11"/>
      <c r="X175" s="11"/>
      <c r="Y175" s="11"/>
      <c r="Z175" s="11"/>
      <c r="AA175" s="11"/>
      <c r="AB175" s="11"/>
      <c r="AC175" s="11"/>
      <c r="AD175" s="11"/>
    </row>
    <row r="176" spans="1:30">
      <c r="A176" s="5"/>
      <c r="B176" s="6"/>
      <c r="C176" s="7"/>
      <c r="D176" s="14"/>
      <c r="E176" s="16"/>
      <c r="F176" s="11"/>
      <c r="G176" s="11"/>
      <c r="H176" s="11"/>
      <c r="I176" s="11"/>
      <c r="J176" s="11"/>
      <c r="K176" s="11"/>
      <c r="L176" s="11"/>
      <c r="M176" s="11"/>
      <c r="N176" s="11"/>
      <c r="W176" s="11"/>
      <c r="X176" s="11"/>
      <c r="Y176" s="11"/>
      <c r="Z176" s="11"/>
      <c r="AA176" s="11"/>
      <c r="AB176" s="11"/>
      <c r="AC176" s="11"/>
      <c r="AD176" s="11"/>
    </row>
    <row r="177" spans="1:30" ht="70">
      <c r="A177" s="5" t="s">
        <v>52</v>
      </c>
      <c r="B177" s="6" t="s">
        <v>29</v>
      </c>
      <c r="C177" s="7">
        <v>1</v>
      </c>
      <c r="D177" s="14"/>
      <c r="E177" s="16">
        <f>C177*D177</f>
        <v>0</v>
      </c>
      <c r="F177" s="11"/>
      <c r="G177" s="11"/>
      <c r="H177" s="11"/>
      <c r="I177" s="11"/>
      <c r="J177" s="11"/>
      <c r="K177" s="11"/>
      <c r="L177" s="11"/>
      <c r="M177" s="11"/>
      <c r="N177" s="11"/>
      <c r="W177" s="11"/>
      <c r="X177" s="11"/>
      <c r="Y177" s="11"/>
      <c r="Z177" s="11"/>
      <c r="AA177" s="11"/>
      <c r="AB177" s="11"/>
      <c r="AC177" s="11"/>
      <c r="AD177" s="11"/>
    </row>
    <row r="178" spans="1:30" ht="12.75" customHeight="1">
      <c r="A178" s="5"/>
      <c r="B178" s="6"/>
      <c r="C178" s="7"/>
      <c r="D178" s="14"/>
      <c r="E178" s="16"/>
      <c r="F178" s="11"/>
      <c r="G178" s="11"/>
      <c r="H178" s="11"/>
      <c r="I178" s="11"/>
      <c r="J178" s="11"/>
      <c r="K178" s="11"/>
      <c r="L178" s="11"/>
      <c r="M178" s="11"/>
      <c r="N178" s="11"/>
      <c r="W178" s="11"/>
      <c r="X178" s="11"/>
      <c r="Y178" s="11"/>
      <c r="Z178" s="11"/>
      <c r="AA178" s="11"/>
      <c r="AB178" s="11"/>
      <c r="AC178" s="11"/>
      <c r="AD178" s="11"/>
    </row>
    <row r="179" spans="1:30" ht="64.5" customHeight="1">
      <c r="A179" s="5" t="s">
        <v>53</v>
      </c>
      <c r="B179" s="6" t="s">
        <v>29</v>
      </c>
      <c r="C179" s="7">
        <v>1</v>
      </c>
      <c r="D179" s="14"/>
      <c r="E179" s="16">
        <f>C179*D179</f>
        <v>0</v>
      </c>
      <c r="F179" s="11"/>
      <c r="G179" s="11"/>
      <c r="H179" s="11"/>
      <c r="I179" s="11"/>
      <c r="J179" s="11"/>
      <c r="K179" s="11"/>
      <c r="L179" s="11"/>
      <c r="M179" s="11"/>
      <c r="N179" s="11"/>
      <c r="W179" s="11"/>
      <c r="X179" s="11"/>
      <c r="Y179" s="11"/>
      <c r="Z179" s="11"/>
      <c r="AA179" s="11"/>
      <c r="AB179" s="11"/>
      <c r="AC179" s="11"/>
      <c r="AD179" s="11"/>
    </row>
    <row r="180" spans="1:30" ht="84" customHeight="1">
      <c r="A180" s="5" t="s">
        <v>345</v>
      </c>
      <c r="B180" s="6" t="s">
        <v>29</v>
      </c>
      <c r="C180" s="7">
        <v>1</v>
      </c>
      <c r="D180" s="14"/>
      <c r="E180" s="16">
        <f>C180*D180</f>
        <v>0</v>
      </c>
      <c r="F180" s="11"/>
      <c r="G180" s="11"/>
      <c r="H180" s="11"/>
      <c r="I180" s="11"/>
      <c r="J180" s="11"/>
      <c r="K180" s="11"/>
      <c r="L180" s="11"/>
      <c r="M180" s="11"/>
      <c r="N180" s="11"/>
      <c r="W180" s="11"/>
      <c r="X180" s="11"/>
      <c r="Y180" s="11"/>
      <c r="Z180" s="11"/>
      <c r="AA180" s="11"/>
      <c r="AB180" s="11"/>
      <c r="AC180" s="11"/>
      <c r="AD180" s="11"/>
    </row>
    <row r="181" spans="1:30" ht="24.75" customHeight="1">
      <c r="A181" s="92" t="s">
        <v>197</v>
      </c>
      <c r="B181" s="92"/>
      <c r="C181" s="7"/>
      <c r="D181" s="14"/>
      <c r="E181" s="16"/>
      <c r="F181" s="11"/>
      <c r="G181" s="11"/>
      <c r="H181" s="11"/>
      <c r="I181" s="11"/>
      <c r="J181" s="11"/>
      <c r="K181" s="11"/>
      <c r="L181" s="11"/>
      <c r="M181" s="11"/>
      <c r="N181" s="11"/>
      <c r="W181" s="11"/>
      <c r="X181" s="11"/>
      <c r="Y181" s="11"/>
      <c r="Z181" s="11"/>
      <c r="AA181" s="11"/>
      <c r="AB181" s="11"/>
      <c r="AC181" s="11"/>
      <c r="AD181" s="11"/>
    </row>
    <row r="182" spans="1:30" ht="29.25" customHeight="1">
      <c r="A182" s="93" t="s">
        <v>198</v>
      </c>
      <c r="B182" s="93"/>
      <c r="C182" s="7"/>
      <c r="D182" s="14"/>
      <c r="E182" s="16"/>
      <c r="F182" s="11"/>
      <c r="G182" s="11"/>
      <c r="H182" s="11"/>
      <c r="I182" s="11"/>
      <c r="J182" s="11"/>
      <c r="K182" s="11"/>
      <c r="L182" s="11"/>
      <c r="M182" s="11"/>
      <c r="N182" s="11"/>
      <c r="W182" s="11"/>
      <c r="X182" s="11"/>
      <c r="Y182" s="11"/>
      <c r="Z182" s="11"/>
      <c r="AA182" s="11"/>
      <c r="AB182" s="11"/>
      <c r="AC182" s="11"/>
      <c r="AD182" s="11"/>
    </row>
    <row r="183" spans="1:30" ht="55" customHeight="1">
      <c r="A183" s="5" t="s">
        <v>199</v>
      </c>
      <c r="B183" s="5"/>
      <c r="C183" s="7"/>
      <c r="D183" s="14"/>
      <c r="E183" s="16"/>
      <c r="F183" s="11"/>
      <c r="G183" s="11"/>
      <c r="H183" s="11"/>
      <c r="I183" s="11"/>
      <c r="J183" s="11"/>
      <c r="K183" s="11"/>
      <c r="L183" s="11"/>
      <c r="M183" s="11"/>
      <c r="N183" s="11"/>
      <c r="W183" s="11"/>
      <c r="X183" s="11"/>
      <c r="Y183" s="11"/>
      <c r="Z183" s="11"/>
      <c r="AA183" s="11"/>
      <c r="AB183" s="11"/>
      <c r="AC183" s="11"/>
      <c r="AD183" s="11"/>
    </row>
    <row r="184" spans="1:30" ht="18" customHeight="1">
      <c r="A184" s="5" t="s">
        <v>160</v>
      </c>
      <c r="B184" s="5"/>
      <c r="C184" s="7"/>
      <c r="D184" s="14"/>
      <c r="E184" s="16"/>
      <c r="F184" s="11"/>
      <c r="G184" s="11"/>
      <c r="H184" s="11"/>
      <c r="I184" s="11"/>
      <c r="J184" s="11"/>
      <c r="K184" s="11"/>
      <c r="L184" s="11"/>
      <c r="M184" s="11"/>
      <c r="N184" s="11"/>
      <c r="W184" s="11"/>
      <c r="X184" s="11"/>
      <c r="Y184" s="11"/>
      <c r="Z184" s="11"/>
      <c r="AA184" s="11"/>
      <c r="AB184" s="11"/>
      <c r="AC184" s="11"/>
      <c r="AD184" s="11"/>
    </row>
    <row r="185" spans="1:30" ht="81" customHeight="1">
      <c r="A185" s="5" t="s">
        <v>284</v>
      </c>
      <c r="B185" s="6" t="s">
        <v>200</v>
      </c>
      <c r="C185" s="7">
        <f>515+52</f>
        <v>567</v>
      </c>
      <c r="D185" s="14"/>
      <c r="E185" s="16">
        <f>C185*D185</f>
        <v>0</v>
      </c>
      <c r="F185" s="11"/>
      <c r="G185" s="11"/>
      <c r="H185" s="11"/>
      <c r="I185" s="11"/>
      <c r="J185" s="11"/>
      <c r="K185" s="11"/>
      <c r="L185" s="11"/>
      <c r="M185" s="11"/>
      <c r="N185" s="11"/>
      <c r="W185" s="11"/>
      <c r="X185" s="11"/>
      <c r="Y185" s="11"/>
      <c r="Z185" s="11"/>
      <c r="AA185" s="11"/>
      <c r="AB185" s="11"/>
      <c r="AC185" s="11"/>
      <c r="AD185" s="11"/>
    </row>
    <row r="186" spans="1:30" ht="15" customHeight="1">
      <c r="A186" s="5"/>
      <c r="B186" s="6"/>
      <c r="C186" s="7"/>
      <c r="D186" s="14"/>
      <c r="E186" s="16"/>
      <c r="F186" s="11"/>
      <c r="G186" s="11"/>
      <c r="H186" s="11"/>
      <c r="I186" s="11"/>
      <c r="J186" s="11"/>
      <c r="K186" s="11"/>
      <c r="L186" s="11"/>
      <c r="M186" s="11"/>
      <c r="N186" s="11"/>
      <c r="W186" s="11"/>
      <c r="X186" s="11"/>
      <c r="Y186" s="11"/>
      <c r="Z186" s="11"/>
      <c r="AA186" s="11"/>
      <c r="AB186" s="11"/>
      <c r="AC186" s="11"/>
      <c r="AD186" s="11"/>
    </row>
    <row r="187" spans="1:30" ht="48" customHeight="1">
      <c r="A187" s="5" t="s">
        <v>267</v>
      </c>
      <c r="B187" s="6" t="s">
        <v>200</v>
      </c>
      <c r="C187" s="7">
        <f>44+57+5+7+16+40</f>
        <v>169</v>
      </c>
      <c r="D187" s="14"/>
      <c r="E187" s="16">
        <f>C187*D187</f>
        <v>0</v>
      </c>
      <c r="F187" s="11"/>
      <c r="G187" s="11"/>
      <c r="H187" s="11"/>
      <c r="I187" s="11"/>
      <c r="J187" s="11"/>
      <c r="K187" s="11"/>
      <c r="L187" s="11"/>
      <c r="M187" s="11"/>
      <c r="N187" s="11"/>
      <c r="W187" s="11"/>
      <c r="X187" s="11"/>
      <c r="Y187" s="11"/>
      <c r="Z187" s="11"/>
      <c r="AA187" s="11"/>
      <c r="AB187" s="11"/>
      <c r="AC187" s="11"/>
      <c r="AD187" s="11"/>
    </row>
    <row r="188" spans="1:30" ht="11" customHeight="1">
      <c r="A188" s="5"/>
      <c r="B188" s="6"/>
      <c r="C188" s="7"/>
      <c r="D188" s="14"/>
      <c r="E188" s="16"/>
      <c r="F188" s="11"/>
      <c r="G188" s="11"/>
      <c r="H188" s="11"/>
      <c r="I188" s="11"/>
      <c r="J188" s="11"/>
      <c r="K188" s="11"/>
      <c r="L188" s="11"/>
      <c r="M188" s="11"/>
      <c r="N188" s="11"/>
      <c r="W188" s="11"/>
      <c r="X188" s="11"/>
      <c r="Y188" s="11"/>
      <c r="Z188" s="11"/>
      <c r="AA188" s="11"/>
      <c r="AB188" s="11"/>
      <c r="AC188" s="11"/>
      <c r="AD188" s="11"/>
    </row>
    <row r="189" spans="1:30" ht="29" customHeight="1">
      <c r="A189" s="5" t="s">
        <v>331</v>
      </c>
      <c r="B189" s="6"/>
      <c r="C189" s="7"/>
      <c r="D189" s="14"/>
      <c r="E189" s="16"/>
      <c r="F189" s="11"/>
      <c r="G189" s="11"/>
      <c r="H189" s="11"/>
      <c r="I189" s="11"/>
      <c r="J189" s="11"/>
      <c r="K189" s="11"/>
      <c r="L189" s="11"/>
      <c r="M189" s="11"/>
      <c r="N189" s="11"/>
      <c r="W189" s="11"/>
      <c r="X189" s="11"/>
      <c r="Y189" s="11"/>
      <c r="Z189" s="11"/>
      <c r="AA189" s="11"/>
      <c r="AB189" s="11"/>
      <c r="AC189" s="11"/>
      <c r="AD189" s="11"/>
    </row>
    <row r="190" spans="1:30" ht="48" customHeight="1">
      <c r="A190" s="5" t="s">
        <v>332</v>
      </c>
      <c r="B190" s="6" t="s">
        <v>200</v>
      </c>
      <c r="C190" s="7">
        <v>82</v>
      </c>
      <c r="D190" s="14"/>
      <c r="E190" s="16">
        <f t="shared" ref="E190:E192" si="1">C190*D190</f>
        <v>0</v>
      </c>
      <c r="F190" s="11"/>
      <c r="G190" s="11"/>
      <c r="H190" s="11"/>
      <c r="I190" s="11"/>
      <c r="J190" s="11"/>
      <c r="K190" s="11"/>
      <c r="L190" s="11"/>
      <c r="M190" s="11"/>
      <c r="N190" s="11"/>
      <c r="W190" s="11"/>
      <c r="X190" s="11"/>
      <c r="Y190" s="11"/>
      <c r="Z190" s="11"/>
      <c r="AA190" s="11"/>
      <c r="AB190" s="11"/>
      <c r="AC190" s="11"/>
      <c r="AD190" s="11"/>
    </row>
    <row r="191" spans="1:30" ht="12.75" customHeight="1">
      <c r="A191" s="5"/>
      <c r="B191" s="6"/>
      <c r="C191" s="7"/>
      <c r="D191" s="14"/>
      <c r="E191" s="16"/>
      <c r="F191" s="11"/>
      <c r="G191" s="11"/>
      <c r="H191" s="11"/>
      <c r="I191" s="11"/>
      <c r="J191" s="11"/>
      <c r="K191" s="11"/>
      <c r="L191" s="11"/>
      <c r="M191" s="11"/>
      <c r="N191" s="11"/>
      <c r="W191" s="11"/>
      <c r="X191" s="11"/>
      <c r="Y191" s="11"/>
      <c r="Z191" s="11"/>
      <c r="AA191" s="11"/>
      <c r="AB191" s="11"/>
      <c r="AC191" s="11"/>
      <c r="AD191" s="11"/>
    </row>
    <row r="192" spans="1:30" ht="53" customHeight="1">
      <c r="A192" s="5" t="s">
        <v>333</v>
      </c>
      <c r="B192" s="6" t="s">
        <v>200</v>
      </c>
      <c r="C192" s="7">
        <v>65</v>
      </c>
      <c r="D192" s="14"/>
      <c r="E192" s="16">
        <f t="shared" si="1"/>
        <v>0</v>
      </c>
      <c r="F192" s="11"/>
      <c r="G192" s="11"/>
      <c r="H192" s="11"/>
      <c r="I192" s="11"/>
      <c r="J192" s="11"/>
      <c r="K192" s="11"/>
      <c r="L192" s="11"/>
      <c r="M192" s="11"/>
      <c r="N192" s="11"/>
      <c r="W192" s="11"/>
      <c r="X192" s="11"/>
      <c r="Y192" s="11"/>
      <c r="Z192" s="11"/>
      <c r="AA192" s="11"/>
      <c r="AB192" s="11"/>
      <c r="AC192" s="11"/>
      <c r="AD192" s="11"/>
    </row>
    <row r="193" spans="1:30" ht="12.75" customHeight="1">
      <c r="A193" s="5"/>
      <c r="B193" s="6"/>
      <c r="C193" s="7"/>
      <c r="D193" s="14"/>
      <c r="E193" s="16"/>
      <c r="F193" s="11"/>
      <c r="G193" s="11"/>
      <c r="H193" s="11"/>
      <c r="I193" s="11"/>
      <c r="J193" s="11"/>
      <c r="K193" s="11"/>
      <c r="L193" s="11"/>
      <c r="M193" s="11"/>
      <c r="N193" s="11"/>
      <c r="W193" s="11"/>
      <c r="X193" s="11"/>
      <c r="Y193" s="11"/>
      <c r="Z193" s="11"/>
      <c r="AA193" s="11"/>
      <c r="AB193" s="11"/>
      <c r="AC193" s="11"/>
      <c r="AD193" s="11"/>
    </row>
    <row r="194" spans="1:30" ht="12.75" customHeight="1">
      <c r="A194" s="5"/>
      <c r="B194" s="6"/>
      <c r="C194" s="7"/>
      <c r="D194" s="14"/>
      <c r="E194" s="16"/>
      <c r="F194" s="11"/>
      <c r="G194" s="11"/>
      <c r="H194" s="11"/>
      <c r="I194" s="11"/>
      <c r="J194" s="11"/>
      <c r="K194" s="11"/>
      <c r="L194" s="11"/>
      <c r="M194" s="11"/>
      <c r="N194" s="11"/>
      <c r="W194" s="11"/>
      <c r="X194" s="11"/>
      <c r="Y194" s="11"/>
      <c r="Z194" s="11"/>
      <c r="AA194" s="11"/>
      <c r="AB194" s="11"/>
      <c r="AC194" s="11"/>
      <c r="AD194" s="11"/>
    </row>
    <row r="195" spans="1:30" ht="12.75" customHeight="1">
      <c r="A195" s="5"/>
      <c r="B195" s="6"/>
      <c r="C195" s="7"/>
      <c r="D195" s="14"/>
      <c r="E195" s="16"/>
      <c r="F195" s="11"/>
      <c r="G195" s="11"/>
      <c r="H195" s="11"/>
      <c r="I195" s="11"/>
      <c r="J195" s="11"/>
      <c r="K195" s="11"/>
      <c r="L195" s="11"/>
      <c r="M195" s="11"/>
      <c r="N195" s="11"/>
      <c r="W195" s="11"/>
      <c r="X195" s="11"/>
      <c r="Y195" s="11"/>
      <c r="Z195" s="11"/>
      <c r="AA195" s="11"/>
      <c r="AB195" s="11"/>
      <c r="AC195" s="11"/>
      <c r="AD195" s="11"/>
    </row>
    <row r="196" spans="1:30" ht="28">
      <c r="A196" s="8" t="s">
        <v>54</v>
      </c>
      <c r="B196" s="6"/>
      <c r="C196" s="7"/>
      <c r="D196" s="14"/>
      <c r="E196" s="16"/>
      <c r="F196" s="11"/>
      <c r="G196" s="11"/>
      <c r="H196" s="11"/>
      <c r="I196" s="11"/>
      <c r="J196" s="11"/>
      <c r="K196" s="11"/>
      <c r="L196" s="11"/>
      <c r="M196" s="11"/>
      <c r="N196" s="11"/>
      <c r="W196" s="11"/>
      <c r="X196" s="11"/>
      <c r="Y196" s="11"/>
      <c r="Z196" s="11"/>
      <c r="AA196" s="11"/>
      <c r="AB196" s="11"/>
      <c r="AC196" s="11"/>
      <c r="AD196" s="11"/>
    </row>
    <row r="197" spans="1:30">
      <c r="A197" s="5"/>
      <c r="B197" s="6"/>
      <c r="C197" s="7"/>
      <c r="D197" s="14"/>
      <c r="E197" s="16"/>
      <c r="F197" s="11"/>
      <c r="G197" s="11"/>
      <c r="H197" s="11"/>
      <c r="I197" s="11"/>
      <c r="J197" s="11"/>
      <c r="K197" s="11"/>
      <c r="L197" s="11"/>
      <c r="M197" s="11"/>
      <c r="N197" s="11"/>
      <c r="W197" s="11"/>
      <c r="X197" s="11"/>
      <c r="Y197" s="11"/>
      <c r="Z197" s="11"/>
      <c r="AA197" s="11"/>
      <c r="AB197" s="11"/>
      <c r="AC197" s="11"/>
      <c r="AD197" s="11"/>
    </row>
    <row r="198" spans="1:30" ht="14">
      <c r="A198" s="5" t="s">
        <v>9</v>
      </c>
      <c r="B198" s="6"/>
      <c r="C198" s="7"/>
      <c r="D198" s="14"/>
      <c r="E198" s="16"/>
      <c r="F198" s="11"/>
      <c r="G198" s="11"/>
      <c r="H198" s="11"/>
      <c r="I198" s="11"/>
      <c r="J198" s="11"/>
      <c r="K198" s="11"/>
      <c r="L198" s="11"/>
      <c r="M198" s="11"/>
      <c r="N198" s="11"/>
      <c r="W198" s="11"/>
      <c r="X198" s="11"/>
      <c r="Y198" s="11"/>
      <c r="Z198" s="11"/>
      <c r="AA198" s="11"/>
      <c r="AB198" s="11"/>
      <c r="AC198" s="11"/>
      <c r="AD198" s="11"/>
    </row>
    <row r="199" spans="1:30">
      <c r="A199" s="5"/>
      <c r="B199" s="6"/>
      <c r="C199" s="7"/>
      <c r="D199" s="14"/>
      <c r="E199" s="16"/>
      <c r="F199" s="11"/>
      <c r="G199" s="11"/>
      <c r="H199" s="11"/>
      <c r="I199" s="11"/>
      <c r="J199" s="11"/>
      <c r="K199" s="11"/>
      <c r="L199" s="11"/>
      <c r="M199" s="11"/>
      <c r="N199" s="11"/>
      <c r="W199" s="11"/>
      <c r="X199" s="11"/>
      <c r="Y199" s="11"/>
      <c r="Z199" s="11"/>
      <c r="AA199" s="11"/>
      <c r="AB199" s="11"/>
      <c r="AC199" s="11"/>
      <c r="AD199" s="11"/>
    </row>
    <row r="200" spans="1:30" ht="14">
      <c r="A200" s="5" t="s">
        <v>39</v>
      </c>
      <c r="B200" s="6"/>
      <c r="C200" s="7"/>
      <c r="D200" s="14"/>
      <c r="E200" s="16"/>
      <c r="F200" s="11"/>
      <c r="G200" s="11"/>
      <c r="H200" s="11"/>
      <c r="I200" s="11"/>
      <c r="J200" s="11"/>
      <c r="K200" s="11"/>
      <c r="L200" s="11"/>
      <c r="M200" s="11"/>
      <c r="N200" s="11"/>
      <c r="W200" s="11"/>
      <c r="X200" s="11"/>
      <c r="Y200" s="11"/>
      <c r="Z200" s="11"/>
      <c r="AA200" s="11"/>
      <c r="AB200" s="11"/>
      <c r="AC200" s="11"/>
      <c r="AD200" s="11"/>
    </row>
    <row r="201" spans="1:30">
      <c r="A201" s="5"/>
      <c r="B201" s="6"/>
      <c r="C201" s="7"/>
      <c r="D201" s="14"/>
      <c r="E201" s="16"/>
      <c r="F201" s="11"/>
      <c r="G201" s="11"/>
      <c r="H201" s="11"/>
      <c r="I201" s="11"/>
      <c r="J201" s="11"/>
      <c r="K201" s="11"/>
      <c r="L201" s="11"/>
      <c r="M201" s="11"/>
      <c r="N201" s="11"/>
      <c r="W201" s="11"/>
      <c r="X201" s="11"/>
      <c r="Y201" s="11"/>
      <c r="Z201" s="11"/>
      <c r="AA201" s="11"/>
      <c r="AB201" s="11"/>
      <c r="AC201" s="11"/>
      <c r="AD201" s="11"/>
    </row>
    <row r="202" spans="1:30" ht="42">
      <c r="A202" s="5" t="s">
        <v>40</v>
      </c>
      <c r="B202" s="6"/>
      <c r="C202" s="7"/>
      <c r="D202" s="14"/>
      <c r="E202" s="16"/>
      <c r="F202" s="11"/>
      <c r="G202" s="11"/>
      <c r="H202" s="11"/>
      <c r="I202" s="11"/>
      <c r="J202" s="11"/>
      <c r="K202" s="11"/>
      <c r="L202" s="11"/>
      <c r="M202" s="11"/>
      <c r="N202" s="11"/>
      <c r="W202" s="11"/>
      <c r="X202" s="11"/>
      <c r="Y202" s="11"/>
      <c r="Z202" s="11"/>
      <c r="AA202" s="11"/>
      <c r="AB202" s="11"/>
      <c r="AC202" s="11"/>
      <c r="AD202" s="11"/>
    </row>
    <row r="203" spans="1:30">
      <c r="A203" s="5"/>
      <c r="B203" s="6"/>
      <c r="C203" s="7"/>
      <c r="D203" s="14"/>
      <c r="E203" s="16"/>
      <c r="F203" s="11"/>
      <c r="G203" s="11"/>
      <c r="H203" s="11"/>
      <c r="I203" s="11"/>
      <c r="J203" s="11"/>
      <c r="K203" s="11"/>
      <c r="L203" s="11"/>
      <c r="M203" s="11"/>
      <c r="N203" s="11"/>
      <c r="W203" s="11"/>
      <c r="X203" s="11"/>
      <c r="Y203" s="11"/>
      <c r="Z203" s="11"/>
      <c r="AA203" s="11"/>
      <c r="AB203" s="11"/>
      <c r="AC203" s="11"/>
      <c r="AD203" s="11"/>
    </row>
    <row r="204" spans="1:30" ht="56">
      <c r="A204" s="5" t="s">
        <v>41</v>
      </c>
      <c r="B204" s="6"/>
      <c r="C204" s="7"/>
      <c r="D204" s="14"/>
      <c r="E204" s="16"/>
      <c r="F204" s="11"/>
      <c r="G204" s="11"/>
      <c r="H204" s="11"/>
      <c r="I204" s="11"/>
      <c r="J204" s="11"/>
      <c r="K204" s="11"/>
      <c r="L204" s="11"/>
      <c r="M204" s="11"/>
      <c r="N204" s="11"/>
      <c r="W204" s="11"/>
      <c r="X204" s="11"/>
      <c r="Y204" s="11"/>
      <c r="Z204" s="11"/>
      <c r="AA204" s="11"/>
      <c r="AB204" s="11"/>
      <c r="AC204" s="11"/>
      <c r="AD204" s="11"/>
    </row>
    <row r="205" spans="1:30">
      <c r="A205" s="5"/>
      <c r="B205" s="6"/>
      <c r="C205" s="7"/>
      <c r="D205" s="14"/>
      <c r="E205" s="16"/>
      <c r="F205" s="11"/>
      <c r="G205" s="11"/>
      <c r="H205" s="11"/>
      <c r="I205" s="11"/>
      <c r="J205" s="11"/>
      <c r="K205" s="11"/>
      <c r="L205" s="11"/>
      <c r="M205" s="11"/>
      <c r="N205" s="11"/>
      <c r="W205" s="11"/>
      <c r="X205" s="11"/>
      <c r="Y205" s="11"/>
      <c r="Z205" s="11"/>
      <c r="AA205" s="11"/>
      <c r="AB205" s="11"/>
      <c r="AC205" s="11"/>
      <c r="AD205" s="11"/>
    </row>
    <row r="206" spans="1:30" ht="14">
      <c r="A206" s="5" t="s">
        <v>55</v>
      </c>
      <c r="B206" s="6"/>
      <c r="C206" s="7"/>
      <c r="D206" s="14"/>
      <c r="E206" s="16"/>
      <c r="F206" s="11"/>
      <c r="G206" s="11"/>
      <c r="H206" s="11"/>
      <c r="I206" s="11"/>
      <c r="J206" s="11"/>
      <c r="K206" s="11"/>
      <c r="L206" s="11"/>
      <c r="M206" s="11"/>
      <c r="N206" s="11"/>
      <c r="W206" s="11"/>
      <c r="X206" s="11"/>
      <c r="Y206" s="11"/>
      <c r="Z206" s="11"/>
      <c r="AA206" s="11"/>
      <c r="AB206" s="11"/>
      <c r="AC206" s="11"/>
      <c r="AD206" s="11"/>
    </row>
    <row r="207" spans="1:30">
      <c r="A207" s="5"/>
      <c r="B207" s="6"/>
      <c r="C207" s="7"/>
      <c r="D207" s="14"/>
      <c r="E207" s="16"/>
      <c r="F207" s="11"/>
      <c r="G207" s="11"/>
      <c r="H207" s="11"/>
      <c r="I207" s="11"/>
      <c r="J207" s="11"/>
      <c r="K207" s="11"/>
      <c r="L207" s="11"/>
      <c r="M207" s="11"/>
      <c r="N207" s="11"/>
      <c r="W207" s="11"/>
      <c r="X207" s="11"/>
      <c r="Y207" s="11"/>
      <c r="Z207" s="11"/>
      <c r="AA207" s="11"/>
      <c r="AB207" s="11"/>
      <c r="AC207" s="11"/>
      <c r="AD207" s="11"/>
    </row>
    <row r="208" spans="1:30" ht="28">
      <c r="A208" s="5" t="s">
        <v>56</v>
      </c>
      <c r="B208" s="6"/>
      <c r="C208" s="7"/>
      <c r="D208" s="14"/>
      <c r="E208" s="16"/>
      <c r="F208" s="11"/>
      <c r="G208" s="11"/>
      <c r="H208" s="11"/>
      <c r="I208" s="11"/>
      <c r="J208" s="11"/>
      <c r="K208" s="11"/>
      <c r="L208" s="11"/>
      <c r="M208" s="11"/>
      <c r="N208" s="11"/>
      <c r="W208" s="11"/>
      <c r="X208" s="11"/>
      <c r="Y208" s="11"/>
      <c r="Z208" s="11"/>
      <c r="AA208" s="11"/>
      <c r="AB208" s="11"/>
      <c r="AC208" s="11"/>
      <c r="AD208" s="11"/>
    </row>
    <row r="209" spans="1:30">
      <c r="A209" s="5"/>
      <c r="B209" s="6"/>
      <c r="C209" s="7"/>
      <c r="D209" s="14"/>
      <c r="E209" s="16"/>
      <c r="F209" s="11"/>
      <c r="G209" s="11"/>
      <c r="H209" s="11"/>
      <c r="I209" s="11"/>
      <c r="J209" s="11"/>
      <c r="K209" s="11"/>
      <c r="L209" s="11"/>
      <c r="M209" s="11"/>
      <c r="N209" s="11"/>
      <c r="W209" s="11"/>
      <c r="X209" s="11"/>
      <c r="Y209" s="11"/>
      <c r="Z209" s="11"/>
      <c r="AA209" s="11"/>
      <c r="AB209" s="11"/>
      <c r="AC209" s="11"/>
      <c r="AD209" s="11"/>
    </row>
    <row r="210" spans="1:30" ht="14">
      <c r="A210" s="5" t="s">
        <v>57</v>
      </c>
      <c r="B210" s="6"/>
      <c r="C210" s="7"/>
      <c r="D210" s="14"/>
      <c r="E210" s="16"/>
      <c r="F210" s="11"/>
      <c r="G210" s="11"/>
      <c r="H210" s="11"/>
      <c r="I210" s="11"/>
      <c r="J210" s="11"/>
      <c r="K210" s="11"/>
      <c r="L210" s="11"/>
      <c r="M210" s="11"/>
      <c r="N210" s="11"/>
      <c r="W210" s="11"/>
      <c r="X210" s="11"/>
      <c r="Y210" s="11"/>
      <c r="Z210" s="11"/>
      <c r="AA210" s="11"/>
      <c r="AB210" s="11"/>
      <c r="AC210" s="11"/>
      <c r="AD210" s="11"/>
    </row>
    <row r="211" spans="1:30">
      <c r="A211" s="5"/>
      <c r="B211" s="6"/>
      <c r="C211" s="7"/>
      <c r="D211" s="14"/>
      <c r="E211" s="16"/>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row>
    <row r="212" spans="1:30" ht="70">
      <c r="A212" s="5" t="s">
        <v>58</v>
      </c>
      <c r="B212" s="6"/>
      <c r="C212" s="7"/>
      <c r="D212" s="14"/>
      <c r="E212" s="16"/>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row>
    <row r="213" spans="1:30">
      <c r="A213" s="5"/>
      <c r="B213" s="6"/>
      <c r="C213" s="7"/>
      <c r="D213" s="14"/>
      <c r="E213" s="16"/>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row>
    <row r="214" spans="1:30" ht="84">
      <c r="A214" s="5" t="s">
        <v>59</v>
      </c>
      <c r="B214" s="6"/>
      <c r="C214" s="7"/>
      <c r="D214" s="14"/>
      <c r="E214" s="16"/>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row>
    <row r="215" spans="1:30">
      <c r="A215" s="5"/>
      <c r="B215" s="6"/>
      <c r="C215" s="7"/>
      <c r="D215" s="14"/>
      <c r="E215" s="16"/>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row>
    <row r="216" spans="1:30" ht="28">
      <c r="A216" s="5" t="s">
        <v>60</v>
      </c>
      <c r="B216" s="6"/>
      <c r="C216" s="7"/>
      <c r="D216" s="14"/>
      <c r="E216" s="16"/>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row>
    <row r="217" spans="1:30">
      <c r="A217" s="5"/>
      <c r="B217" s="6"/>
      <c r="C217" s="7"/>
      <c r="D217" s="14"/>
      <c r="E217" s="16"/>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row>
    <row r="218" spans="1:30" ht="14">
      <c r="A218" s="5" t="s">
        <v>61</v>
      </c>
      <c r="B218" s="6"/>
      <c r="C218" s="7"/>
      <c r="D218" s="14"/>
      <c r="E218" s="16"/>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row>
    <row r="219" spans="1:30">
      <c r="A219" s="5"/>
      <c r="B219" s="6"/>
      <c r="C219" s="7"/>
      <c r="D219" s="14"/>
      <c r="E219" s="16"/>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row>
    <row r="220" spans="1:30" ht="28">
      <c r="A220" s="5" t="s">
        <v>62</v>
      </c>
      <c r="B220" s="6"/>
      <c r="C220" s="7"/>
      <c r="D220" s="14"/>
      <c r="E220" s="16"/>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row>
    <row r="221" spans="1:30">
      <c r="A221" s="5"/>
      <c r="B221" s="6"/>
      <c r="C221" s="7"/>
      <c r="D221" s="14"/>
      <c r="E221" s="16"/>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row>
    <row r="222" spans="1:30" ht="14">
      <c r="A222" s="5" t="s">
        <v>63</v>
      </c>
      <c r="B222" s="6"/>
      <c r="C222" s="7"/>
      <c r="D222" s="14"/>
      <c r="E222" s="16"/>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row>
    <row r="223" spans="1:30">
      <c r="A223" s="5"/>
      <c r="B223" s="6"/>
      <c r="C223" s="7"/>
      <c r="D223" s="14"/>
      <c r="E223" s="16"/>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row>
    <row r="224" spans="1:30" ht="28">
      <c r="A224" s="5" t="s">
        <v>64</v>
      </c>
      <c r="B224" s="6"/>
      <c r="C224" s="7"/>
      <c r="D224" s="14"/>
      <c r="E224" s="16"/>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row>
    <row r="225" spans="1:30">
      <c r="A225" s="5"/>
      <c r="B225" s="6"/>
      <c r="C225" s="7"/>
      <c r="D225" s="14"/>
      <c r="E225" s="16"/>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row>
    <row r="226" spans="1:30" ht="98">
      <c r="A226" s="5" t="s">
        <v>65</v>
      </c>
      <c r="B226" s="6"/>
      <c r="C226" s="7"/>
      <c r="D226" s="14"/>
      <c r="E226" s="16"/>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row>
    <row r="227" spans="1:30">
      <c r="A227" s="5"/>
      <c r="B227" s="6"/>
      <c r="C227" s="7"/>
      <c r="D227" s="14"/>
      <c r="E227" s="16"/>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row>
    <row r="228" spans="1:30" ht="14">
      <c r="A228" s="8" t="s">
        <v>66</v>
      </c>
      <c r="B228" s="6"/>
      <c r="C228" s="7"/>
      <c r="D228" s="14"/>
      <c r="E228" s="16"/>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row>
    <row r="229" spans="1:30">
      <c r="A229" s="5"/>
      <c r="B229" s="6"/>
      <c r="C229" s="7"/>
      <c r="D229" s="14"/>
      <c r="E229" s="16"/>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row>
    <row r="230" spans="1:30" ht="14">
      <c r="A230" s="8" t="s">
        <v>285</v>
      </c>
      <c r="B230" s="6"/>
      <c r="C230" s="7"/>
      <c r="D230" s="14"/>
      <c r="E230" s="16"/>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row>
    <row r="231" spans="1:30">
      <c r="A231" s="5"/>
      <c r="B231" s="6"/>
      <c r="C231" s="7"/>
      <c r="D231" s="14"/>
      <c r="E231" s="16"/>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row>
    <row r="232" spans="1:30" ht="42">
      <c r="A232" s="5" t="s">
        <v>349</v>
      </c>
      <c r="B232" s="6" t="s">
        <v>32</v>
      </c>
      <c r="C232" s="7">
        <v>270</v>
      </c>
      <c r="D232" s="14"/>
      <c r="E232" s="16">
        <f>C232*D232</f>
        <v>0</v>
      </c>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row>
    <row r="233" spans="1:30">
      <c r="A233" s="5"/>
      <c r="B233" s="6"/>
      <c r="C233" s="7"/>
      <c r="D233" s="14"/>
      <c r="E233" s="16"/>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row>
    <row r="234" spans="1:30">
      <c r="A234" s="5"/>
      <c r="B234" s="6"/>
      <c r="C234" s="7"/>
      <c r="D234" s="14"/>
      <c r="E234" s="16"/>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row>
    <row r="235" spans="1:30" ht="14">
      <c r="A235" s="8" t="s">
        <v>286</v>
      </c>
      <c r="B235" s="6"/>
      <c r="C235" s="7"/>
      <c r="D235" s="14"/>
      <c r="E235" s="16"/>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row>
    <row r="236" spans="1:30">
      <c r="A236" s="5"/>
      <c r="B236" s="6"/>
      <c r="C236" s="7"/>
      <c r="D236" s="14"/>
      <c r="E236" s="16"/>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row>
    <row r="237" spans="1:30" ht="84">
      <c r="A237" s="5" t="s">
        <v>287</v>
      </c>
      <c r="B237" s="6" t="s">
        <v>29</v>
      </c>
      <c r="C237" s="7">
        <v>1</v>
      </c>
      <c r="D237" s="14"/>
      <c r="E237" s="16">
        <f>C237*D237</f>
        <v>0</v>
      </c>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row>
    <row r="238" spans="1:30">
      <c r="A238" s="5"/>
      <c r="B238" s="6"/>
      <c r="C238" s="7"/>
      <c r="D238" s="14"/>
      <c r="E238" s="16"/>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row>
    <row r="239" spans="1:30">
      <c r="A239" s="5"/>
      <c r="B239" s="6"/>
      <c r="C239" s="7"/>
      <c r="D239" s="14"/>
      <c r="E239" s="16"/>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row>
    <row r="240" spans="1:30">
      <c r="A240" s="5"/>
      <c r="B240" s="6"/>
      <c r="C240" s="7"/>
      <c r="D240" s="14"/>
      <c r="E240" s="16"/>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row>
    <row r="241" spans="1:30">
      <c r="A241" s="5"/>
      <c r="B241" s="6"/>
      <c r="C241" s="7"/>
      <c r="D241" s="14"/>
      <c r="E241" s="16"/>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row>
    <row r="242" spans="1:30" ht="14">
      <c r="A242" s="8" t="s">
        <v>67</v>
      </c>
      <c r="B242" s="6"/>
      <c r="C242" s="7"/>
      <c r="D242" s="14"/>
      <c r="E242" s="16"/>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row>
    <row r="243" spans="1:30">
      <c r="A243" s="5"/>
      <c r="B243" s="6"/>
      <c r="C243" s="7"/>
      <c r="D243" s="14"/>
      <c r="E243" s="16"/>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row>
    <row r="244" spans="1:30" ht="14">
      <c r="A244" s="5" t="s">
        <v>9</v>
      </c>
      <c r="B244" s="6"/>
      <c r="C244" s="7"/>
      <c r="D244" s="14"/>
      <c r="E244" s="16"/>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row>
    <row r="245" spans="1:30">
      <c r="A245" s="5"/>
      <c r="B245" s="6"/>
      <c r="C245" s="7"/>
      <c r="D245" s="14"/>
      <c r="E245" s="16"/>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row>
    <row r="246" spans="1:30" ht="14">
      <c r="A246" s="5" t="s">
        <v>68</v>
      </c>
      <c r="B246" s="6"/>
      <c r="C246" s="7"/>
      <c r="D246" s="14"/>
      <c r="E246" s="16"/>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row>
    <row r="247" spans="1:30">
      <c r="A247" s="5"/>
      <c r="B247" s="6"/>
      <c r="C247" s="7"/>
      <c r="D247" s="14"/>
      <c r="E247" s="16"/>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row>
    <row r="248" spans="1:30" ht="112">
      <c r="A248" s="5" t="s">
        <v>69</v>
      </c>
      <c r="B248" s="6"/>
      <c r="C248" s="7"/>
      <c r="D248" s="14"/>
      <c r="E248" s="16"/>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row>
    <row r="249" spans="1:30">
      <c r="A249" s="5"/>
      <c r="B249" s="6"/>
      <c r="C249" s="7"/>
      <c r="D249" s="14"/>
      <c r="E249" s="16"/>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row>
    <row r="250" spans="1:30" ht="14">
      <c r="A250" s="5" t="s">
        <v>70</v>
      </c>
      <c r="B250" s="6"/>
      <c r="C250" s="7"/>
      <c r="D250" s="14"/>
      <c r="E250" s="16"/>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row>
    <row r="251" spans="1:30">
      <c r="A251" s="5"/>
      <c r="B251" s="6"/>
      <c r="C251" s="7"/>
      <c r="D251" s="14"/>
      <c r="E251" s="16"/>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row>
    <row r="252" spans="1:30" ht="140">
      <c r="A252" s="5" t="s">
        <v>71</v>
      </c>
      <c r="B252" s="6"/>
      <c r="C252" s="7"/>
      <c r="D252" s="14"/>
      <c r="E252" s="16"/>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row>
    <row r="253" spans="1:30">
      <c r="A253" s="5"/>
      <c r="B253" s="6"/>
      <c r="C253" s="7"/>
      <c r="D253" s="14"/>
      <c r="E253" s="16"/>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row>
    <row r="254" spans="1:30" ht="14">
      <c r="A254" s="5" t="s">
        <v>72</v>
      </c>
      <c r="B254" s="6"/>
      <c r="C254" s="7"/>
      <c r="D254" s="14"/>
      <c r="E254" s="16"/>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row>
    <row r="255" spans="1:30">
      <c r="A255" s="5"/>
      <c r="B255" s="6"/>
      <c r="C255" s="7"/>
      <c r="D255" s="14"/>
      <c r="E255" s="16"/>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row>
    <row r="256" spans="1:30" ht="14">
      <c r="A256" s="9" t="s">
        <v>195</v>
      </c>
      <c r="B256" s="6" t="s">
        <v>0</v>
      </c>
      <c r="C256" s="7">
        <v>35000</v>
      </c>
      <c r="D256" s="14"/>
      <c r="E256" s="16">
        <f>C256</f>
        <v>35000</v>
      </c>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row>
    <row r="257" spans="1:30" ht="14">
      <c r="A257" s="8" t="s">
        <v>73</v>
      </c>
      <c r="B257" s="6"/>
      <c r="C257" s="7"/>
      <c r="D257" s="14"/>
      <c r="E257" s="16"/>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row>
    <row r="258" spans="1:30">
      <c r="A258" s="5"/>
      <c r="B258" s="6"/>
      <c r="C258" s="7"/>
      <c r="D258" s="14"/>
      <c r="E258" s="16"/>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row>
    <row r="259" spans="1:30" ht="14">
      <c r="A259" s="5" t="s">
        <v>9</v>
      </c>
      <c r="B259" s="6"/>
      <c r="C259" s="7"/>
      <c r="D259" s="14"/>
      <c r="E259" s="16"/>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row>
    <row r="260" spans="1:30">
      <c r="A260" s="5"/>
      <c r="B260" s="6"/>
      <c r="C260" s="7"/>
      <c r="D260" s="14"/>
      <c r="E260" s="16"/>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row>
    <row r="261" spans="1:30" ht="14">
      <c r="A261" s="5" t="s">
        <v>74</v>
      </c>
      <c r="B261" s="6"/>
      <c r="C261" s="7"/>
      <c r="D261" s="14"/>
      <c r="E261" s="16"/>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row>
    <row r="262" spans="1:30">
      <c r="A262" s="5"/>
      <c r="B262" s="6"/>
      <c r="C262" s="7"/>
      <c r="D262" s="14"/>
      <c r="E262" s="16"/>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row>
    <row r="263" spans="1:30" ht="28">
      <c r="A263" s="5" t="s">
        <v>75</v>
      </c>
      <c r="B263" s="6"/>
      <c r="C263" s="7"/>
      <c r="D263" s="14"/>
      <c r="E263" s="16"/>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row>
    <row r="264" spans="1:30" ht="28">
      <c r="A264" s="5" t="s">
        <v>76</v>
      </c>
      <c r="B264" s="6"/>
      <c r="C264" s="7"/>
      <c r="D264" s="14"/>
      <c r="E264" s="16"/>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row>
    <row r="265" spans="1:30">
      <c r="A265" s="5"/>
      <c r="B265" s="6"/>
      <c r="C265" s="7"/>
      <c r="D265" s="14"/>
      <c r="E265" s="16"/>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row>
    <row r="266" spans="1:30" ht="28">
      <c r="A266" s="5" t="s">
        <v>77</v>
      </c>
      <c r="B266" s="6"/>
      <c r="C266" s="7"/>
      <c r="D266" s="14"/>
      <c r="E266" s="16"/>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row>
    <row r="267" spans="1:30">
      <c r="A267" s="5"/>
      <c r="B267" s="6"/>
      <c r="C267" s="7"/>
      <c r="D267" s="14"/>
      <c r="E267" s="16"/>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row>
    <row r="268" spans="1:30" ht="42">
      <c r="A268" s="5" t="s">
        <v>78</v>
      </c>
      <c r="B268" s="6"/>
      <c r="C268" s="7"/>
      <c r="D268" s="14"/>
      <c r="E268" s="16"/>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row>
    <row r="269" spans="1:30">
      <c r="A269" s="5"/>
      <c r="B269" s="6"/>
      <c r="C269" s="7"/>
      <c r="D269" s="14"/>
      <c r="E269" s="16"/>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row>
    <row r="270" spans="1:30" ht="28">
      <c r="A270" s="5" t="s">
        <v>79</v>
      </c>
      <c r="B270" s="6"/>
      <c r="C270" s="7"/>
      <c r="D270" s="14"/>
      <c r="E270" s="16"/>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row>
    <row r="271" spans="1:30">
      <c r="A271" s="5"/>
      <c r="B271" s="6"/>
      <c r="C271" s="7"/>
      <c r="D271" s="14"/>
      <c r="E271" s="16"/>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row>
    <row r="272" spans="1:30" ht="42">
      <c r="A272" s="5" t="s">
        <v>80</v>
      </c>
      <c r="B272" s="6"/>
      <c r="C272" s="7"/>
      <c r="D272" s="14"/>
      <c r="E272" s="16"/>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row>
    <row r="273" spans="1:30">
      <c r="A273" s="5"/>
      <c r="B273" s="6"/>
      <c r="C273" s="7"/>
      <c r="D273" s="14"/>
      <c r="E273" s="16"/>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row>
    <row r="274" spans="1:30" ht="14">
      <c r="A274" s="5" t="s">
        <v>39</v>
      </c>
      <c r="B274" s="6"/>
      <c r="C274" s="7"/>
      <c r="D274" s="14"/>
      <c r="E274" s="16"/>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row>
    <row r="275" spans="1:30">
      <c r="A275" s="5"/>
      <c r="B275" s="6"/>
      <c r="C275" s="7"/>
      <c r="D275" s="14"/>
      <c r="E275" s="16"/>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row>
    <row r="276" spans="1:30" ht="14">
      <c r="A276" s="5" t="s">
        <v>81</v>
      </c>
      <c r="B276" s="6"/>
      <c r="C276" s="7"/>
      <c r="D276" s="14"/>
      <c r="E276" s="16"/>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row>
    <row r="277" spans="1:30">
      <c r="A277" s="5"/>
      <c r="B277" s="6"/>
      <c r="C277" s="7"/>
      <c r="D277" s="14"/>
      <c r="E277" s="16"/>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row>
    <row r="278" spans="1:30" ht="168">
      <c r="A278" s="5" t="s">
        <v>82</v>
      </c>
      <c r="B278" s="6"/>
      <c r="C278" s="7"/>
      <c r="D278" s="14"/>
      <c r="E278" s="16"/>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row>
    <row r="279" spans="1:30">
      <c r="A279" s="5"/>
      <c r="B279" s="6"/>
      <c r="C279" s="7"/>
      <c r="D279" s="14"/>
      <c r="E279" s="16"/>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row>
    <row r="280" spans="1:30" ht="28">
      <c r="A280" s="5" t="s">
        <v>83</v>
      </c>
      <c r="B280" s="6"/>
      <c r="C280" s="7"/>
      <c r="D280" s="14"/>
      <c r="E280" s="16"/>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row>
    <row r="281" spans="1:30" ht="42">
      <c r="A281" s="5" t="s">
        <v>84</v>
      </c>
      <c r="B281" s="6"/>
      <c r="C281" s="7"/>
      <c r="D281" s="14"/>
      <c r="E281" s="16"/>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row>
    <row r="282" spans="1:30" ht="56">
      <c r="A282" s="5" t="s">
        <v>85</v>
      </c>
      <c r="B282" s="6"/>
      <c r="C282" s="7"/>
      <c r="D282" s="14"/>
      <c r="E282" s="16"/>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row>
    <row r="283" spans="1:30" ht="56">
      <c r="A283" s="5" t="s">
        <v>86</v>
      </c>
      <c r="B283" s="6"/>
      <c r="C283" s="7"/>
      <c r="D283" s="14"/>
      <c r="E283" s="16"/>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row>
    <row r="284" spans="1:30" ht="84">
      <c r="A284" s="5" t="s">
        <v>87</v>
      </c>
      <c r="B284" s="6"/>
      <c r="C284" s="7"/>
      <c r="D284" s="14"/>
      <c r="E284" s="16"/>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row>
    <row r="285" spans="1:30" ht="70">
      <c r="A285" s="5" t="s">
        <v>88</v>
      </c>
      <c r="B285" s="6"/>
      <c r="C285" s="7"/>
      <c r="D285" s="14"/>
      <c r="E285" s="16"/>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row>
    <row r="286" spans="1:30">
      <c r="A286" s="5"/>
      <c r="B286" s="6"/>
      <c r="C286" s="7"/>
      <c r="D286" s="14"/>
      <c r="E286" s="16"/>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row>
    <row r="287" spans="1:30" ht="14">
      <c r="A287" s="5" t="s">
        <v>89</v>
      </c>
      <c r="B287" s="6"/>
      <c r="C287" s="7"/>
      <c r="D287" s="14"/>
      <c r="E287" s="16"/>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row>
    <row r="288" spans="1:30">
      <c r="A288" s="5"/>
      <c r="B288" s="6"/>
      <c r="C288" s="7"/>
      <c r="D288" s="14"/>
      <c r="E288" s="16"/>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row>
    <row r="289" spans="1:30" ht="42">
      <c r="A289" s="5" t="s">
        <v>90</v>
      </c>
      <c r="B289" s="6"/>
      <c r="C289" s="7"/>
      <c r="D289" s="14"/>
      <c r="E289" s="16"/>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row>
    <row r="290" spans="1:30">
      <c r="A290" s="5"/>
      <c r="B290" s="6"/>
      <c r="C290" s="7"/>
      <c r="D290" s="14"/>
      <c r="E290" s="16"/>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row>
    <row r="291" spans="1:30" ht="14">
      <c r="A291" s="5" t="s">
        <v>334</v>
      </c>
      <c r="B291" s="6" t="s">
        <v>29</v>
      </c>
      <c r="C291" s="7">
        <v>2</v>
      </c>
      <c r="D291" s="14"/>
      <c r="E291" s="16">
        <f>C291*D291</f>
        <v>0</v>
      </c>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row>
    <row r="292" spans="1:30">
      <c r="A292" s="5"/>
      <c r="B292" s="6"/>
      <c r="C292" s="7"/>
      <c r="D292" s="14"/>
      <c r="E292" s="16"/>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row>
    <row r="293" spans="1:30">
      <c r="A293" s="5"/>
      <c r="B293" s="6"/>
      <c r="C293" s="7"/>
      <c r="D293" s="14"/>
      <c r="E293" s="16"/>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row>
    <row r="294" spans="1:30" ht="14">
      <c r="A294" s="8" t="s">
        <v>91</v>
      </c>
      <c r="B294" s="6"/>
      <c r="C294" s="7"/>
      <c r="D294" s="14"/>
      <c r="E294" s="16"/>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row>
    <row r="295" spans="1:30">
      <c r="A295" s="5"/>
      <c r="B295" s="6"/>
      <c r="C295" s="7"/>
      <c r="D295" s="14"/>
      <c r="E295" s="16"/>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row>
    <row r="296" spans="1:30" ht="14">
      <c r="A296" s="5" t="s">
        <v>9</v>
      </c>
      <c r="B296" s="6"/>
      <c r="C296" s="7"/>
      <c r="D296" s="14"/>
      <c r="E296" s="16"/>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row>
    <row r="297" spans="1:30">
      <c r="A297" s="5"/>
      <c r="B297" s="6"/>
      <c r="C297" s="7"/>
      <c r="D297" s="14"/>
      <c r="E297" s="16"/>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row>
    <row r="298" spans="1:30" ht="14">
      <c r="A298" s="5" t="s">
        <v>92</v>
      </c>
      <c r="B298" s="6"/>
      <c r="C298" s="7"/>
      <c r="D298" s="14"/>
      <c r="E298" s="16"/>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row>
    <row r="299" spans="1:30">
      <c r="A299" s="5"/>
      <c r="B299" s="6"/>
      <c r="C299" s="7"/>
      <c r="D299" s="14"/>
      <c r="E299" s="16"/>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row>
    <row r="300" spans="1:30" ht="42">
      <c r="A300" s="5" t="s">
        <v>93</v>
      </c>
      <c r="B300" s="6"/>
      <c r="C300" s="7"/>
      <c r="D300" s="14"/>
      <c r="E300" s="16"/>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row>
    <row r="301" spans="1:30" ht="14">
      <c r="A301" s="5" t="s">
        <v>94</v>
      </c>
      <c r="B301" s="6"/>
      <c r="C301" s="7"/>
      <c r="D301" s="14"/>
      <c r="E301" s="16"/>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row>
    <row r="302" spans="1:30" ht="28">
      <c r="A302" s="5" t="s">
        <v>95</v>
      </c>
      <c r="B302" s="6"/>
      <c r="C302" s="7"/>
      <c r="D302" s="14"/>
      <c r="E302" s="16"/>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row>
    <row r="303" spans="1:30" ht="28">
      <c r="A303" s="5" t="s">
        <v>96</v>
      </c>
      <c r="B303" s="6"/>
      <c r="C303" s="7"/>
      <c r="D303" s="14"/>
      <c r="E303" s="16"/>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row>
    <row r="304" spans="1:30" ht="42">
      <c r="A304" s="5" t="s">
        <v>97</v>
      </c>
      <c r="B304" s="6"/>
      <c r="C304" s="7"/>
      <c r="D304" s="14"/>
      <c r="E304" s="16"/>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row>
    <row r="305" spans="1:30" ht="14">
      <c r="A305" s="5" t="s">
        <v>98</v>
      </c>
      <c r="B305" s="6"/>
      <c r="C305" s="7"/>
      <c r="D305" s="14"/>
      <c r="E305" s="16"/>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row>
    <row r="306" spans="1:30" ht="42">
      <c r="A306" s="5" t="s">
        <v>99</v>
      </c>
      <c r="B306" s="6"/>
      <c r="C306" s="7"/>
      <c r="D306" s="14"/>
      <c r="E306" s="16"/>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row>
    <row r="307" spans="1:30" ht="98">
      <c r="A307" s="5" t="s">
        <v>100</v>
      </c>
      <c r="B307" s="6"/>
      <c r="C307" s="7"/>
      <c r="D307" s="14"/>
      <c r="E307" s="16"/>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row>
    <row r="308" spans="1:30">
      <c r="A308" s="5"/>
      <c r="B308" s="6"/>
      <c r="C308" s="7"/>
      <c r="D308" s="14"/>
      <c r="E308" s="16"/>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row>
    <row r="309" spans="1:30" ht="84">
      <c r="A309" s="5" t="s">
        <v>101</v>
      </c>
      <c r="B309" s="6"/>
      <c r="C309" s="7"/>
      <c r="D309" s="14"/>
      <c r="E309" s="16"/>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row>
    <row r="310" spans="1:30">
      <c r="A310" s="5"/>
      <c r="B310" s="6"/>
      <c r="C310" s="7"/>
      <c r="D310" s="14"/>
      <c r="E310" s="16"/>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row>
    <row r="311" spans="1:30" ht="42">
      <c r="A311" s="5" t="s">
        <v>102</v>
      </c>
      <c r="B311" s="6"/>
      <c r="C311" s="7"/>
      <c r="D311" s="14"/>
      <c r="E311" s="16"/>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row>
    <row r="312" spans="1:30">
      <c r="A312" s="5"/>
      <c r="B312" s="6"/>
      <c r="C312" s="7"/>
      <c r="D312" s="14"/>
      <c r="E312" s="16"/>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row>
    <row r="313" spans="1:30" ht="56">
      <c r="A313" s="5" t="s">
        <v>103</v>
      </c>
      <c r="B313" s="6"/>
      <c r="C313" s="7"/>
      <c r="D313" s="14"/>
      <c r="E313" s="16"/>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row>
    <row r="314" spans="1:30">
      <c r="A314" s="5"/>
      <c r="B314" s="6"/>
      <c r="C314" s="7"/>
      <c r="D314" s="14"/>
      <c r="E314" s="16"/>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row>
    <row r="315" spans="1:30" ht="70">
      <c r="A315" s="5" t="s">
        <v>104</v>
      </c>
      <c r="B315" s="6"/>
      <c r="C315" s="7"/>
      <c r="D315" s="14"/>
      <c r="E315" s="16"/>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row>
    <row r="316" spans="1:30" ht="70">
      <c r="A316" s="5" t="s">
        <v>105</v>
      </c>
      <c r="B316" s="6"/>
      <c r="C316" s="7"/>
      <c r="D316" s="14"/>
      <c r="E316" s="16"/>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row>
    <row r="317" spans="1:30" ht="42">
      <c r="A317" s="5" t="s">
        <v>106</v>
      </c>
      <c r="B317" s="6"/>
      <c r="C317" s="7"/>
      <c r="D317" s="14"/>
      <c r="E317" s="16"/>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row>
    <row r="318" spans="1:30" ht="14">
      <c r="A318" s="5" t="s">
        <v>107</v>
      </c>
      <c r="B318" s="6"/>
      <c r="C318" s="7"/>
      <c r="D318" s="14"/>
      <c r="E318" s="16"/>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row>
    <row r="319" spans="1:30" ht="28">
      <c r="A319" s="5" t="s">
        <v>108</v>
      </c>
      <c r="B319" s="6"/>
      <c r="C319" s="7"/>
      <c r="D319" s="14"/>
      <c r="E319" s="16"/>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row>
    <row r="320" spans="1:30">
      <c r="A320" s="5"/>
      <c r="B320" s="6"/>
      <c r="C320" s="7"/>
      <c r="D320" s="14"/>
      <c r="E320" s="16"/>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row>
    <row r="321" spans="1:30" ht="14">
      <c r="A321" s="8" t="s">
        <v>109</v>
      </c>
      <c r="B321" s="6"/>
      <c r="C321" s="7"/>
      <c r="D321" s="14"/>
      <c r="E321" s="16"/>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row>
    <row r="322" spans="1:30">
      <c r="A322" s="5"/>
      <c r="B322" s="6"/>
      <c r="C322" s="7"/>
      <c r="D322" s="14"/>
      <c r="E322" s="16"/>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row>
    <row r="323" spans="1:30" ht="112">
      <c r="A323" s="5" t="s">
        <v>272</v>
      </c>
      <c r="B323" s="6"/>
      <c r="C323" s="7"/>
      <c r="D323" s="14"/>
      <c r="E323" s="16"/>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row>
    <row r="324" spans="1:30">
      <c r="A324" s="5"/>
      <c r="B324" s="6"/>
      <c r="C324" s="7"/>
      <c r="D324" s="14"/>
      <c r="E324" s="16"/>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row>
    <row r="325" spans="1:30" ht="14">
      <c r="A325" s="5" t="s">
        <v>274</v>
      </c>
      <c r="B325" s="6" t="s">
        <v>32</v>
      </c>
      <c r="C325" s="7">
        <v>270</v>
      </c>
      <c r="D325" s="14"/>
      <c r="E325" s="16">
        <f>C325*D325</f>
        <v>0</v>
      </c>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row>
    <row r="326" spans="1:30">
      <c r="A326" s="5"/>
      <c r="B326" s="6"/>
      <c r="C326" s="7"/>
      <c r="D326" s="14"/>
      <c r="E326" s="16"/>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row>
    <row r="327" spans="1:30">
      <c r="A327" s="5"/>
      <c r="B327" s="6"/>
      <c r="C327" s="7"/>
      <c r="D327" s="14"/>
      <c r="E327" s="16"/>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row>
    <row r="328" spans="1:30" ht="98" customHeight="1">
      <c r="A328" s="5" t="s">
        <v>269</v>
      </c>
      <c r="B328" s="6"/>
      <c r="C328" s="7"/>
      <c r="D328" s="14"/>
      <c r="E328" s="16"/>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row>
    <row r="329" spans="1:30">
      <c r="A329" s="5"/>
      <c r="B329" s="6"/>
      <c r="C329" s="7"/>
      <c r="D329" s="14"/>
      <c r="E329" s="16"/>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row>
    <row r="330" spans="1:30" ht="14">
      <c r="A330" s="5" t="s">
        <v>275</v>
      </c>
      <c r="B330" s="6" t="s">
        <v>32</v>
      </c>
      <c r="C330" s="7">
        <v>16</v>
      </c>
      <c r="D330" s="14"/>
      <c r="E330" s="16">
        <f>C330*D330</f>
        <v>0</v>
      </c>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row>
    <row r="331" spans="1:30">
      <c r="A331" s="5"/>
      <c r="B331" s="6"/>
      <c r="C331" s="7"/>
      <c r="D331" s="14"/>
      <c r="E331" s="16"/>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row>
    <row r="332" spans="1:30" ht="14">
      <c r="A332" s="8" t="s">
        <v>270</v>
      </c>
      <c r="B332" s="6"/>
      <c r="C332" s="7"/>
      <c r="D332" s="14"/>
      <c r="E332" s="16"/>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row>
    <row r="333" spans="1:30">
      <c r="A333" s="5"/>
      <c r="B333" s="6"/>
      <c r="C333" s="7"/>
      <c r="D333" s="14"/>
      <c r="E333" s="16"/>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row>
    <row r="334" spans="1:30" ht="112">
      <c r="A334" s="5" t="s">
        <v>271</v>
      </c>
      <c r="B334" s="6"/>
      <c r="C334" s="7"/>
      <c r="D334" s="14"/>
      <c r="E334" s="16"/>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row>
    <row r="335" spans="1:30" ht="14">
      <c r="A335" s="5" t="s">
        <v>134</v>
      </c>
      <c r="B335" s="6" t="s">
        <v>32</v>
      </c>
      <c r="C335" s="7">
        <f>(216*2.1)</f>
        <v>453.6</v>
      </c>
      <c r="D335" s="14"/>
      <c r="E335" s="16">
        <f>C335*D335</f>
        <v>0</v>
      </c>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row>
    <row r="336" spans="1:30">
      <c r="A336" s="5"/>
      <c r="B336" s="6"/>
      <c r="C336" s="7"/>
      <c r="D336" s="14"/>
      <c r="E336" s="16"/>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row>
    <row r="337" spans="1:30" ht="112">
      <c r="A337" s="5" t="s">
        <v>272</v>
      </c>
      <c r="B337" s="6"/>
      <c r="C337" s="7"/>
      <c r="D337" s="14"/>
      <c r="E337" s="16"/>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row>
    <row r="338" spans="1:30" ht="14">
      <c r="A338" s="5" t="s">
        <v>273</v>
      </c>
      <c r="B338" s="6" t="s">
        <v>50</v>
      </c>
      <c r="C338" s="7">
        <f>(720*0.3)*2</f>
        <v>432</v>
      </c>
      <c r="D338" s="14"/>
      <c r="E338" s="16">
        <f>C338*D338</f>
        <v>0</v>
      </c>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row>
    <row r="339" spans="1:30">
      <c r="A339" s="5"/>
      <c r="B339" s="6"/>
      <c r="C339" s="7"/>
      <c r="D339" s="14"/>
      <c r="E339" s="16"/>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row>
    <row r="340" spans="1:30">
      <c r="A340" s="5"/>
      <c r="B340" s="6"/>
      <c r="C340" s="7"/>
      <c r="D340" s="14"/>
      <c r="E340" s="16"/>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row>
    <row r="341" spans="1:30" ht="14">
      <c r="A341" s="5" t="s">
        <v>110</v>
      </c>
      <c r="B341" s="6"/>
      <c r="C341" s="7"/>
      <c r="D341" s="14"/>
      <c r="E341" s="16"/>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row>
    <row r="342" spans="1:30">
      <c r="A342" s="5"/>
      <c r="B342" s="6"/>
      <c r="C342" s="7"/>
      <c r="D342" s="14"/>
      <c r="E342" s="16"/>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row>
    <row r="343" spans="1:30" ht="28">
      <c r="A343" s="5" t="s">
        <v>111</v>
      </c>
      <c r="B343" s="6"/>
      <c r="C343" s="7"/>
      <c r="D343" s="14"/>
      <c r="E343" s="16"/>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row>
    <row r="344" spans="1:30">
      <c r="A344" s="5"/>
      <c r="B344" s="6"/>
      <c r="C344" s="7"/>
      <c r="D344" s="14"/>
      <c r="E344" s="16"/>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row>
    <row r="345" spans="1:30" ht="28">
      <c r="A345" s="5" t="s">
        <v>112</v>
      </c>
      <c r="B345" s="6" t="s">
        <v>50</v>
      </c>
      <c r="C345" s="7">
        <v>50</v>
      </c>
      <c r="D345" s="14"/>
      <c r="E345" s="16">
        <f>C345*D345</f>
        <v>0</v>
      </c>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row>
    <row r="346" spans="1:30">
      <c r="A346" s="5"/>
      <c r="B346" s="6"/>
      <c r="C346" s="7"/>
      <c r="D346" s="14"/>
      <c r="E346" s="16"/>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row>
    <row r="347" spans="1:30" ht="14">
      <c r="A347" s="5" t="s">
        <v>113</v>
      </c>
      <c r="B347" s="6"/>
      <c r="C347" s="7"/>
      <c r="D347" s="14"/>
      <c r="E347" s="16"/>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row>
    <row r="348" spans="1:30">
      <c r="A348" s="5"/>
      <c r="B348" s="6"/>
      <c r="C348" s="7"/>
      <c r="D348" s="14"/>
      <c r="E348" s="16"/>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row>
    <row r="349" spans="1:30" ht="14">
      <c r="A349" s="5" t="s">
        <v>114</v>
      </c>
      <c r="B349" s="6"/>
      <c r="C349" s="7"/>
      <c r="D349" s="14"/>
      <c r="E349" s="16"/>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row>
    <row r="350" spans="1:30">
      <c r="A350" s="5"/>
      <c r="B350" s="6"/>
      <c r="C350" s="7"/>
      <c r="D350" s="14"/>
      <c r="E350" s="16"/>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row>
    <row r="351" spans="1:30" ht="56">
      <c r="A351" s="5" t="s">
        <v>115</v>
      </c>
      <c r="B351" s="6"/>
      <c r="C351" s="7"/>
      <c r="D351" s="14"/>
      <c r="E351" s="16"/>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row>
    <row r="352" spans="1:30">
      <c r="A352" s="5"/>
      <c r="B352" s="6"/>
      <c r="C352" s="7"/>
      <c r="D352" s="14"/>
      <c r="E352" s="16"/>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row>
    <row r="353" spans="1:30">
      <c r="A353" s="5"/>
      <c r="B353" s="6"/>
      <c r="C353" s="7"/>
      <c r="D353" s="14"/>
      <c r="E353" s="16"/>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row>
    <row r="354" spans="1:30" ht="15" customHeight="1">
      <c r="A354" s="5" t="s">
        <v>276</v>
      </c>
      <c r="B354" s="6" t="s">
        <v>32</v>
      </c>
      <c r="C354" s="7">
        <f>5+5+2</f>
        <v>12</v>
      </c>
      <c r="D354" s="14"/>
      <c r="E354" s="16">
        <f>C354*D354</f>
        <v>0</v>
      </c>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row>
    <row r="355" spans="1:30">
      <c r="A355" s="5"/>
      <c r="B355" s="6"/>
      <c r="C355" s="7"/>
      <c r="D355" s="14"/>
      <c r="E355" s="16"/>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row>
    <row r="356" spans="1:30">
      <c r="A356" s="5"/>
      <c r="B356" s="6"/>
      <c r="C356" s="7"/>
      <c r="D356" s="14"/>
      <c r="E356" s="16"/>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row>
    <row r="357" spans="1:30" ht="56">
      <c r="A357" s="5" t="s">
        <v>210</v>
      </c>
      <c r="B357" s="6"/>
      <c r="C357" s="7"/>
      <c r="D357" s="14"/>
      <c r="E357" s="16"/>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row>
    <row r="358" spans="1:30">
      <c r="A358" s="5"/>
      <c r="B358" s="6"/>
      <c r="C358" s="7"/>
      <c r="D358" s="14"/>
      <c r="E358" s="16"/>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row>
    <row r="359" spans="1:30">
      <c r="A359" s="5"/>
      <c r="B359" s="6"/>
      <c r="C359" s="7"/>
      <c r="D359" s="14"/>
      <c r="E359" s="16"/>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row>
    <row r="360" spans="1:30" ht="14">
      <c r="A360" s="8" t="s">
        <v>250</v>
      </c>
      <c r="B360" s="6"/>
      <c r="C360" s="7"/>
      <c r="D360" s="14"/>
      <c r="E360" s="16"/>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row>
    <row r="361" spans="1:30">
      <c r="A361" s="5"/>
      <c r="B361" s="6"/>
      <c r="C361" s="7"/>
      <c r="D361" s="14"/>
      <c r="E361" s="16"/>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row>
    <row r="362" spans="1:30" ht="14">
      <c r="A362" s="5" t="s">
        <v>37</v>
      </c>
      <c r="B362" s="6"/>
      <c r="C362" s="7"/>
      <c r="D362" s="14"/>
      <c r="E362" s="16"/>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row>
    <row r="363" spans="1:30">
      <c r="A363" s="5"/>
      <c r="B363" s="6"/>
      <c r="C363" s="7"/>
      <c r="D363" s="14"/>
      <c r="E363" s="16"/>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row>
    <row r="364" spans="1:30" ht="56">
      <c r="A364" s="5" t="s">
        <v>38</v>
      </c>
      <c r="B364" s="6"/>
      <c r="C364" s="7"/>
      <c r="D364" s="14"/>
      <c r="E364" s="16"/>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row>
    <row r="365" spans="1:30">
      <c r="A365" s="5"/>
      <c r="B365" s="6"/>
      <c r="C365" s="7"/>
      <c r="D365" s="14"/>
      <c r="E365" s="16"/>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row>
    <row r="366" spans="1:30" ht="14">
      <c r="A366" s="5" t="s">
        <v>9</v>
      </c>
      <c r="B366" s="6"/>
      <c r="C366" s="7"/>
      <c r="D366" s="14"/>
      <c r="E366" s="16"/>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row>
    <row r="367" spans="1:30">
      <c r="A367" s="5"/>
      <c r="B367" s="6"/>
      <c r="C367" s="7"/>
      <c r="D367" s="14"/>
      <c r="E367" s="16"/>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row>
    <row r="368" spans="1:30" ht="14">
      <c r="A368" s="5" t="s">
        <v>211</v>
      </c>
      <c r="B368" s="6"/>
      <c r="C368" s="7"/>
      <c r="D368" s="14"/>
      <c r="E368" s="16"/>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row>
    <row r="369" spans="1:30">
      <c r="A369" s="5"/>
      <c r="B369" s="6"/>
      <c r="C369" s="7"/>
      <c r="D369" s="14"/>
      <c r="E369" s="16"/>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row>
    <row r="370" spans="1:30" ht="28">
      <c r="A370" s="5" t="s">
        <v>212</v>
      </c>
      <c r="B370" s="6"/>
      <c r="C370" s="7"/>
      <c r="D370" s="14"/>
      <c r="E370" s="16"/>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row>
    <row r="371" spans="1:30">
      <c r="A371" s="5"/>
      <c r="B371" s="6"/>
      <c r="C371" s="7"/>
      <c r="D371" s="14"/>
      <c r="E371" s="16"/>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row>
    <row r="372" spans="1:30" ht="14">
      <c r="A372" s="5" t="s">
        <v>213</v>
      </c>
      <c r="B372" s="6"/>
      <c r="C372" s="7"/>
      <c r="D372" s="14"/>
      <c r="E372" s="16"/>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row>
    <row r="373" spans="1:30">
      <c r="A373" s="5"/>
      <c r="B373" s="6"/>
      <c r="C373" s="7"/>
      <c r="D373" s="14"/>
      <c r="E373" s="16"/>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row>
    <row r="374" spans="1:30" ht="42">
      <c r="A374" s="5" t="s">
        <v>214</v>
      </c>
      <c r="B374" s="6"/>
      <c r="C374" s="7"/>
      <c r="D374" s="14"/>
      <c r="E374" s="16"/>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row>
    <row r="375" spans="1:30">
      <c r="A375" s="5"/>
      <c r="B375" s="6"/>
      <c r="C375" s="7"/>
      <c r="D375" s="14"/>
      <c r="E375" s="16"/>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row>
    <row r="376" spans="1:30" ht="14">
      <c r="A376" s="5" t="s">
        <v>215</v>
      </c>
      <c r="B376" s="6"/>
      <c r="C376" s="7"/>
      <c r="D376" s="14"/>
      <c r="E376" s="16"/>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row>
    <row r="377" spans="1:30">
      <c r="A377" s="5"/>
      <c r="B377" s="6"/>
      <c r="C377" s="7"/>
      <c r="D377" s="14"/>
      <c r="E377" s="16"/>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row>
    <row r="378" spans="1:30" ht="70">
      <c r="A378" s="5" t="s">
        <v>216</v>
      </c>
      <c r="B378" s="6"/>
      <c r="C378" s="7"/>
      <c r="D378" s="14"/>
      <c r="E378" s="16"/>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row>
    <row r="379" spans="1:30">
      <c r="A379" s="5"/>
      <c r="B379" s="6"/>
      <c r="C379" s="7"/>
      <c r="D379" s="14"/>
      <c r="E379" s="16"/>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row>
    <row r="380" spans="1:30" ht="70">
      <c r="A380" s="5" t="s">
        <v>217</v>
      </c>
      <c r="B380" s="6"/>
      <c r="C380" s="7"/>
      <c r="D380" s="14"/>
      <c r="E380" s="16"/>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row>
    <row r="381" spans="1:30">
      <c r="A381" s="5"/>
      <c r="B381" s="6"/>
      <c r="C381" s="7"/>
      <c r="D381" s="14"/>
      <c r="E381" s="16"/>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row>
    <row r="382" spans="1:30" ht="14">
      <c r="A382" s="5" t="s">
        <v>218</v>
      </c>
      <c r="B382" s="6"/>
      <c r="C382" s="7"/>
      <c r="D382" s="14"/>
      <c r="E382" s="16"/>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row>
    <row r="383" spans="1:30">
      <c r="A383" s="5"/>
      <c r="B383" s="6"/>
      <c r="C383" s="7"/>
      <c r="D383" s="14"/>
      <c r="E383" s="16"/>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row>
    <row r="384" spans="1:30" ht="112">
      <c r="A384" s="5" t="s">
        <v>219</v>
      </c>
      <c r="B384" s="6"/>
      <c r="C384" s="7"/>
      <c r="D384" s="14"/>
      <c r="E384" s="16"/>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row>
    <row r="385" spans="1:30">
      <c r="A385" s="5"/>
      <c r="B385" s="6"/>
      <c r="C385" s="7"/>
      <c r="D385" s="14"/>
      <c r="E385" s="16"/>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row>
    <row r="386" spans="1:30" ht="14">
      <c r="A386" s="5" t="s">
        <v>220</v>
      </c>
      <c r="B386" s="6"/>
      <c r="C386" s="7"/>
      <c r="D386" s="14"/>
      <c r="E386" s="16"/>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row>
    <row r="387" spans="1:30">
      <c r="A387" s="5"/>
      <c r="B387" s="6"/>
      <c r="C387" s="7"/>
      <c r="D387" s="14"/>
      <c r="E387" s="16"/>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row>
    <row r="388" spans="1:30" ht="42">
      <c r="A388" s="5" t="s">
        <v>221</v>
      </c>
      <c r="B388" s="6"/>
      <c r="C388" s="7"/>
      <c r="D388" s="14"/>
      <c r="E388" s="16"/>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row>
    <row r="389" spans="1:30">
      <c r="A389" s="5"/>
      <c r="B389" s="6"/>
      <c r="C389" s="7"/>
      <c r="D389" s="14"/>
      <c r="E389" s="16"/>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row>
    <row r="390" spans="1:30" ht="14">
      <c r="A390" s="5" t="s">
        <v>222</v>
      </c>
      <c r="B390" s="6"/>
      <c r="C390" s="7"/>
      <c r="D390" s="14"/>
      <c r="E390" s="16"/>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row>
    <row r="391" spans="1:30">
      <c r="A391" s="5"/>
      <c r="B391" s="6"/>
      <c r="C391" s="7"/>
      <c r="D391" s="14"/>
      <c r="E391" s="16"/>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row>
    <row r="392" spans="1:30" ht="56">
      <c r="A392" s="5" t="s">
        <v>223</v>
      </c>
      <c r="B392" s="6"/>
      <c r="C392" s="7"/>
      <c r="D392" s="14"/>
      <c r="E392" s="16"/>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row>
    <row r="393" spans="1:30">
      <c r="A393" s="5"/>
      <c r="B393" s="6"/>
      <c r="C393" s="7"/>
      <c r="D393" s="14"/>
      <c r="E393" s="16"/>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row>
    <row r="394" spans="1:30" ht="14">
      <c r="A394" s="5" t="s">
        <v>224</v>
      </c>
      <c r="B394" s="6"/>
      <c r="C394" s="7"/>
      <c r="D394" s="14"/>
      <c r="E394" s="16"/>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row>
    <row r="395" spans="1:30">
      <c r="A395" s="5"/>
      <c r="B395" s="6"/>
      <c r="C395" s="7"/>
      <c r="D395" s="14"/>
      <c r="E395" s="16"/>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row>
    <row r="396" spans="1:30" ht="84">
      <c r="A396" s="5" t="s">
        <v>225</v>
      </c>
      <c r="B396" s="6"/>
      <c r="C396" s="7"/>
      <c r="D396" s="14"/>
      <c r="E396" s="16"/>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row>
    <row r="397" spans="1:30">
      <c r="A397" s="5"/>
      <c r="B397" s="6"/>
      <c r="C397" s="7"/>
      <c r="D397" s="14"/>
      <c r="E397" s="16"/>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row>
    <row r="398" spans="1:30" ht="14">
      <c r="A398" s="5" t="s">
        <v>226</v>
      </c>
      <c r="B398" s="6"/>
      <c r="C398" s="7"/>
      <c r="D398" s="14"/>
      <c r="E398" s="16"/>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row>
    <row r="399" spans="1:30">
      <c r="A399" s="5"/>
      <c r="B399" s="6"/>
      <c r="C399" s="7"/>
      <c r="D399" s="14"/>
      <c r="E399" s="16"/>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row>
    <row r="400" spans="1:30" ht="28">
      <c r="A400" s="5" t="s">
        <v>227</v>
      </c>
      <c r="B400" s="6"/>
      <c r="C400" s="7"/>
      <c r="D400" s="14"/>
      <c r="E400" s="16"/>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row>
    <row r="401" spans="1:30">
      <c r="A401" s="5"/>
      <c r="B401" s="6"/>
      <c r="C401" s="7"/>
      <c r="D401" s="14"/>
      <c r="E401" s="16"/>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row>
    <row r="402" spans="1:30" ht="14">
      <c r="A402" s="5" t="s">
        <v>228</v>
      </c>
      <c r="B402" s="6"/>
      <c r="C402" s="7"/>
      <c r="D402" s="14"/>
      <c r="E402" s="16"/>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row>
    <row r="403" spans="1:30">
      <c r="A403" s="5"/>
      <c r="B403" s="6"/>
      <c r="C403" s="7"/>
      <c r="D403" s="14"/>
      <c r="E403" s="16"/>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row>
    <row r="404" spans="1:30" ht="112">
      <c r="A404" s="5" t="s">
        <v>229</v>
      </c>
      <c r="B404" s="6"/>
      <c r="C404" s="7"/>
      <c r="D404" s="14"/>
      <c r="E404" s="16"/>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row>
    <row r="405" spans="1:30">
      <c r="A405" s="5"/>
      <c r="B405" s="6"/>
      <c r="C405" s="7"/>
      <c r="D405" s="14"/>
      <c r="E405" s="16"/>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row>
    <row r="406" spans="1:30" ht="14">
      <c r="A406" s="5" t="s">
        <v>230</v>
      </c>
      <c r="B406" s="6"/>
      <c r="C406" s="7"/>
      <c r="D406" s="14"/>
      <c r="E406" s="16"/>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row>
    <row r="407" spans="1:30">
      <c r="A407" s="5"/>
      <c r="B407" s="6"/>
      <c r="C407" s="7"/>
      <c r="D407" s="14"/>
      <c r="E407" s="16"/>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row>
    <row r="408" spans="1:30" ht="126">
      <c r="A408" s="5" t="s">
        <v>231</v>
      </c>
      <c r="B408" s="6"/>
      <c r="C408" s="7"/>
      <c r="D408" s="14"/>
      <c r="E408" s="16"/>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row>
    <row r="409" spans="1:30">
      <c r="A409" s="5"/>
      <c r="B409" s="6"/>
      <c r="C409" s="7"/>
      <c r="D409" s="14"/>
      <c r="E409" s="16"/>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row>
    <row r="410" spans="1:30" ht="84">
      <c r="A410" s="5" t="s">
        <v>232</v>
      </c>
      <c r="B410" s="6"/>
      <c r="C410" s="7"/>
      <c r="D410" s="14"/>
      <c r="E410" s="16"/>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row>
    <row r="411" spans="1:30">
      <c r="A411" s="5"/>
      <c r="B411" s="6"/>
      <c r="C411" s="7"/>
      <c r="D411" s="14"/>
      <c r="E411" s="16"/>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row>
    <row r="412" spans="1:30" ht="14">
      <c r="A412" s="5" t="s">
        <v>233</v>
      </c>
      <c r="B412" s="6"/>
      <c r="C412" s="7"/>
      <c r="D412" s="14"/>
      <c r="E412" s="16"/>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row>
    <row r="413" spans="1:30">
      <c r="A413" s="5"/>
      <c r="B413" s="6"/>
      <c r="C413" s="7"/>
      <c r="D413" s="14"/>
      <c r="E413" s="16"/>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row>
    <row r="414" spans="1:30" ht="84">
      <c r="A414" s="5" t="s">
        <v>234</v>
      </c>
      <c r="B414" s="6"/>
      <c r="C414" s="7"/>
      <c r="D414" s="14"/>
      <c r="E414" s="16"/>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row>
    <row r="415" spans="1:30">
      <c r="A415" s="5"/>
      <c r="B415" s="6"/>
      <c r="C415" s="7"/>
      <c r="D415" s="14"/>
      <c r="E415" s="16"/>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row>
    <row r="416" spans="1:30" ht="14">
      <c r="A416" s="5" t="s">
        <v>235</v>
      </c>
      <c r="B416" s="6"/>
      <c r="C416" s="7"/>
      <c r="D416" s="14"/>
      <c r="E416" s="16"/>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row>
    <row r="417" spans="1:30">
      <c r="A417" s="5"/>
      <c r="B417" s="6"/>
      <c r="C417" s="7"/>
      <c r="D417" s="14"/>
      <c r="E417" s="16"/>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row>
    <row r="418" spans="1:30" ht="56">
      <c r="A418" s="5" t="s">
        <v>236</v>
      </c>
      <c r="B418" s="6"/>
      <c r="C418" s="7"/>
      <c r="D418" s="14"/>
      <c r="E418" s="16"/>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row>
    <row r="419" spans="1:30">
      <c r="A419" s="5"/>
      <c r="B419" s="6"/>
      <c r="C419" s="7"/>
      <c r="D419" s="14"/>
      <c r="E419" s="16"/>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row>
    <row r="420" spans="1:30" ht="14">
      <c r="A420" s="5" t="s">
        <v>237</v>
      </c>
      <c r="B420" s="6"/>
      <c r="C420" s="7"/>
      <c r="D420" s="14"/>
      <c r="E420" s="16"/>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row>
    <row r="421" spans="1:30">
      <c r="A421" s="5"/>
      <c r="B421" s="6"/>
      <c r="C421" s="7"/>
      <c r="D421" s="14"/>
      <c r="E421" s="16"/>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row>
    <row r="422" spans="1:30" ht="42">
      <c r="A422" s="5" t="s">
        <v>238</v>
      </c>
      <c r="B422" s="6"/>
      <c r="C422" s="7"/>
      <c r="D422" s="14"/>
      <c r="E422" s="16"/>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row>
    <row r="423" spans="1:30">
      <c r="A423" s="5"/>
      <c r="B423" s="6"/>
      <c r="C423" s="7"/>
      <c r="D423" s="14"/>
      <c r="E423" s="16"/>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row>
    <row r="424" spans="1:30" ht="14">
      <c r="A424" s="5" t="s">
        <v>239</v>
      </c>
      <c r="B424" s="6"/>
      <c r="C424" s="7"/>
      <c r="D424" s="14"/>
      <c r="E424" s="16"/>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row>
    <row r="425" spans="1:30">
      <c r="A425" s="5"/>
      <c r="B425" s="6"/>
      <c r="C425" s="7"/>
      <c r="D425" s="14"/>
      <c r="E425" s="16"/>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row>
    <row r="426" spans="1:30" ht="42">
      <c r="A426" s="5" t="s">
        <v>240</v>
      </c>
      <c r="B426" s="6"/>
      <c r="C426" s="7"/>
      <c r="D426" s="14"/>
      <c r="E426" s="16"/>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row>
    <row r="427" spans="1:30">
      <c r="A427" s="5"/>
      <c r="B427" s="6"/>
      <c r="C427" s="7"/>
      <c r="D427" s="14"/>
      <c r="E427" s="16"/>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row>
    <row r="428" spans="1:30" ht="14">
      <c r="A428" s="5" t="s">
        <v>241</v>
      </c>
      <c r="B428" s="6"/>
      <c r="C428" s="7"/>
      <c r="D428" s="14"/>
      <c r="E428" s="16"/>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row>
    <row r="429" spans="1:30">
      <c r="A429" s="5"/>
      <c r="B429" s="6"/>
      <c r="C429" s="7"/>
      <c r="D429" s="14"/>
      <c r="E429" s="16"/>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row>
    <row r="430" spans="1:30" ht="42">
      <c r="A430" s="5" t="s">
        <v>242</v>
      </c>
      <c r="B430" s="6"/>
      <c r="C430" s="7"/>
      <c r="D430" s="14"/>
      <c r="E430" s="16"/>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row>
    <row r="431" spans="1:30">
      <c r="A431" s="5"/>
      <c r="B431" s="6"/>
      <c r="C431" s="7"/>
      <c r="D431" s="14"/>
      <c r="E431" s="16"/>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row>
    <row r="432" spans="1:30" ht="154">
      <c r="A432" s="5" t="s">
        <v>243</v>
      </c>
      <c r="B432" s="6"/>
      <c r="C432" s="7"/>
      <c r="D432" s="14"/>
      <c r="E432" s="16"/>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row>
    <row r="433" spans="1:30">
      <c r="A433" s="5"/>
      <c r="B433" s="6"/>
      <c r="C433" s="7"/>
      <c r="D433" s="14"/>
      <c r="E433" s="16"/>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row>
    <row r="434" spans="1:30" ht="14">
      <c r="A434" s="5" t="s">
        <v>18</v>
      </c>
      <c r="B434" s="6"/>
      <c r="C434" s="7"/>
      <c r="D434" s="14"/>
      <c r="E434" s="16"/>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row>
    <row r="435" spans="1:30">
      <c r="A435" s="5"/>
      <c r="B435" s="6"/>
      <c r="C435" s="7"/>
      <c r="D435" s="14"/>
      <c r="E435" s="16"/>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row>
    <row r="436" spans="1:30" ht="84">
      <c r="A436" s="5" t="s">
        <v>244</v>
      </c>
      <c r="B436" s="6"/>
      <c r="C436" s="7"/>
      <c r="D436" s="14"/>
      <c r="E436" s="16"/>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row>
    <row r="437" spans="1:30">
      <c r="A437" s="5"/>
      <c r="B437" s="6"/>
      <c r="C437" s="7"/>
      <c r="D437" s="14"/>
      <c r="E437" s="16"/>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row>
    <row r="438" spans="1:30" ht="70">
      <c r="A438" s="5" t="s">
        <v>245</v>
      </c>
      <c r="B438" s="6"/>
      <c r="C438" s="7"/>
      <c r="D438" s="14"/>
      <c r="E438" s="16"/>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row>
    <row r="439" spans="1:30">
      <c r="A439" s="5"/>
      <c r="B439" s="6"/>
      <c r="C439" s="7"/>
      <c r="D439" s="14"/>
      <c r="E439" s="16"/>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row>
    <row r="440" spans="1:30" ht="56">
      <c r="A440" s="5" t="s">
        <v>246</v>
      </c>
      <c r="B440" s="6"/>
      <c r="C440" s="7"/>
      <c r="D440" s="14"/>
      <c r="E440" s="16"/>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row>
    <row r="441" spans="1:30">
      <c r="A441" s="5"/>
      <c r="B441" s="6"/>
      <c r="C441" s="7"/>
      <c r="D441" s="14"/>
      <c r="E441" s="16"/>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row>
    <row r="442" spans="1:30" ht="42">
      <c r="A442" s="5" t="s">
        <v>247</v>
      </c>
      <c r="B442" s="6"/>
      <c r="C442" s="7"/>
      <c r="D442" s="14"/>
      <c r="E442" s="16"/>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row>
    <row r="443" spans="1:30">
      <c r="A443" s="5"/>
      <c r="B443" s="6"/>
      <c r="C443" s="7"/>
      <c r="D443" s="14"/>
      <c r="E443" s="16"/>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row>
    <row r="444" spans="1:30" ht="14">
      <c r="A444" s="5" t="s">
        <v>248</v>
      </c>
      <c r="B444" s="6"/>
      <c r="C444" s="7"/>
      <c r="D444" s="14"/>
      <c r="E444" s="16"/>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row>
    <row r="445" spans="1:30">
      <c r="A445" s="5"/>
      <c r="B445" s="6"/>
      <c r="C445" s="7"/>
      <c r="D445" s="14"/>
      <c r="E445" s="16"/>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row>
    <row r="446" spans="1:30" ht="84">
      <c r="A446" s="5" t="s">
        <v>249</v>
      </c>
      <c r="B446" s="6"/>
      <c r="C446" s="7"/>
      <c r="D446" s="14"/>
      <c r="E446" s="16"/>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row>
    <row r="447" spans="1:30">
      <c r="A447" s="5"/>
      <c r="B447" s="6"/>
      <c r="C447" s="7"/>
      <c r="D447" s="14"/>
      <c r="E447" s="16"/>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row>
    <row r="448" spans="1:30" ht="14">
      <c r="A448" s="5" t="s">
        <v>251</v>
      </c>
      <c r="B448" s="6"/>
      <c r="C448" s="7"/>
      <c r="D448" s="14"/>
      <c r="E448" s="20"/>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row>
    <row r="449" spans="1:30">
      <c r="A449" s="9"/>
      <c r="B449" s="6"/>
      <c r="C449" s="7"/>
      <c r="D449" s="14"/>
      <c r="E449" s="20"/>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row>
    <row r="450" spans="1:30">
      <c r="A450" s="5"/>
      <c r="B450" s="6"/>
      <c r="C450" s="7"/>
      <c r="D450" s="14"/>
      <c r="E450" s="20"/>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row>
    <row r="451" spans="1:30" ht="42">
      <c r="A451" s="5" t="s">
        <v>288</v>
      </c>
      <c r="B451" s="6" t="s">
        <v>29</v>
      </c>
      <c r="C451" s="7">
        <v>12</v>
      </c>
      <c r="D451" s="14"/>
      <c r="E451" s="20">
        <f>C451*D451</f>
        <v>0</v>
      </c>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row>
    <row r="452" spans="1:30">
      <c r="A452" s="5"/>
      <c r="B452" s="6"/>
      <c r="C452" s="7"/>
      <c r="D452" s="14"/>
      <c r="E452" s="20"/>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row>
    <row r="453" spans="1:30">
      <c r="A453" s="5"/>
      <c r="B453" s="6"/>
      <c r="C453" s="7"/>
      <c r="D453" s="14"/>
      <c r="E453" s="20"/>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row>
    <row r="454" spans="1:30">
      <c r="A454" s="5"/>
      <c r="B454" s="6"/>
      <c r="C454" s="7"/>
      <c r="D454" s="14"/>
      <c r="E454" s="20"/>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row>
    <row r="455" spans="1:30" ht="62" customHeight="1">
      <c r="A455" s="5" t="s">
        <v>289</v>
      </c>
      <c r="B455" s="6" t="s">
        <v>29</v>
      </c>
      <c r="C455" s="7">
        <v>3</v>
      </c>
      <c r="D455" s="14"/>
      <c r="E455" s="20">
        <f>C455*D455</f>
        <v>0</v>
      </c>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row>
    <row r="456" spans="1:30">
      <c r="A456" s="5"/>
      <c r="B456" s="6"/>
      <c r="C456" s="7"/>
      <c r="D456" s="14"/>
      <c r="E456" s="20"/>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row>
    <row r="457" spans="1:30" ht="14">
      <c r="A457" s="8" t="s">
        <v>290</v>
      </c>
      <c r="B457" s="6"/>
      <c r="C457" s="7"/>
      <c r="D457" s="14"/>
      <c r="E457" s="20"/>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row>
    <row r="458" spans="1:30">
      <c r="A458" s="5"/>
      <c r="B458" s="6"/>
      <c r="C458" s="7"/>
      <c r="D458" s="14"/>
      <c r="E458" s="20"/>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row>
    <row r="459" spans="1:30" ht="70">
      <c r="A459" s="5" t="s">
        <v>292</v>
      </c>
      <c r="B459" s="6" t="s">
        <v>29</v>
      </c>
      <c r="C459" s="7">
        <v>8</v>
      </c>
      <c r="D459" s="14"/>
      <c r="E459" s="20">
        <f>C459*D459</f>
        <v>0</v>
      </c>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row>
    <row r="460" spans="1:30">
      <c r="A460" s="5"/>
      <c r="B460" s="6"/>
      <c r="C460" s="7"/>
      <c r="D460" s="14"/>
      <c r="E460" s="20"/>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row>
    <row r="461" spans="1:30" ht="84">
      <c r="A461" s="5" t="s">
        <v>291</v>
      </c>
      <c r="B461" s="6" t="s">
        <v>29</v>
      </c>
      <c r="C461" s="7">
        <v>2</v>
      </c>
      <c r="D461" s="14"/>
      <c r="E461" s="20">
        <f>C461*D461</f>
        <v>0</v>
      </c>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row>
    <row r="462" spans="1:30">
      <c r="A462" s="5"/>
      <c r="B462" s="6"/>
      <c r="C462" s="7"/>
      <c r="D462" s="14"/>
      <c r="E462" s="20"/>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row>
    <row r="463" spans="1:30" ht="70">
      <c r="A463" s="5" t="s">
        <v>293</v>
      </c>
      <c r="B463" s="6" t="s">
        <v>29</v>
      </c>
      <c r="C463" s="7">
        <v>2</v>
      </c>
      <c r="D463" s="14"/>
      <c r="E463" s="20">
        <f>C463*D463</f>
        <v>0</v>
      </c>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row>
    <row r="464" spans="1:30">
      <c r="A464" s="5"/>
      <c r="B464" s="6"/>
      <c r="C464" s="7"/>
      <c r="D464" s="14"/>
      <c r="E464" s="20"/>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row>
    <row r="465" spans="1:30" ht="56">
      <c r="A465" s="5" t="s">
        <v>294</v>
      </c>
      <c r="B465" s="6" t="s">
        <v>29</v>
      </c>
      <c r="C465" s="7">
        <v>2</v>
      </c>
      <c r="D465" s="14"/>
      <c r="E465" s="20">
        <f>C465*D465</f>
        <v>0</v>
      </c>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row>
    <row r="466" spans="1:30">
      <c r="A466" s="5"/>
      <c r="B466" s="6"/>
      <c r="C466" s="7"/>
      <c r="D466" s="14"/>
      <c r="E466" s="20"/>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row>
    <row r="467" spans="1:30" ht="84">
      <c r="A467" s="87" t="s">
        <v>354</v>
      </c>
      <c r="B467" s="88" t="s">
        <v>29</v>
      </c>
      <c r="C467" s="89">
        <v>1</v>
      </c>
      <c r="D467" s="90"/>
      <c r="E467" s="91">
        <f t="shared" ref="E467" si="2">C467*D467</f>
        <v>0</v>
      </c>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row>
    <row r="468" spans="1:30">
      <c r="A468" s="5"/>
      <c r="B468" s="6"/>
      <c r="C468" s="7"/>
      <c r="D468" s="14"/>
      <c r="E468" s="20"/>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row>
    <row r="469" spans="1:30">
      <c r="A469" s="5"/>
      <c r="B469" s="6"/>
      <c r="C469" s="7"/>
      <c r="D469" s="14"/>
      <c r="E469" s="20"/>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row>
    <row r="470" spans="1:30">
      <c r="A470" s="5"/>
      <c r="B470" s="6"/>
      <c r="C470" s="7"/>
      <c r="D470" s="14"/>
      <c r="E470" s="20"/>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row>
    <row r="471" spans="1:30" ht="14">
      <c r="A471" s="8" t="s">
        <v>295</v>
      </c>
      <c r="B471" s="6"/>
      <c r="C471" s="7"/>
      <c r="D471" s="14"/>
      <c r="E471" s="20"/>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row>
    <row r="472" spans="1:30">
      <c r="A472" s="5"/>
      <c r="B472" s="6"/>
      <c r="C472" s="7"/>
      <c r="D472" s="14"/>
      <c r="E472" s="20"/>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row>
    <row r="473" spans="1:30" ht="112">
      <c r="A473" s="5" t="s">
        <v>296</v>
      </c>
      <c r="B473" s="6" t="s">
        <v>29</v>
      </c>
      <c r="C473" s="7">
        <v>12</v>
      </c>
      <c r="D473" s="14"/>
      <c r="E473" s="20">
        <f>C473*D473</f>
        <v>0</v>
      </c>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row>
    <row r="474" spans="1:30">
      <c r="A474" s="5"/>
      <c r="B474" s="6"/>
      <c r="C474" s="7"/>
      <c r="D474" s="14"/>
      <c r="E474" s="20"/>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row>
    <row r="475" spans="1:30" ht="107" customHeight="1">
      <c r="A475" s="5" t="s">
        <v>297</v>
      </c>
      <c r="B475" s="6" t="s">
        <v>29</v>
      </c>
      <c r="C475" s="7">
        <v>12</v>
      </c>
      <c r="D475" s="14"/>
      <c r="E475" s="20">
        <f>C475*D475</f>
        <v>0</v>
      </c>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row>
    <row r="476" spans="1:30">
      <c r="A476" s="5"/>
      <c r="B476" s="6"/>
      <c r="C476" s="7"/>
      <c r="D476" s="14"/>
      <c r="E476" s="20"/>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row>
    <row r="477" spans="1:30" ht="109" customHeight="1">
      <c r="A477" s="5" t="s">
        <v>297</v>
      </c>
      <c r="B477" s="6" t="s">
        <v>29</v>
      </c>
      <c r="C477" s="7">
        <v>12</v>
      </c>
      <c r="D477" s="14"/>
      <c r="E477" s="20">
        <f>C477*D477</f>
        <v>0</v>
      </c>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row>
    <row r="478" spans="1:30">
      <c r="A478" s="5"/>
      <c r="B478" s="6"/>
      <c r="C478" s="7"/>
      <c r="D478" s="14"/>
      <c r="E478" s="20"/>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row>
    <row r="479" spans="1:30" ht="70">
      <c r="A479" s="5" t="s">
        <v>298</v>
      </c>
      <c r="B479" s="6" t="s">
        <v>29</v>
      </c>
      <c r="C479" s="7">
        <v>12</v>
      </c>
      <c r="D479" s="14"/>
      <c r="E479" s="20">
        <f>C479*D479</f>
        <v>0</v>
      </c>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row>
    <row r="480" spans="1:30">
      <c r="A480" s="5"/>
      <c r="B480" s="6"/>
      <c r="C480" s="7"/>
      <c r="D480" s="14"/>
      <c r="E480" s="20"/>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row>
    <row r="481" spans="1:30" ht="16">
      <c r="A481" s="83" t="s">
        <v>303</v>
      </c>
      <c r="B481" s="85"/>
      <c r="C481" s="85"/>
      <c r="D481" s="14"/>
      <c r="E481" s="20"/>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row>
    <row r="482" spans="1:30" ht="16">
      <c r="A482" s="85"/>
      <c r="B482" s="85"/>
      <c r="C482" s="85"/>
      <c r="D482" s="14"/>
      <c r="E482" s="20"/>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row>
    <row r="483" spans="1:30" ht="16">
      <c r="A483" s="83" t="s">
        <v>304</v>
      </c>
      <c r="B483" s="85"/>
      <c r="C483" s="85"/>
      <c r="D483" s="14"/>
      <c r="E483" s="20"/>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row>
    <row r="484" spans="1:30" ht="16">
      <c r="A484" s="85"/>
      <c r="B484" s="85"/>
      <c r="C484" s="85"/>
      <c r="D484" s="14"/>
      <c r="E484" s="20"/>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row>
    <row r="485" spans="1:30">
      <c r="A485" s="83" t="s">
        <v>305</v>
      </c>
      <c r="B485" s="83" t="s">
        <v>50</v>
      </c>
      <c r="C485" s="83">
        <v>15</v>
      </c>
      <c r="D485" s="83"/>
      <c r="E485" s="20">
        <f>C485*D485</f>
        <v>0</v>
      </c>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row>
    <row r="486" spans="1:30" ht="16">
      <c r="A486" s="85"/>
      <c r="B486" s="85"/>
      <c r="C486" s="85"/>
      <c r="D486" s="85"/>
      <c r="E486" s="20"/>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row>
    <row r="487" spans="1:30">
      <c r="A487" s="83" t="s">
        <v>306</v>
      </c>
      <c r="B487" s="83" t="s">
        <v>50</v>
      </c>
      <c r="C487" s="83">
        <v>30</v>
      </c>
      <c r="D487" s="83"/>
      <c r="E487" s="20">
        <f t="shared" ref="E487:E548" si="3">C487*D487</f>
        <v>0</v>
      </c>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row>
    <row r="488" spans="1:30" ht="16">
      <c r="A488" s="85"/>
      <c r="B488" s="85"/>
      <c r="C488" s="85"/>
      <c r="D488" s="85"/>
      <c r="E488" s="20"/>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row>
    <row r="489" spans="1:30">
      <c r="A489" s="83" t="s">
        <v>307</v>
      </c>
      <c r="B489" s="83" t="s">
        <v>50</v>
      </c>
      <c r="C489" s="83">
        <v>30</v>
      </c>
      <c r="D489" s="83"/>
      <c r="E489" s="20">
        <f t="shared" si="3"/>
        <v>0</v>
      </c>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row>
    <row r="490" spans="1:30" ht="16">
      <c r="A490" s="85"/>
      <c r="B490" s="85"/>
      <c r="C490" s="85"/>
      <c r="D490" s="85"/>
      <c r="E490" s="20"/>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row>
    <row r="491" spans="1:30" ht="16">
      <c r="A491" s="85"/>
      <c r="B491" s="85"/>
      <c r="C491" s="85"/>
      <c r="D491" s="85"/>
      <c r="E491" s="20"/>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row>
    <row r="492" spans="1:30" ht="16">
      <c r="A492" s="83" t="s">
        <v>308</v>
      </c>
      <c r="B492" s="85"/>
      <c r="C492" s="85"/>
      <c r="D492" s="85"/>
      <c r="E492" s="20"/>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row>
    <row r="493" spans="1:30" ht="16">
      <c r="A493" s="85"/>
      <c r="B493" s="85"/>
      <c r="C493" s="85"/>
      <c r="D493" s="85"/>
      <c r="E493" s="20"/>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row>
    <row r="494" spans="1:30">
      <c r="A494" s="83" t="s">
        <v>309</v>
      </c>
      <c r="B494" s="83" t="s">
        <v>29</v>
      </c>
      <c r="C494" s="83">
        <v>20</v>
      </c>
      <c r="D494" s="83"/>
      <c r="E494" s="20">
        <f t="shared" si="3"/>
        <v>0</v>
      </c>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row>
    <row r="495" spans="1:30" ht="16">
      <c r="A495" s="85"/>
      <c r="B495" s="85"/>
      <c r="C495" s="85"/>
      <c r="D495" s="85"/>
      <c r="E495" s="20"/>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row>
    <row r="496" spans="1:30">
      <c r="A496" s="83" t="s">
        <v>310</v>
      </c>
      <c r="B496" s="83" t="s">
        <v>29</v>
      </c>
      <c r="C496" s="83">
        <v>15</v>
      </c>
      <c r="D496" s="83"/>
      <c r="E496" s="20">
        <f t="shared" si="3"/>
        <v>0</v>
      </c>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row>
    <row r="497" spans="1:30" ht="16">
      <c r="A497" s="85"/>
      <c r="B497" s="85"/>
      <c r="C497" s="85"/>
      <c r="D497" s="85"/>
      <c r="E497" s="20"/>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row>
    <row r="498" spans="1:30">
      <c r="A498" s="83" t="s">
        <v>311</v>
      </c>
      <c r="B498" s="83" t="s">
        <v>29</v>
      </c>
      <c r="C498" s="83">
        <v>10</v>
      </c>
      <c r="D498" s="83"/>
      <c r="E498" s="20">
        <f t="shared" si="3"/>
        <v>0</v>
      </c>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row>
    <row r="499" spans="1:30" ht="16">
      <c r="A499" s="85"/>
      <c r="B499" s="85"/>
      <c r="C499" s="85"/>
      <c r="D499" s="85"/>
      <c r="E499" s="20"/>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row>
    <row r="500" spans="1:30">
      <c r="A500" s="83" t="s">
        <v>312</v>
      </c>
      <c r="B500" s="83" t="s">
        <v>29</v>
      </c>
      <c r="C500" s="83">
        <v>10</v>
      </c>
      <c r="D500" s="83"/>
      <c r="E500" s="20">
        <f t="shared" si="3"/>
        <v>0</v>
      </c>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row>
    <row r="501" spans="1:30" ht="16">
      <c r="A501" s="85"/>
      <c r="B501" s="85"/>
      <c r="C501" s="85"/>
      <c r="D501" s="85"/>
      <c r="E501" s="20"/>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row>
    <row r="502" spans="1:30">
      <c r="A502" s="83" t="s">
        <v>313</v>
      </c>
      <c r="B502" s="83" t="s">
        <v>29</v>
      </c>
      <c r="C502" s="83">
        <v>5</v>
      </c>
      <c r="D502" s="83"/>
      <c r="E502" s="20">
        <f t="shared" si="3"/>
        <v>0</v>
      </c>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row>
    <row r="503" spans="1:30" ht="16">
      <c r="A503" s="85"/>
      <c r="B503" s="85"/>
      <c r="C503" s="85"/>
      <c r="D503" s="85"/>
      <c r="E503" s="20"/>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row>
    <row r="504" spans="1:30">
      <c r="A504" s="83" t="s">
        <v>314</v>
      </c>
      <c r="B504" s="83" t="s">
        <v>29</v>
      </c>
      <c r="C504" s="83">
        <v>7</v>
      </c>
      <c r="D504" s="83"/>
      <c r="E504" s="20">
        <f t="shared" si="3"/>
        <v>0</v>
      </c>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row>
    <row r="505" spans="1:30" ht="16">
      <c r="A505" s="85"/>
      <c r="B505" s="85"/>
      <c r="C505" s="85"/>
      <c r="D505" s="85"/>
      <c r="E505" s="20"/>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row>
    <row r="506" spans="1:30" ht="16">
      <c r="A506" s="85"/>
      <c r="B506" s="85"/>
      <c r="C506" s="85"/>
      <c r="D506" s="85"/>
      <c r="E506" s="20"/>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row>
    <row r="507" spans="1:30" ht="16">
      <c r="A507" s="83" t="s">
        <v>315</v>
      </c>
      <c r="B507" s="85"/>
      <c r="C507" s="85"/>
      <c r="D507" s="85"/>
      <c r="E507" s="20"/>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row>
    <row r="508" spans="1:30" ht="16">
      <c r="A508" s="85"/>
      <c r="B508" s="85"/>
      <c r="C508" s="85"/>
      <c r="D508" s="85"/>
      <c r="E508" s="20"/>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row>
    <row r="509" spans="1:30">
      <c r="A509" s="83" t="s">
        <v>316</v>
      </c>
      <c r="B509" s="83" t="s">
        <v>0</v>
      </c>
      <c r="C509" s="83">
        <v>1</v>
      </c>
      <c r="D509" s="83"/>
      <c r="E509" s="20">
        <f t="shared" si="3"/>
        <v>0</v>
      </c>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row>
    <row r="510" spans="1:30" ht="16">
      <c r="A510" s="85"/>
      <c r="B510" s="85"/>
      <c r="C510" s="85"/>
      <c r="D510" s="85"/>
      <c r="E510" s="20"/>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row>
    <row r="511" spans="1:30" ht="16">
      <c r="A511" s="85"/>
      <c r="B511" s="85"/>
      <c r="C511" s="85"/>
      <c r="D511" s="85"/>
      <c r="E511" s="20"/>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row>
    <row r="512" spans="1:30" ht="16">
      <c r="A512" s="83" t="s">
        <v>317</v>
      </c>
      <c r="B512" s="85"/>
      <c r="C512" s="85"/>
      <c r="D512" s="85"/>
      <c r="E512" s="20"/>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row>
    <row r="513" spans="1:30" ht="16">
      <c r="A513" s="85"/>
      <c r="B513" s="85"/>
      <c r="C513" s="85"/>
      <c r="D513" s="85"/>
      <c r="E513" s="20"/>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row>
    <row r="514" spans="1:30" ht="16">
      <c r="A514" s="83" t="s">
        <v>318</v>
      </c>
      <c r="B514" s="85"/>
      <c r="C514" s="85"/>
      <c r="D514" s="85"/>
      <c r="E514" s="20"/>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row>
    <row r="515" spans="1:30" ht="16">
      <c r="A515" s="85"/>
      <c r="B515" s="85"/>
      <c r="C515" s="85"/>
      <c r="D515" s="85"/>
      <c r="E515" s="20"/>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row>
    <row r="516" spans="1:30">
      <c r="A516" s="83" t="s">
        <v>319</v>
      </c>
      <c r="B516" s="83" t="s">
        <v>50</v>
      </c>
      <c r="C516" s="83">
        <v>20</v>
      </c>
      <c r="D516" s="83"/>
      <c r="E516" s="20">
        <f t="shared" si="3"/>
        <v>0</v>
      </c>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row>
    <row r="517" spans="1:30" ht="16">
      <c r="A517" s="85"/>
      <c r="B517" s="85"/>
      <c r="C517" s="85"/>
      <c r="D517" s="85"/>
      <c r="E517" s="20">
        <f t="shared" si="3"/>
        <v>0</v>
      </c>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row>
    <row r="518" spans="1:30">
      <c r="A518" s="83" t="s">
        <v>320</v>
      </c>
      <c r="B518" s="83" t="s">
        <v>50</v>
      </c>
      <c r="C518" s="83">
        <v>20</v>
      </c>
      <c r="D518" s="83"/>
      <c r="E518" s="20">
        <f t="shared" si="3"/>
        <v>0</v>
      </c>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row>
    <row r="519" spans="1:30" ht="16">
      <c r="A519" s="85"/>
      <c r="B519" s="85"/>
      <c r="C519" s="85"/>
      <c r="D519" s="85"/>
      <c r="E519" s="20"/>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row>
    <row r="520" spans="1:30" ht="16">
      <c r="A520" s="85"/>
      <c r="B520" s="85"/>
      <c r="C520" s="85"/>
      <c r="D520" s="85"/>
      <c r="E520" s="20"/>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row>
    <row r="521" spans="1:30" ht="16">
      <c r="A521" s="83" t="s">
        <v>321</v>
      </c>
      <c r="B521" s="85"/>
      <c r="C521" s="85"/>
      <c r="D521" s="85"/>
      <c r="E521" s="20"/>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row>
    <row r="522" spans="1:30" ht="16">
      <c r="A522" s="85"/>
      <c r="B522" s="85"/>
      <c r="C522" s="85"/>
      <c r="D522" s="85"/>
      <c r="E522" s="20"/>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row>
    <row r="523" spans="1:30">
      <c r="A523" s="83" t="s">
        <v>322</v>
      </c>
      <c r="B523" s="83" t="s">
        <v>29</v>
      </c>
      <c r="C523" s="83">
        <v>20</v>
      </c>
      <c r="D523" s="83"/>
      <c r="E523" s="20">
        <f t="shared" si="3"/>
        <v>0</v>
      </c>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row>
    <row r="524" spans="1:30" ht="16">
      <c r="A524" s="85"/>
      <c r="B524" s="85"/>
      <c r="C524" s="85"/>
      <c r="D524" s="85"/>
      <c r="E524" s="20"/>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row>
    <row r="525" spans="1:30">
      <c r="A525" s="83" t="s">
        <v>323</v>
      </c>
      <c r="B525" s="83" t="s">
        <v>29</v>
      </c>
      <c r="C525" s="83">
        <v>20</v>
      </c>
      <c r="D525" s="83"/>
      <c r="E525" s="20">
        <f t="shared" si="3"/>
        <v>0</v>
      </c>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row>
    <row r="526" spans="1:30" ht="16">
      <c r="A526" s="85"/>
      <c r="B526" s="85"/>
      <c r="C526" s="85"/>
      <c r="D526" s="85"/>
      <c r="E526" s="20"/>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row>
    <row r="527" spans="1:30">
      <c r="A527" s="83" t="s">
        <v>324</v>
      </c>
      <c r="B527" s="83" t="s">
        <v>0</v>
      </c>
      <c r="C527" s="83">
        <v>1</v>
      </c>
      <c r="D527" s="83"/>
      <c r="E527" s="20">
        <f t="shared" si="3"/>
        <v>0</v>
      </c>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row>
    <row r="528" spans="1:30">
      <c r="A528" s="5"/>
      <c r="B528" s="6"/>
      <c r="C528" s="7"/>
      <c r="D528" s="14"/>
      <c r="E528" s="20"/>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row>
    <row r="529" spans="1:30" ht="14">
      <c r="A529" s="5" t="s">
        <v>326</v>
      </c>
      <c r="B529" s="6"/>
      <c r="C529" s="7"/>
      <c r="D529" s="14"/>
      <c r="E529" s="20"/>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row>
    <row r="530" spans="1:30">
      <c r="A530" s="5"/>
      <c r="B530" s="6"/>
      <c r="C530" s="7"/>
      <c r="D530" s="14"/>
      <c r="E530" s="20"/>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row>
    <row r="531" spans="1:30" ht="70">
      <c r="A531" s="5" t="s">
        <v>327</v>
      </c>
      <c r="B531" s="6"/>
      <c r="C531" s="7"/>
      <c r="D531" s="14"/>
      <c r="E531" s="20"/>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row>
    <row r="532" spans="1:30" ht="70">
      <c r="A532" s="5" t="s">
        <v>328</v>
      </c>
      <c r="B532" s="6" t="s">
        <v>0</v>
      </c>
      <c r="C532" s="7">
        <v>1</v>
      </c>
      <c r="D532" s="14"/>
      <c r="E532" s="20">
        <f t="shared" si="3"/>
        <v>0</v>
      </c>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row>
    <row r="533" spans="1:30" ht="12" customHeight="1">
      <c r="A533" s="5"/>
      <c r="B533" s="6"/>
      <c r="C533" s="7"/>
      <c r="D533" s="14"/>
      <c r="E533" s="20"/>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row>
    <row r="534" spans="1:30" ht="14">
      <c r="A534" s="5" t="s">
        <v>9</v>
      </c>
      <c r="B534" s="6"/>
      <c r="C534" s="7"/>
      <c r="D534" s="14"/>
      <c r="E534" s="20"/>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row>
    <row r="535" spans="1:30">
      <c r="A535" s="5"/>
      <c r="B535" s="6"/>
      <c r="C535" s="7"/>
      <c r="D535" s="14"/>
      <c r="E535" s="20"/>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row>
    <row r="536" spans="1:30" ht="14">
      <c r="A536" s="8" t="s">
        <v>325</v>
      </c>
      <c r="B536" s="6"/>
      <c r="C536" s="7"/>
      <c r="D536" s="14"/>
      <c r="E536" s="20"/>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row>
    <row r="537" spans="1:30">
      <c r="A537" s="5"/>
      <c r="B537" s="6"/>
      <c r="C537" s="7"/>
      <c r="D537" s="14"/>
      <c r="E537" s="20"/>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row>
    <row r="538" spans="1:30" ht="14" customHeight="1">
      <c r="A538" s="5" t="s">
        <v>204</v>
      </c>
      <c r="B538" s="6"/>
      <c r="C538" s="7"/>
      <c r="D538" s="14"/>
      <c r="E538" s="20"/>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row>
    <row r="539" spans="1:30" ht="14" customHeight="1">
      <c r="A539" s="5"/>
      <c r="B539" s="6"/>
      <c r="C539" s="7"/>
      <c r="D539" s="14"/>
      <c r="E539" s="20"/>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row>
    <row r="540" spans="1:30" ht="14" customHeight="1">
      <c r="A540" s="5" t="s">
        <v>205</v>
      </c>
      <c r="B540" s="6"/>
      <c r="C540" s="7"/>
      <c r="D540" s="14"/>
      <c r="E540" s="20"/>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row>
    <row r="541" spans="1:30" ht="14" customHeight="1">
      <c r="A541" s="5"/>
      <c r="B541" s="6"/>
      <c r="C541" s="7"/>
      <c r="D541" s="14"/>
      <c r="E541" s="20"/>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row>
    <row r="542" spans="1:30" ht="14" customHeight="1">
      <c r="A542" s="5" t="s">
        <v>206</v>
      </c>
      <c r="B542" s="6"/>
      <c r="C542" s="7"/>
      <c r="D542" s="14"/>
      <c r="E542" s="20"/>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row>
    <row r="543" spans="1:30" ht="14" customHeight="1">
      <c r="A543" s="5"/>
      <c r="B543" s="6"/>
      <c r="C543" s="7"/>
      <c r="D543" s="14"/>
      <c r="E543" s="20"/>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row>
    <row r="544" spans="1:30" ht="14" customHeight="1">
      <c r="A544" s="5" t="s">
        <v>207</v>
      </c>
      <c r="B544" s="6"/>
      <c r="C544" s="7"/>
      <c r="D544" s="14"/>
      <c r="E544" s="20"/>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row>
    <row r="545" spans="1:30" ht="14" customHeight="1">
      <c r="A545" s="5"/>
      <c r="B545" s="6"/>
      <c r="C545" s="7"/>
      <c r="D545" s="14"/>
      <c r="E545" s="20"/>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row>
    <row r="546" spans="1:30" ht="14" customHeight="1">
      <c r="A546" s="5" t="s">
        <v>302</v>
      </c>
      <c r="B546" s="6"/>
      <c r="C546" s="7"/>
      <c r="D546" s="14"/>
      <c r="E546" s="20"/>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row>
    <row r="547" spans="1:30" ht="14" customHeight="1">
      <c r="A547" s="5"/>
      <c r="B547" s="6"/>
      <c r="C547" s="7"/>
      <c r="D547" s="14"/>
      <c r="E547" s="20"/>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row>
    <row r="548" spans="1:30" ht="42">
      <c r="A548" s="5" t="s">
        <v>329</v>
      </c>
      <c r="B548" s="6" t="s">
        <v>29</v>
      </c>
      <c r="C548" s="7">
        <v>12</v>
      </c>
      <c r="D548" s="14"/>
      <c r="E548" s="20">
        <f t="shared" si="3"/>
        <v>0</v>
      </c>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row>
    <row r="549" spans="1:30">
      <c r="A549" s="5"/>
      <c r="B549" s="6"/>
      <c r="C549" s="7"/>
      <c r="D549" s="14"/>
      <c r="E549" s="20"/>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row>
    <row r="550" spans="1:30" ht="14">
      <c r="A550" s="5" t="s">
        <v>208</v>
      </c>
      <c r="B550" s="6"/>
      <c r="C550" s="7"/>
      <c r="D550" s="14"/>
      <c r="E550" s="20"/>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row>
    <row r="551" spans="1:30">
      <c r="A551" s="5"/>
      <c r="B551" s="6"/>
      <c r="C551" s="7"/>
      <c r="D551" s="14"/>
      <c r="E551" s="20"/>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row>
    <row r="552" spans="1:30" ht="49" customHeight="1">
      <c r="A552" s="5" t="s">
        <v>209</v>
      </c>
      <c r="B552" s="6"/>
      <c r="C552" s="7"/>
      <c r="D552" s="14"/>
      <c r="E552" s="20"/>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row>
    <row r="553" spans="1:30">
      <c r="A553" s="5"/>
      <c r="B553" s="6"/>
      <c r="C553" s="7"/>
      <c r="D553" s="14"/>
      <c r="E553" s="20"/>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row>
    <row r="554" spans="1:30" ht="14">
      <c r="A554" s="5" t="s">
        <v>299</v>
      </c>
      <c r="B554" s="6" t="s">
        <v>29</v>
      </c>
      <c r="C554" s="7">
        <v>8</v>
      </c>
      <c r="D554" s="14"/>
      <c r="E554" s="20">
        <f>C554*D554</f>
        <v>0</v>
      </c>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row>
    <row r="555" spans="1:30">
      <c r="A555" s="5"/>
      <c r="B555" s="6"/>
      <c r="C555" s="7"/>
      <c r="D555" s="14"/>
      <c r="E555" s="20"/>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row>
    <row r="556" spans="1:30" ht="14">
      <c r="A556" s="5" t="s">
        <v>300</v>
      </c>
      <c r="B556" s="6" t="s">
        <v>29</v>
      </c>
      <c r="C556" s="7">
        <v>8</v>
      </c>
      <c r="D556" s="14"/>
      <c r="E556" s="20">
        <f>C556*D556</f>
        <v>0</v>
      </c>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row>
    <row r="557" spans="1:30">
      <c r="A557" s="5"/>
      <c r="B557" s="6"/>
      <c r="C557" s="7"/>
      <c r="D557" s="14"/>
      <c r="E557" s="20"/>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row>
    <row r="558" spans="1:30" ht="14">
      <c r="A558" s="5" t="s">
        <v>301</v>
      </c>
      <c r="B558" s="6" t="s">
        <v>29</v>
      </c>
      <c r="C558" s="7">
        <v>12</v>
      </c>
      <c r="D558" s="14"/>
      <c r="E558" s="20">
        <f>C558*D558</f>
        <v>0</v>
      </c>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row>
    <row r="559" spans="1:30">
      <c r="A559" s="5"/>
      <c r="B559" s="6"/>
      <c r="C559" s="7"/>
      <c r="D559" s="14"/>
      <c r="E559" s="20"/>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row>
    <row r="560" spans="1:30">
      <c r="A560" s="5"/>
      <c r="B560" s="6"/>
      <c r="C560" s="7"/>
      <c r="D560" s="14"/>
      <c r="E560" s="20"/>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row>
    <row r="561" spans="1:30" ht="14">
      <c r="A561" s="8" t="s">
        <v>335</v>
      </c>
      <c r="B561" s="6"/>
      <c r="C561" s="7"/>
      <c r="D561" s="14"/>
      <c r="E561" s="20"/>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row>
    <row r="562" spans="1:30">
      <c r="A562" s="5"/>
      <c r="B562" s="6"/>
      <c r="C562" s="7"/>
      <c r="D562" s="14"/>
      <c r="E562" s="20"/>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row>
    <row r="563" spans="1:30" ht="14">
      <c r="A563" s="5" t="s">
        <v>339</v>
      </c>
      <c r="B563" s="6"/>
      <c r="C563" s="7"/>
      <c r="D563" s="14"/>
      <c r="E563" s="20"/>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row>
    <row r="564" spans="1:30" ht="42">
      <c r="A564" s="5" t="s">
        <v>336</v>
      </c>
      <c r="B564" s="6" t="s">
        <v>29</v>
      </c>
      <c r="C564" s="7">
        <v>1</v>
      </c>
      <c r="D564" s="14"/>
      <c r="E564" s="20">
        <f t="shared" ref="E564:E568" si="4">C564*D564</f>
        <v>0</v>
      </c>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row>
    <row r="565" spans="1:30">
      <c r="A565" s="5"/>
      <c r="B565" s="6"/>
      <c r="C565" s="7"/>
      <c r="D565" s="14"/>
      <c r="E565" s="20"/>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row>
    <row r="566" spans="1:30" ht="32" customHeight="1">
      <c r="A566" s="5" t="s">
        <v>337</v>
      </c>
      <c r="B566" s="6" t="s">
        <v>29</v>
      </c>
      <c r="C566" s="7">
        <v>1</v>
      </c>
      <c r="D566" s="14"/>
      <c r="E566" s="20">
        <f t="shared" si="4"/>
        <v>0</v>
      </c>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row>
    <row r="567" spans="1:30">
      <c r="A567" s="5"/>
      <c r="B567" s="6"/>
      <c r="C567" s="7"/>
      <c r="D567" s="14"/>
      <c r="E567" s="20"/>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row>
    <row r="568" spans="1:30" ht="14">
      <c r="A568" s="1" t="s">
        <v>338</v>
      </c>
      <c r="B568" s="2" t="s">
        <v>29</v>
      </c>
      <c r="C568" s="3">
        <v>1</v>
      </c>
      <c r="E568" s="20">
        <f t="shared" si="4"/>
        <v>0</v>
      </c>
    </row>
    <row r="569" spans="1:30">
      <c r="A569" s="5"/>
      <c r="B569" s="6"/>
      <c r="C569" s="7"/>
      <c r="D569" s="14"/>
      <c r="E569" s="16"/>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row>
    <row r="570" spans="1:30">
      <c r="A570" s="5"/>
      <c r="B570" s="6"/>
      <c r="C570" s="7"/>
      <c r="D570" s="14"/>
      <c r="E570" s="16"/>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row>
    <row r="571" spans="1:30">
      <c r="A571" s="5"/>
      <c r="B571" s="6"/>
      <c r="C571" s="7"/>
      <c r="D571" s="14"/>
      <c r="E571" s="16"/>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row>
    <row r="572" spans="1:30" ht="14">
      <c r="A572" s="8" t="s">
        <v>116</v>
      </c>
      <c r="B572" s="6"/>
      <c r="C572" s="7"/>
      <c r="D572" s="14"/>
      <c r="E572" s="16"/>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row>
    <row r="573" spans="1:30">
      <c r="A573" s="5"/>
      <c r="B573" s="6"/>
      <c r="C573" s="7"/>
      <c r="D573" s="14"/>
      <c r="E573" s="16"/>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row>
    <row r="574" spans="1:30" ht="14">
      <c r="A574" s="5" t="s">
        <v>9</v>
      </c>
      <c r="B574" s="6"/>
      <c r="C574" s="7"/>
      <c r="D574" s="14"/>
      <c r="E574" s="16"/>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row>
    <row r="575" spans="1:30">
      <c r="A575" s="5"/>
      <c r="B575" s="6"/>
      <c r="C575" s="7"/>
      <c r="D575" s="14"/>
      <c r="E575" s="16"/>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row>
    <row r="576" spans="1:30" ht="14">
      <c r="A576" s="5" t="s">
        <v>117</v>
      </c>
      <c r="B576" s="6"/>
      <c r="C576" s="7"/>
      <c r="D576" s="14"/>
      <c r="E576" s="16"/>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row>
    <row r="577" spans="1:30">
      <c r="A577" s="5"/>
      <c r="B577" s="6"/>
      <c r="C577" s="7"/>
      <c r="D577" s="14"/>
      <c r="E577" s="16"/>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row>
    <row r="578" spans="1:30" ht="84">
      <c r="A578" s="5" t="s">
        <v>118</v>
      </c>
      <c r="B578" s="6"/>
      <c r="C578" s="7"/>
      <c r="D578" s="14"/>
      <c r="E578" s="16"/>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row>
    <row r="579" spans="1:30">
      <c r="A579" s="5"/>
      <c r="B579" s="6"/>
      <c r="C579" s="7"/>
      <c r="D579" s="14"/>
      <c r="E579" s="16"/>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row>
    <row r="580" spans="1:30" ht="14">
      <c r="A580" s="5" t="s">
        <v>119</v>
      </c>
      <c r="B580" s="6"/>
      <c r="C580" s="7"/>
      <c r="D580" s="14"/>
      <c r="E580" s="16"/>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row>
    <row r="581" spans="1:30">
      <c r="A581" s="5"/>
      <c r="B581" s="6"/>
      <c r="C581" s="7"/>
      <c r="D581" s="14"/>
      <c r="E581" s="16"/>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row>
    <row r="582" spans="1:30" ht="42">
      <c r="A582" s="5" t="s">
        <v>120</v>
      </c>
      <c r="B582" s="6"/>
      <c r="C582" s="7"/>
      <c r="D582" s="14"/>
      <c r="E582" s="16"/>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row>
    <row r="583" spans="1:30">
      <c r="A583" s="5"/>
      <c r="B583" s="6"/>
      <c r="C583" s="7"/>
      <c r="D583" s="14"/>
      <c r="E583" s="16"/>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row>
    <row r="584" spans="1:30" ht="14">
      <c r="A584" s="5" t="s">
        <v>121</v>
      </c>
      <c r="B584" s="6"/>
      <c r="C584" s="7"/>
      <c r="D584" s="14"/>
      <c r="E584" s="16"/>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row>
    <row r="585" spans="1:30">
      <c r="A585" s="5"/>
      <c r="B585" s="6"/>
      <c r="C585" s="7"/>
      <c r="D585" s="14"/>
      <c r="E585" s="16"/>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row>
    <row r="586" spans="1:30" ht="28">
      <c r="A586" s="5" t="s">
        <v>122</v>
      </c>
      <c r="B586" s="6"/>
      <c r="C586" s="7"/>
      <c r="D586" s="14"/>
      <c r="E586" s="16"/>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row>
    <row r="587" spans="1:30">
      <c r="A587" s="5"/>
      <c r="B587" s="6"/>
      <c r="C587" s="7"/>
      <c r="D587" s="14"/>
      <c r="E587" s="16"/>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row>
    <row r="588" spans="1:30" ht="14">
      <c r="A588" s="5" t="s">
        <v>123</v>
      </c>
      <c r="B588" s="6"/>
      <c r="C588" s="7"/>
      <c r="D588" s="14"/>
      <c r="E588" s="16"/>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row>
    <row r="589" spans="1:30">
      <c r="A589" s="5"/>
      <c r="B589" s="6"/>
      <c r="C589" s="7"/>
      <c r="D589" s="14"/>
      <c r="E589" s="16"/>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row>
    <row r="590" spans="1:30" ht="28">
      <c r="A590" s="5" t="s">
        <v>124</v>
      </c>
      <c r="B590" s="6"/>
      <c r="C590" s="7"/>
      <c r="D590" s="14"/>
      <c r="E590" s="16"/>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row>
    <row r="591" spans="1:30">
      <c r="A591" s="5"/>
      <c r="B591" s="6"/>
      <c r="C591" s="7"/>
      <c r="D591" s="14"/>
      <c r="E591" s="16"/>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row>
    <row r="592" spans="1:30" ht="14">
      <c r="A592" s="5" t="s">
        <v>134</v>
      </c>
      <c r="B592" s="6" t="s">
        <v>32</v>
      </c>
      <c r="C592" s="7">
        <v>74</v>
      </c>
      <c r="D592" s="14"/>
      <c r="E592" s="16">
        <f>C592*D592</f>
        <v>0</v>
      </c>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row>
    <row r="593" spans="1:30">
      <c r="A593" s="5"/>
      <c r="B593" s="6"/>
      <c r="C593" s="7"/>
      <c r="D593" s="14"/>
      <c r="E593" s="16"/>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row>
    <row r="594" spans="1:30">
      <c r="A594" s="5"/>
      <c r="B594" s="6"/>
      <c r="C594" s="7"/>
      <c r="D594" s="14"/>
      <c r="E594" s="16"/>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row>
    <row r="595" spans="1:30" ht="14">
      <c r="A595" s="8" t="s">
        <v>7</v>
      </c>
      <c r="B595" s="6"/>
      <c r="C595" s="7"/>
      <c r="D595" s="14"/>
      <c r="E595" s="16"/>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row>
    <row r="596" spans="1:30">
      <c r="A596" s="5"/>
      <c r="B596" s="6"/>
      <c r="C596" s="7"/>
      <c r="D596" s="14"/>
      <c r="E596" s="16"/>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row>
    <row r="597" spans="1:30">
      <c r="A597" s="5"/>
      <c r="B597" s="6"/>
      <c r="C597" s="7"/>
      <c r="D597" s="14"/>
      <c r="E597" s="16"/>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row>
    <row r="598" spans="1:30">
      <c r="A598" s="5"/>
      <c r="B598" s="6"/>
      <c r="C598" s="7"/>
      <c r="D598" s="14"/>
      <c r="E598" s="16"/>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row>
    <row r="599" spans="1:30" ht="14">
      <c r="A599" s="8" t="s">
        <v>125</v>
      </c>
      <c r="B599" s="6"/>
      <c r="C599" s="7"/>
      <c r="D599" s="14"/>
      <c r="E599" s="16"/>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row>
    <row r="600" spans="1:30">
      <c r="A600" s="5"/>
      <c r="B600" s="6"/>
      <c r="C600" s="7"/>
      <c r="D600" s="14"/>
      <c r="E600" s="16"/>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row>
    <row r="601" spans="1:30" ht="14">
      <c r="A601" s="5" t="s">
        <v>37</v>
      </c>
      <c r="B601" s="6"/>
      <c r="C601" s="7"/>
      <c r="D601" s="14"/>
      <c r="E601" s="16"/>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row>
    <row r="602" spans="1:30">
      <c r="A602" s="5"/>
      <c r="B602" s="6"/>
      <c r="C602" s="7"/>
      <c r="D602" s="14"/>
      <c r="E602" s="16"/>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row>
    <row r="603" spans="1:30" ht="56">
      <c r="A603" s="5" t="s">
        <v>38</v>
      </c>
      <c r="B603" s="6"/>
      <c r="C603" s="7"/>
      <c r="D603" s="14"/>
      <c r="E603" s="16"/>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row>
    <row r="604" spans="1:30">
      <c r="A604" s="5"/>
      <c r="B604" s="6"/>
      <c r="C604" s="7"/>
      <c r="D604" s="14"/>
      <c r="E604" s="16"/>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row>
    <row r="605" spans="1:30" ht="14">
      <c r="A605" s="5" t="s">
        <v>9</v>
      </c>
      <c r="B605" s="6"/>
      <c r="C605" s="7"/>
      <c r="D605" s="14"/>
      <c r="E605" s="16"/>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row>
    <row r="606" spans="1:30">
      <c r="A606" s="5"/>
      <c r="B606" s="6"/>
      <c r="C606" s="7"/>
      <c r="D606" s="14"/>
      <c r="E606" s="16"/>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row>
    <row r="607" spans="1:30" ht="14">
      <c r="A607" s="5" t="s">
        <v>126</v>
      </c>
      <c r="B607" s="6"/>
      <c r="C607" s="7"/>
      <c r="D607" s="14"/>
      <c r="E607" s="16"/>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row>
    <row r="608" spans="1:30">
      <c r="A608" s="5"/>
      <c r="B608" s="6"/>
      <c r="C608" s="7"/>
      <c r="D608" s="14"/>
      <c r="E608" s="16"/>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row>
    <row r="609" spans="1:30" ht="28">
      <c r="A609" s="5" t="s">
        <v>127</v>
      </c>
      <c r="B609" s="6"/>
      <c r="C609" s="7"/>
      <c r="D609" s="14"/>
      <c r="E609" s="16"/>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row>
    <row r="610" spans="1:30">
      <c r="A610" s="5"/>
      <c r="B610" s="6"/>
      <c r="C610" s="7"/>
      <c r="D610" s="14"/>
      <c r="E610" s="16"/>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row>
    <row r="611" spans="1:30" ht="14">
      <c r="A611" s="5" t="s">
        <v>128</v>
      </c>
      <c r="B611" s="6"/>
      <c r="C611" s="7"/>
      <c r="D611" s="14"/>
      <c r="E611" s="16"/>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row>
    <row r="612" spans="1:30">
      <c r="A612" s="5"/>
      <c r="B612" s="6"/>
      <c r="C612" s="7"/>
      <c r="D612" s="14"/>
      <c r="E612" s="16"/>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row>
    <row r="613" spans="1:30" ht="14">
      <c r="A613" s="5" t="s">
        <v>129</v>
      </c>
      <c r="B613" s="6"/>
      <c r="C613" s="7"/>
      <c r="D613" s="14"/>
      <c r="E613" s="16"/>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row>
    <row r="614" spans="1:30">
      <c r="A614" s="5"/>
      <c r="B614" s="6"/>
      <c r="C614" s="7"/>
      <c r="D614" s="14"/>
      <c r="E614" s="16"/>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row>
    <row r="615" spans="1:30" ht="42">
      <c r="A615" s="5" t="s">
        <v>130</v>
      </c>
      <c r="B615" s="6"/>
      <c r="C615" s="7"/>
      <c r="D615" s="14"/>
      <c r="E615" s="16"/>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row>
    <row r="616" spans="1:30" ht="42">
      <c r="A616" s="5" t="s">
        <v>131</v>
      </c>
      <c r="B616" s="6"/>
      <c r="C616" s="7"/>
      <c r="D616" s="14"/>
      <c r="E616" s="16"/>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row>
    <row r="617" spans="1:30">
      <c r="A617" s="5"/>
      <c r="B617" s="6"/>
      <c r="C617" s="7"/>
      <c r="D617" s="14"/>
      <c r="E617" s="16"/>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row>
    <row r="618" spans="1:30" ht="14">
      <c r="A618" s="5" t="s">
        <v>132</v>
      </c>
      <c r="B618" s="6"/>
      <c r="C618" s="7"/>
      <c r="D618" s="14"/>
      <c r="E618" s="16"/>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row>
    <row r="619" spans="1:30">
      <c r="A619" s="5"/>
      <c r="B619" s="6"/>
      <c r="C619" s="7"/>
      <c r="D619" s="14"/>
      <c r="E619" s="16"/>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row>
    <row r="620" spans="1:30" ht="42">
      <c r="A620" s="5" t="s">
        <v>133</v>
      </c>
      <c r="B620" s="6"/>
      <c r="C620" s="7"/>
      <c r="D620" s="14"/>
      <c r="E620" s="16"/>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row>
    <row r="621" spans="1:30">
      <c r="A621" s="5"/>
      <c r="B621" s="6"/>
      <c r="C621" s="7"/>
      <c r="D621" s="14"/>
      <c r="E621" s="16"/>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row>
    <row r="622" spans="1:30" ht="14">
      <c r="A622" s="5" t="s">
        <v>134</v>
      </c>
      <c r="B622" s="6" t="s">
        <v>32</v>
      </c>
      <c r="C622" s="7">
        <f>16*2</f>
        <v>32</v>
      </c>
      <c r="D622" s="14"/>
      <c r="E622" s="16">
        <f>C622*D622</f>
        <v>0</v>
      </c>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row>
    <row r="623" spans="1:30">
      <c r="A623" s="5"/>
      <c r="B623" s="6"/>
      <c r="C623" s="7"/>
      <c r="D623" s="14"/>
      <c r="E623" s="16"/>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row>
    <row r="624" spans="1:30" ht="14">
      <c r="A624" s="5" t="s">
        <v>135</v>
      </c>
      <c r="B624" s="6" t="s">
        <v>32</v>
      </c>
      <c r="C624" s="7">
        <v>8</v>
      </c>
      <c r="D624" s="14"/>
      <c r="E624" s="16">
        <f>C624*D624</f>
        <v>0</v>
      </c>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row>
    <row r="625" spans="1:30">
      <c r="A625" s="5"/>
      <c r="B625" s="6"/>
      <c r="C625" s="7"/>
      <c r="D625" s="14"/>
      <c r="E625" s="16"/>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row>
    <row r="626" spans="1:30" ht="14">
      <c r="A626" s="5" t="s">
        <v>268</v>
      </c>
      <c r="B626" s="6" t="s">
        <v>32</v>
      </c>
      <c r="C626" s="7">
        <f>550</f>
        <v>550</v>
      </c>
      <c r="D626" s="14"/>
      <c r="E626" s="16">
        <f>C626*D626</f>
        <v>0</v>
      </c>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row>
    <row r="627" spans="1:30">
      <c r="A627" s="5"/>
      <c r="B627" s="6"/>
      <c r="C627" s="7"/>
      <c r="D627" s="14"/>
      <c r="E627" s="16"/>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row>
    <row r="628" spans="1:30">
      <c r="A628" s="5"/>
      <c r="B628" s="6"/>
      <c r="C628" s="7"/>
      <c r="D628" s="14"/>
      <c r="E628" s="16"/>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row>
    <row r="629" spans="1:30" ht="14">
      <c r="A629" s="5" t="s">
        <v>342</v>
      </c>
      <c r="B629" s="6"/>
      <c r="C629" s="7"/>
      <c r="D629" s="14"/>
      <c r="E629" s="16"/>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row>
    <row r="630" spans="1:30">
      <c r="A630" s="5"/>
      <c r="B630" s="6"/>
      <c r="C630" s="7"/>
      <c r="D630" s="14"/>
      <c r="E630" s="16"/>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row>
    <row r="631" spans="1:30" ht="28">
      <c r="A631" s="5" t="s">
        <v>340</v>
      </c>
      <c r="B631" s="6" t="s">
        <v>32</v>
      </c>
      <c r="C631" s="7">
        <f>16*2</f>
        <v>32</v>
      </c>
      <c r="D631" s="14"/>
      <c r="E631" s="16">
        <f>C631*D631</f>
        <v>0</v>
      </c>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row>
    <row r="632" spans="1:30">
      <c r="A632" s="5"/>
      <c r="B632" s="6"/>
      <c r="C632" s="7"/>
      <c r="D632" s="14"/>
      <c r="E632" s="16"/>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row>
    <row r="633" spans="1:30" ht="28">
      <c r="A633" s="5" t="s">
        <v>341</v>
      </c>
      <c r="B633" s="6" t="s">
        <v>32</v>
      </c>
      <c r="C633" s="7">
        <f>44*2</f>
        <v>88</v>
      </c>
      <c r="D633" s="14"/>
      <c r="E633" s="16">
        <f t="shared" ref="E633" si="5">C633*D633</f>
        <v>0</v>
      </c>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row>
    <row r="634" spans="1:30">
      <c r="A634" s="5"/>
      <c r="B634" s="6"/>
      <c r="C634" s="7"/>
      <c r="D634" s="14"/>
      <c r="E634" s="16"/>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row>
    <row r="635" spans="1:30" ht="14">
      <c r="A635" s="5" t="s">
        <v>343</v>
      </c>
      <c r="B635" s="6"/>
      <c r="C635" s="7"/>
      <c r="D635" s="14"/>
      <c r="E635" s="16"/>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row>
    <row r="636" spans="1:30">
      <c r="A636" s="5"/>
      <c r="B636" s="6"/>
      <c r="C636" s="7"/>
      <c r="D636" s="14"/>
      <c r="E636" s="16"/>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row>
    <row r="637" spans="1:30" ht="39" customHeight="1">
      <c r="A637" s="5" t="s">
        <v>344</v>
      </c>
      <c r="B637" s="6" t="s">
        <v>32</v>
      </c>
      <c r="C637" s="7">
        <f>50</f>
        <v>50</v>
      </c>
      <c r="D637" s="14"/>
      <c r="E637" s="16">
        <f t="shared" ref="E637" si="6">C637*D637</f>
        <v>0</v>
      </c>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row>
    <row r="638" spans="1:30">
      <c r="A638" s="5"/>
      <c r="B638" s="6"/>
      <c r="C638" s="7"/>
      <c r="D638" s="14"/>
      <c r="E638" s="16"/>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row>
    <row r="639" spans="1:30">
      <c r="A639" s="5"/>
      <c r="B639" s="6"/>
      <c r="C639" s="7"/>
      <c r="D639" s="14"/>
      <c r="E639" s="16"/>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row>
    <row r="640" spans="1:30" ht="14">
      <c r="A640" s="8" t="s">
        <v>136</v>
      </c>
      <c r="B640" s="6"/>
      <c r="C640" s="7"/>
      <c r="D640" s="14"/>
      <c r="E640" s="16"/>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row>
    <row r="641" spans="1:30">
      <c r="A641" s="5"/>
      <c r="B641" s="6"/>
      <c r="C641" s="7"/>
      <c r="D641" s="14"/>
      <c r="E641" s="16"/>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row>
    <row r="642" spans="1:30" ht="14">
      <c r="A642" s="5" t="s">
        <v>37</v>
      </c>
      <c r="B642" s="6"/>
      <c r="C642" s="7"/>
      <c r="D642" s="14"/>
      <c r="E642" s="16"/>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row>
    <row r="643" spans="1:30">
      <c r="A643" s="5"/>
      <c r="B643" s="6"/>
      <c r="C643" s="7"/>
      <c r="D643" s="14"/>
      <c r="E643" s="16"/>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row>
    <row r="644" spans="1:30" ht="70">
      <c r="A644" s="5" t="s">
        <v>137</v>
      </c>
      <c r="B644" s="6"/>
      <c r="C644" s="7"/>
      <c r="D644" s="14"/>
      <c r="E644" s="16"/>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row>
    <row r="645" spans="1:30">
      <c r="A645" s="5"/>
      <c r="B645" s="6"/>
      <c r="C645" s="7"/>
      <c r="D645" s="14"/>
      <c r="E645" s="16"/>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row>
    <row r="646" spans="1:30" ht="14">
      <c r="A646" s="5" t="s">
        <v>9</v>
      </c>
      <c r="B646" s="6"/>
      <c r="C646" s="7"/>
      <c r="D646" s="14"/>
      <c r="E646" s="16"/>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row>
    <row r="647" spans="1:30">
      <c r="A647" s="5"/>
      <c r="B647" s="6"/>
      <c r="C647" s="7"/>
      <c r="D647" s="14"/>
      <c r="E647" s="16"/>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row>
    <row r="648" spans="1:30" ht="14">
      <c r="A648" s="5" t="s">
        <v>18</v>
      </c>
      <c r="B648" s="6"/>
      <c r="C648" s="7"/>
      <c r="D648" s="14"/>
      <c r="E648" s="16"/>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row>
    <row r="649" spans="1:30">
      <c r="A649" s="5"/>
      <c r="B649" s="6"/>
      <c r="C649" s="7"/>
      <c r="D649" s="14"/>
      <c r="E649" s="16"/>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row>
    <row r="650" spans="1:30" ht="42">
      <c r="A650" s="5" t="s">
        <v>138</v>
      </c>
      <c r="B650" s="6"/>
      <c r="C650" s="7"/>
      <c r="D650" s="14"/>
      <c r="E650" s="16"/>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row>
    <row r="651" spans="1:30" ht="28">
      <c r="A651" s="5" t="s">
        <v>139</v>
      </c>
      <c r="B651" s="6"/>
      <c r="C651" s="7"/>
      <c r="D651" s="14"/>
      <c r="E651" s="16"/>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row>
    <row r="652" spans="1:30" ht="70">
      <c r="A652" s="5" t="s">
        <v>140</v>
      </c>
      <c r="B652" s="6"/>
      <c r="C652" s="7"/>
      <c r="D652" s="14"/>
      <c r="E652" s="16"/>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row>
    <row r="653" spans="1:30" ht="84">
      <c r="A653" s="5" t="s">
        <v>141</v>
      </c>
      <c r="B653" s="6"/>
      <c r="C653" s="7"/>
      <c r="D653" s="14"/>
      <c r="E653" s="16"/>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row>
    <row r="654" spans="1:30">
      <c r="A654" s="5"/>
      <c r="B654" s="6"/>
      <c r="C654" s="7"/>
      <c r="D654" s="14"/>
      <c r="E654" s="16"/>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row>
    <row r="655" spans="1:30" ht="28">
      <c r="A655" s="5" t="s">
        <v>142</v>
      </c>
      <c r="B655" s="6"/>
      <c r="C655" s="7"/>
      <c r="D655" s="14"/>
      <c r="E655" s="16"/>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row>
    <row r="656" spans="1:30">
      <c r="A656" s="5"/>
      <c r="B656" s="6"/>
      <c r="C656" s="7"/>
      <c r="D656" s="14"/>
      <c r="E656" s="16"/>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row>
    <row r="657" spans="1:30" ht="14">
      <c r="A657" s="5" t="s">
        <v>143</v>
      </c>
      <c r="B657" s="6"/>
      <c r="C657" s="7"/>
      <c r="D657" s="14"/>
      <c r="E657" s="16"/>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row>
    <row r="658" spans="1:30">
      <c r="A658" s="5"/>
      <c r="B658" s="6"/>
      <c r="C658" s="7"/>
      <c r="D658" s="14"/>
      <c r="E658" s="16"/>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row>
    <row r="659" spans="1:30" ht="84">
      <c r="A659" s="5" t="s">
        <v>144</v>
      </c>
      <c r="B659" s="6"/>
      <c r="C659" s="7"/>
      <c r="D659" s="14"/>
      <c r="E659" s="16"/>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row>
    <row r="660" spans="1:30">
      <c r="A660" s="5"/>
      <c r="B660" s="6"/>
      <c r="C660" s="7"/>
      <c r="D660" s="14"/>
      <c r="E660" s="16"/>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row>
    <row r="661" spans="1:30" ht="14">
      <c r="A661" s="5" t="s">
        <v>145</v>
      </c>
      <c r="B661" s="6"/>
      <c r="C661" s="7"/>
      <c r="D661" s="14"/>
      <c r="E661" s="16"/>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row>
    <row r="662" spans="1:30">
      <c r="A662" s="5"/>
      <c r="B662" s="6"/>
      <c r="C662" s="7"/>
      <c r="D662" s="14"/>
      <c r="E662" s="16"/>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row>
    <row r="663" spans="1:30" ht="126">
      <c r="A663" s="5" t="s">
        <v>146</v>
      </c>
      <c r="B663" s="6"/>
      <c r="C663" s="7"/>
      <c r="D663" s="14"/>
      <c r="E663" s="16"/>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row>
    <row r="664" spans="1:30">
      <c r="A664" s="5"/>
      <c r="B664" s="6"/>
      <c r="C664" s="7"/>
      <c r="D664" s="14"/>
      <c r="E664" s="16"/>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row>
    <row r="665" spans="1:30" ht="14">
      <c r="A665" s="5" t="s">
        <v>147</v>
      </c>
      <c r="B665" s="6"/>
      <c r="C665" s="7"/>
      <c r="D665" s="14"/>
      <c r="E665" s="16"/>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row>
    <row r="666" spans="1:30">
      <c r="A666" s="5"/>
      <c r="B666" s="6"/>
      <c r="C666" s="7"/>
      <c r="D666" s="14"/>
      <c r="E666" s="16"/>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row>
    <row r="667" spans="1:30" ht="70">
      <c r="A667" s="5" t="s">
        <v>148</v>
      </c>
      <c r="B667" s="6"/>
      <c r="C667" s="7"/>
      <c r="D667" s="14"/>
      <c r="E667" s="16"/>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row>
    <row r="668" spans="1:30">
      <c r="A668" s="5"/>
      <c r="B668" s="6"/>
      <c r="C668" s="7"/>
      <c r="D668" s="14"/>
      <c r="E668" s="16"/>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row>
    <row r="669" spans="1:30" ht="14">
      <c r="A669" s="5" t="s">
        <v>149</v>
      </c>
      <c r="B669" s="6"/>
      <c r="C669" s="7"/>
      <c r="D669" s="14"/>
      <c r="E669" s="16"/>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row>
    <row r="670" spans="1:30">
      <c r="A670" s="5"/>
      <c r="B670" s="6"/>
      <c r="C670" s="7"/>
      <c r="D670" s="14"/>
      <c r="E670" s="16"/>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row>
    <row r="671" spans="1:30" ht="56">
      <c r="A671" s="5" t="s">
        <v>150</v>
      </c>
      <c r="B671" s="6"/>
      <c r="C671" s="7"/>
      <c r="D671" s="14"/>
      <c r="E671" s="16"/>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row>
    <row r="672" spans="1:30">
      <c r="A672" s="5"/>
      <c r="B672" s="6"/>
      <c r="C672" s="7"/>
      <c r="D672" s="14"/>
      <c r="E672" s="16"/>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row>
    <row r="673" spans="1:30" ht="14">
      <c r="A673" s="5" t="s">
        <v>151</v>
      </c>
      <c r="B673" s="6"/>
      <c r="C673" s="7"/>
      <c r="D673" s="14"/>
      <c r="E673" s="16"/>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row>
    <row r="674" spans="1:30">
      <c r="A674" s="5"/>
      <c r="B674" s="6"/>
      <c r="C674" s="7"/>
      <c r="D674" s="14"/>
      <c r="E674" s="16"/>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row>
    <row r="675" spans="1:30" ht="98">
      <c r="A675" s="5" t="s">
        <v>152</v>
      </c>
      <c r="B675" s="6"/>
      <c r="C675" s="7"/>
      <c r="D675" s="14"/>
      <c r="E675" s="16"/>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row>
    <row r="676" spans="1:30">
      <c r="A676" s="5"/>
      <c r="B676" s="6"/>
      <c r="C676" s="7"/>
      <c r="D676" s="14"/>
      <c r="E676" s="16"/>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row>
    <row r="677" spans="1:30" ht="28">
      <c r="A677" s="8" t="s">
        <v>153</v>
      </c>
      <c r="B677" s="6"/>
      <c r="C677" s="7"/>
      <c r="D677" s="14"/>
      <c r="E677" s="16"/>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row>
    <row r="678" spans="1:30">
      <c r="A678" s="5"/>
      <c r="B678" s="6"/>
      <c r="C678" s="7"/>
      <c r="D678" s="14"/>
      <c r="E678" s="16"/>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row>
    <row r="679" spans="1:30" ht="14">
      <c r="A679" s="5" t="s">
        <v>154</v>
      </c>
      <c r="B679" s="6"/>
      <c r="C679" s="7"/>
      <c r="D679" s="14"/>
      <c r="E679" s="16"/>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row>
    <row r="680" spans="1:30">
      <c r="A680" s="5"/>
      <c r="B680" s="6"/>
      <c r="C680" s="7"/>
      <c r="D680" s="14"/>
      <c r="E680" s="16"/>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row>
    <row r="681" spans="1:30" ht="28">
      <c r="A681" s="5" t="s">
        <v>351</v>
      </c>
      <c r="B681" s="6" t="s">
        <v>0</v>
      </c>
      <c r="C681" s="7"/>
      <c r="D681" s="14">
        <v>200000</v>
      </c>
      <c r="E681" s="16">
        <f>D681</f>
        <v>200000</v>
      </c>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row>
    <row r="682" spans="1:30">
      <c r="A682" s="5"/>
      <c r="B682" s="6"/>
      <c r="C682" s="7"/>
      <c r="D682" s="14"/>
      <c r="E682" s="16"/>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row>
    <row r="683" spans="1:30" ht="14">
      <c r="A683" s="5" t="s">
        <v>155</v>
      </c>
      <c r="B683" s="6" t="s">
        <v>0</v>
      </c>
      <c r="C683" s="7">
        <v>1</v>
      </c>
      <c r="D683" s="14"/>
      <c r="E683" s="16">
        <f>C683*D683</f>
        <v>0</v>
      </c>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row>
    <row r="684" spans="1:30">
      <c r="A684" s="5"/>
      <c r="B684" s="6"/>
      <c r="C684" s="7"/>
      <c r="D684" s="14"/>
      <c r="E684" s="16"/>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row>
    <row r="685" spans="1:30" ht="14">
      <c r="A685" s="5" t="s">
        <v>156</v>
      </c>
      <c r="B685" s="6" t="s">
        <v>0</v>
      </c>
      <c r="C685" s="7">
        <v>1</v>
      </c>
      <c r="D685" s="14"/>
      <c r="E685" s="16">
        <f>C685*D685</f>
        <v>0</v>
      </c>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row>
    <row r="686" spans="1:30" ht="28">
      <c r="A686" s="5" t="s">
        <v>203</v>
      </c>
      <c r="B686" s="6" t="s">
        <v>0</v>
      </c>
      <c r="C686" s="7"/>
      <c r="D686" s="14">
        <v>46000</v>
      </c>
      <c r="E686" s="16">
        <f>D686</f>
        <v>46000</v>
      </c>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row>
    <row r="687" spans="1:30">
      <c r="A687" s="5"/>
      <c r="B687" s="6"/>
      <c r="C687" s="7"/>
      <c r="D687" s="14"/>
      <c r="E687" s="16"/>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row>
    <row r="688" spans="1:30" ht="14">
      <c r="A688" s="5" t="s">
        <v>155</v>
      </c>
      <c r="B688" s="6" t="s">
        <v>0</v>
      </c>
      <c r="C688" s="7">
        <v>1</v>
      </c>
      <c r="D688" s="14"/>
      <c r="E688" s="16">
        <f>C688*D688</f>
        <v>0</v>
      </c>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row>
    <row r="689" spans="1:30">
      <c r="A689" s="5"/>
      <c r="B689" s="6"/>
      <c r="C689" s="7"/>
      <c r="D689" s="14"/>
      <c r="E689" s="16"/>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row>
    <row r="690" spans="1:30" ht="14">
      <c r="A690" s="5" t="s">
        <v>156</v>
      </c>
      <c r="B690" s="6" t="s">
        <v>0</v>
      </c>
      <c r="C690" s="7">
        <v>1</v>
      </c>
      <c r="D690" s="14"/>
      <c r="E690" s="16">
        <f>C690*D690</f>
        <v>0</v>
      </c>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row>
    <row r="691" spans="1:30">
      <c r="A691" s="5"/>
      <c r="B691" s="6"/>
      <c r="C691" s="7"/>
      <c r="D691" s="14"/>
      <c r="E691" s="16"/>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row>
    <row r="692" spans="1:30">
      <c r="A692" s="5"/>
      <c r="B692" s="6"/>
      <c r="C692" s="7"/>
      <c r="D692" s="14"/>
      <c r="E692" s="16"/>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row>
    <row r="693" spans="1:30" ht="14">
      <c r="A693" s="5" t="s">
        <v>330</v>
      </c>
      <c r="B693" s="6" t="s">
        <v>0</v>
      </c>
      <c r="C693" s="7"/>
      <c r="D693" s="14"/>
      <c r="E693" s="16">
        <f>D693</f>
        <v>0</v>
      </c>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row>
    <row r="694" spans="1:30">
      <c r="A694" s="5"/>
      <c r="B694" s="6"/>
      <c r="C694" s="7"/>
      <c r="D694" s="14"/>
      <c r="E694" s="16"/>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row>
    <row r="695" spans="1:30" ht="14">
      <c r="A695" s="5" t="s">
        <v>155</v>
      </c>
      <c r="B695" s="6" t="s">
        <v>0</v>
      </c>
      <c r="C695" s="7">
        <v>1</v>
      </c>
      <c r="D695" s="14"/>
      <c r="E695" s="16">
        <f>C695*D695</f>
        <v>0</v>
      </c>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row>
    <row r="696" spans="1:30">
      <c r="A696" s="5"/>
      <c r="B696" s="6"/>
      <c r="C696" s="7"/>
      <c r="D696" s="14"/>
      <c r="E696" s="16"/>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row>
    <row r="697" spans="1:30" ht="14">
      <c r="A697" s="5" t="s">
        <v>156</v>
      </c>
      <c r="B697" s="6" t="s">
        <v>0</v>
      </c>
      <c r="C697" s="7">
        <v>1</v>
      </c>
      <c r="D697" s="14"/>
      <c r="E697" s="16">
        <f>C697*D697</f>
        <v>0</v>
      </c>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row>
    <row r="698" spans="1:30">
      <c r="A698" s="5"/>
      <c r="B698" s="6"/>
      <c r="C698" s="7"/>
      <c r="D698" s="14"/>
      <c r="E698" s="16"/>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row>
    <row r="699" spans="1:30" ht="28">
      <c r="A699" s="86" t="s">
        <v>352</v>
      </c>
      <c r="B699" s="6" t="s">
        <v>0</v>
      </c>
      <c r="C699" s="7"/>
      <c r="D699" s="14">
        <v>80000</v>
      </c>
      <c r="E699" s="16">
        <f>D699</f>
        <v>80000</v>
      </c>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row>
    <row r="700" spans="1:30">
      <c r="A700" s="5"/>
      <c r="B700" s="6"/>
      <c r="C700" s="7"/>
      <c r="D700" s="14"/>
      <c r="E700" s="16"/>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row>
    <row r="701" spans="1:30" ht="14">
      <c r="A701" s="5" t="s">
        <v>155</v>
      </c>
      <c r="B701" s="6" t="s">
        <v>0</v>
      </c>
      <c r="C701" s="7">
        <v>1</v>
      </c>
      <c r="D701" s="14"/>
      <c r="E701" s="16">
        <f>C701*D701</f>
        <v>0</v>
      </c>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row>
    <row r="702" spans="1:30">
      <c r="A702" s="5"/>
      <c r="B702" s="6"/>
      <c r="C702" s="7"/>
      <c r="D702" s="14"/>
      <c r="E702" s="16"/>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row>
    <row r="703" spans="1:30" ht="14">
      <c r="A703" s="5" t="s">
        <v>156</v>
      </c>
      <c r="B703" s="6" t="s">
        <v>0</v>
      </c>
      <c r="C703" s="7">
        <v>1</v>
      </c>
      <c r="D703" s="14"/>
      <c r="E703" s="16">
        <f>C703*D703</f>
        <v>0</v>
      </c>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row>
    <row r="704" spans="1:30">
      <c r="A704" s="5"/>
      <c r="B704" s="6"/>
      <c r="C704" s="7"/>
      <c r="D704" s="14"/>
      <c r="E704" s="16"/>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row>
    <row r="705" spans="1:30" ht="14">
      <c r="A705" s="86" t="s">
        <v>353</v>
      </c>
      <c r="B705" s="6" t="s">
        <v>0</v>
      </c>
      <c r="C705" s="7"/>
      <c r="D705" s="14">
        <v>150000</v>
      </c>
      <c r="E705" s="16">
        <f>D705</f>
        <v>150000</v>
      </c>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row>
    <row r="706" spans="1:30">
      <c r="A706" s="5"/>
      <c r="B706" s="6"/>
      <c r="C706" s="7"/>
      <c r="D706" s="14"/>
      <c r="E706" s="16"/>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row>
    <row r="707" spans="1:30" ht="14">
      <c r="A707" s="5" t="s">
        <v>155</v>
      </c>
      <c r="B707" s="6" t="s">
        <v>0</v>
      </c>
      <c r="C707" s="7">
        <v>1</v>
      </c>
      <c r="D707" s="14"/>
      <c r="E707" s="16">
        <f>C707*D707</f>
        <v>0</v>
      </c>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row>
    <row r="708" spans="1:30">
      <c r="A708" s="5"/>
      <c r="B708" s="6"/>
      <c r="C708" s="7"/>
      <c r="D708" s="14"/>
      <c r="E708" s="7"/>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row>
    <row r="709" spans="1:30" ht="14">
      <c r="A709" s="5" t="s">
        <v>156</v>
      </c>
      <c r="B709" s="6" t="s">
        <v>0</v>
      </c>
      <c r="C709" s="7">
        <v>1</v>
      </c>
      <c r="D709" s="14"/>
      <c r="E709" s="16">
        <f>C709*D709</f>
        <v>0</v>
      </c>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row>
    <row r="710" spans="1:30">
      <c r="A710" s="5"/>
      <c r="B710" s="6"/>
      <c r="C710" s="7"/>
      <c r="D710" s="14"/>
      <c r="E710" s="7"/>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row>
    <row r="711" spans="1:30" ht="14">
      <c r="A711" s="5" t="s">
        <v>157</v>
      </c>
      <c r="B711" s="6"/>
      <c r="C711" s="7"/>
      <c r="D711" s="14"/>
      <c r="E711" s="7"/>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row>
    <row r="712" spans="1:30">
      <c r="A712" s="5"/>
      <c r="B712" s="6"/>
      <c r="C712" s="7"/>
      <c r="D712" s="14"/>
      <c r="E712" s="7"/>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row>
    <row r="713" spans="1:30" ht="14">
      <c r="A713" s="5" t="s">
        <v>158</v>
      </c>
      <c r="B713" s="6"/>
      <c r="C713" s="7"/>
      <c r="D713" s="14"/>
      <c r="E713" s="7"/>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row>
    <row r="714" spans="1:30">
      <c r="A714" s="5"/>
      <c r="B714" s="6"/>
      <c r="C714" s="7"/>
      <c r="D714" s="14"/>
      <c r="E714" s="7"/>
      <c r="F714" s="11"/>
      <c r="G714" s="11"/>
      <c r="H714" s="11"/>
      <c r="I714" s="11"/>
      <c r="J714" s="11"/>
      <c r="K714" s="11"/>
      <c r="L714" s="18"/>
      <c r="M714" s="11"/>
      <c r="N714" s="11"/>
      <c r="O714" s="11"/>
      <c r="P714" s="11"/>
      <c r="Q714" s="11"/>
      <c r="R714" s="11"/>
      <c r="S714" s="11"/>
      <c r="T714" s="11"/>
      <c r="U714" s="11"/>
      <c r="V714" s="11"/>
      <c r="W714" s="11"/>
      <c r="X714" s="11"/>
      <c r="Y714" s="11"/>
      <c r="Z714" s="11"/>
      <c r="AA714" s="11"/>
      <c r="AB714" s="11"/>
      <c r="AC714" s="11"/>
      <c r="AD714" s="11"/>
    </row>
    <row r="715" spans="1:30" ht="56">
      <c r="A715" s="5" t="s">
        <v>159</v>
      </c>
      <c r="B715" s="6" t="s">
        <v>0</v>
      </c>
      <c r="C715" s="7">
        <v>1</v>
      </c>
      <c r="D715" s="14"/>
      <c r="E715" s="7"/>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row>
    <row r="716" spans="1:30">
      <c r="A716" s="5"/>
      <c r="B716" s="6"/>
      <c r="C716" s="7"/>
      <c r="D716" s="14"/>
      <c r="E716" s="7"/>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row>
    <row r="717" spans="1:30">
      <c r="A717" s="5"/>
      <c r="B717" s="6"/>
      <c r="C717" s="7"/>
      <c r="D717" s="14"/>
      <c r="E717" s="19">
        <f>SUM(E2:E714)</f>
        <v>511000</v>
      </c>
      <c r="F717" s="11"/>
      <c r="G717" s="11"/>
      <c r="H717" s="11"/>
      <c r="I717" s="11"/>
      <c r="J717" s="11"/>
      <c r="K717" s="11"/>
      <c r="L717" s="18"/>
      <c r="M717" s="11"/>
      <c r="N717" s="18"/>
      <c r="O717" s="11"/>
      <c r="P717" s="11"/>
      <c r="Q717" s="11"/>
      <c r="R717" s="11"/>
      <c r="S717" s="11"/>
      <c r="T717" s="11"/>
      <c r="U717" s="11"/>
      <c r="V717" s="11"/>
      <c r="W717" s="11"/>
      <c r="X717" s="11"/>
      <c r="Y717" s="11"/>
      <c r="Z717" s="11"/>
      <c r="AA717" s="11"/>
      <c r="AB717" s="11"/>
      <c r="AC717" s="11"/>
      <c r="AD717" s="11"/>
    </row>
    <row r="718" spans="1:30" ht="14">
      <c r="A718" s="8" t="s">
        <v>7</v>
      </c>
      <c r="B718" s="6"/>
      <c r="C718" s="7"/>
      <c r="D718" s="14"/>
      <c r="E718" s="19">
        <f>E717*15%</f>
        <v>76650</v>
      </c>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row>
    <row r="719" spans="1:30" ht="14">
      <c r="A719" s="8" t="s">
        <v>201</v>
      </c>
      <c r="B719" s="6"/>
      <c r="C719" s="7"/>
      <c r="D719" s="14"/>
      <c r="E719" s="19">
        <f>E717+E718</f>
        <v>587650</v>
      </c>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row>
    <row r="720" spans="1:30" ht="14">
      <c r="A720" s="8" t="s">
        <v>202</v>
      </c>
      <c r="B720" s="6"/>
      <c r="C720" s="7"/>
      <c r="D720" s="14"/>
      <c r="E720" s="7"/>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row>
    <row r="721" spans="1:30">
      <c r="A721" s="8"/>
      <c r="B721" s="6"/>
      <c r="C721" s="7"/>
      <c r="D721" s="14"/>
      <c r="E721" s="7"/>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row>
    <row r="722" spans="1:30">
      <c r="A722" s="5"/>
      <c r="B722" s="6"/>
      <c r="C722" s="7"/>
      <c r="D722" s="14"/>
      <c r="E722" s="7"/>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row>
    <row r="723" spans="1:30">
      <c r="A723" s="5"/>
      <c r="B723" s="6"/>
      <c r="C723" s="7"/>
      <c r="D723" s="14"/>
      <c r="E723" s="7"/>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row>
    <row r="724" spans="1:30">
      <c r="A724" s="5"/>
      <c r="B724" s="6"/>
      <c r="C724" s="7"/>
    </row>
  </sheetData>
  <sheetProtection selectLockedCells="1"/>
  <mergeCells count="4">
    <mergeCell ref="A167:B167"/>
    <mergeCell ref="A171:B171"/>
    <mergeCell ref="A181:B181"/>
    <mergeCell ref="A182:B182"/>
  </mergeCells>
  <phoneticPr fontId="2" type="noConversion"/>
  <pageMargins left="0.75" right="0.75" top="1" bottom="1" header="0.5" footer="0.5"/>
  <pageSetup paperSize="9" scale="51" orientation="portrait" horizontalDpi="300" verticalDpi="300"/>
  <headerFooter alignWithMargins="0"/>
  <rowBreaks count="4" manualBreakCount="4">
    <brk id="277" max="4" man="1"/>
    <brk id="320" max="4" man="1"/>
    <brk id="468" max="4" man="1"/>
    <brk id="66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view="pageBreakPreview" zoomScaleNormal="100" zoomScaleSheetLayoutView="100" workbookViewId="0">
      <selection activeCell="I7" sqref="I7"/>
    </sheetView>
  </sheetViews>
  <sheetFormatPr baseColWidth="10" defaultColWidth="8.83203125" defaultRowHeight="13"/>
  <cols>
    <col min="1" max="6" width="8.83203125" customWidth="1"/>
    <col min="7" max="7" width="55.5" customWidth="1"/>
    <col min="8" max="8" width="8.83203125" customWidth="1"/>
    <col min="9" max="9" width="17.5" customWidth="1"/>
  </cols>
  <sheetData>
    <row r="1" spans="1:9" ht="17" thickBot="1">
      <c r="A1" s="26" t="s">
        <v>266</v>
      </c>
      <c r="B1" s="27"/>
      <c r="C1" s="28"/>
      <c r="D1" s="21"/>
      <c r="E1" s="21"/>
      <c r="F1" s="21"/>
      <c r="G1" s="21"/>
      <c r="H1" s="29" t="s">
        <v>253</v>
      </c>
      <c r="I1" s="81"/>
    </row>
    <row r="2" spans="1:9">
      <c r="A2" s="21"/>
      <c r="B2" s="21"/>
      <c r="C2" s="21"/>
      <c r="D2" s="21"/>
      <c r="E2" s="21"/>
      <c r="F2" s="21"/>
      <c r="G2" s="21"/>
      <c r="H2" s="30"/>
      <c r="I2" s="94"/>
    </row>
    <row r="3" spans="1:9" ht="15.75" customHeight="1">
      <c r="A3" s="22"/>
      <c r="B3" s="23"/>
      <c r="C3" s="23"/>
      <c r="D3" s="21"/>
      <c r="E3" s="21"/>
      <c r="F3" s="21"/>
      <c r="G3" s="21"/>
      <c r="H3" s="31"/>
      <c r="I3" s="95"/>
    </row>
    <row r="4" spans="1:9" ht="12.75" customHeight="1">
      <c r="A4" s="22"/>
      <c r="B4" s="23"/>
      <c r="C4" s="23"/>
      <c r="D4" s="21"/>
      <c r="E4" s="21"/>
      <c r="F4" s="21"/>
      <c r="G4" s="21"/>
      <c r="H4" s="31"/>
      <c r="I4" s="32" t="s">
        <v>252</v>
      </c>
    </row>
    <row r="5" spans="1:9" ht="12.75" customHeight="1">
      <c r="A5" s="33" t="s">
        <v>254</v>
      </c>
      <c r="B5" s="23" t="s">
        <v>255</v>
      </c>
      <c r="C5" s="23"/>
      <c r="D5" s="21"/>
      <c r="E5" s="21"/>
      <c r="F5" s="21"/>
      <c r="G5" s="21"/>
      <c r="H5" s="34"/>
      <c r="I5" s="35"/>
    </row>
    <row r="6" spans="1:9" ht="12.75" customHeight="1">
      <c r="A6" s="22"/>
      <c r="B6" s="21"/>
      <c r="C6" s="23"/>
      <c r="D6" s="21"/>
      <c r="E6" s="21"/>
      <c r="F6" s="21"/>
      <c r="G6" s="21"/>
      <c r="H6" s="31"/>
      <c r="I6" s="36"/>
    </row>
    <row r="7" spans="1:9">
      <c r="A7" s="37">
        <v>1</v>
      </c>
      <c r="B7" s="21" t="s">
        <v>256</v>
      </c>
      <c r="C7" s="23"/>
      <c r="D7" s="21"/>
      <c r="E7" s="21"/>
      <c r="F7" s="21"/>
      <c r="G7" s="21"/>
      <c r="H7" s="31"/>
      <c r="I7" s="38">
        <f>'Bills Of Quantities'!E717-I10-'Bills Of Quantities'!E714</f>
        <v>511000</v>
      </c>
    </row>
    <row r="8" spans="1:9">
      <c r="A8" s="37"/>
      <c r="B8" s="40"/>
      <c r="C8" s="40"/>
      <c r="D8" s="41"/>
      <c r="E8" s="42"/>
      <c r="F8" s="43"/>
      <c r="G8" s="21"/>
      <c r="H8" s="31"/>
      <c r="I8" s="39"/>
    </row>
    <row r="9" spans="1:9">
      <c r="A9" s="44"/>
      <c r="B9" s="40"/>
      <c r="C9" s="40"/>
      <c r="D9" s="40"/>
      <c r="E9" s="53"/>
      <c r="F9" s="21"/>
      <c r="G9" s="21"/>
      <c r="H9" s="31"/>
      <c r="I9" s="54"/>
    </row>
    <row r="10" spans="1:9">
      <c r="A10" s="44">
        <v>2</v>
      </c>
      <c r="B10" s="40" t="s">
        <v>257</v>
      </c>
      <c r="C10" s="40"/>
      <c r="D10" s="24" t="s">
        <v>258</v>
      </c>
      <c r="E10" s="55" t="s">
        <v>259</v>
      </c>
      <c r="F10" s="48"/>
      <c r="G10" s="56"/>
      <c r="H10" s="50" t="s">
        <v>0</v>
      </c>
      <c r="I10" s="57">
        <f>'Bills Of Quantities'!E6</f>
        <v>0</v>
      </c>
    </row>
    <row r="11" spans="1:9" ht="14" thickBot="1">
      <c r="A11" s="37"/>
      <c r="B11" s="45"/>
      <c r="C11" s="45"/>
      <c r="D11" s="46"/>
      <c r="E11" s="47"/>
      <c r="F11" s="48"/>
      <c r="G11" s="49"/>
      <c r="H11" s="50"/>
      <c r="I11" s="58"/>
    </row>
    <row r="12" spans="1:9">
      <c r="A12" s="37"/>
      <c r="B12" s="21"/>
      <c r="C12" s="21"/>
      <c r="D12" s="21"/>
      <c r="E12" s="47"/>
      <c r="F12" s="21"/>
      <c r="G12" s="59"/>
      <c r="H12" s="60"/>
      <c r="I12" s="61"/>
    </row>
    <row r="13" spans="1:9">
      <c r="A13" s="51">
        <v>3</v>
      </c>
      <c r="B13" s="52" t="s">
        <v>260</v>
      </c>
      <c r="C13" s="52"/>
      <c r="D13" s="52"/>
      <c r="E13" s="62"/>
      <c r="F13" s="23"/>
      <c r="G13" s="23"/>
      <c r="H13" s="63"/>
      <c r="I13" s="64">
        <f>I7+I10</f>
        <v>511000</v>
      </c>
    </row>
    <row r="14" spans="1:9">
      <c r="A14" s="44"/>
      <c r="B14" s="40"/>
      <c r="C14" s="40"/>
      <c r="D14" s="40"/>
      <c r="E14" s="53"/>
      <c r="F14" s="21"/>
      <c r="G14" s="21"/>
      <c r="H14" s="31"/>
      <c r="I14" s="58"/>
    </row>
    <row r="15" spans="1:9">
      <c r="A15" s="69">
        <v>4</v>
      </c>
      <c r="B15" s="40" t="s">
        <v>261</v>
      </c>
      <c r="C15" s="40"/>
      <c r="D15" s="40"/>
      <c r="E15" s="47"/>
      <c r="F15" s="21"/>
      <c r="G15" s="21"/>
      <c r="H15" s="67"/>
      <c r="I15" s="57">
        <f>I13*10%</f>
        <v>51100</v>
      </c>
    </row>
    <row r="16" spans="1:9">
      <c r="A16" s="51"/>
      <c r="B16" s="52"/>
      <c r="C16" s="52"/>
      <c r="D16" s="52"/>
      <c r="E16" s="62"/>
      <c r="F16" s="23"/>
      <c r="G16" s="23"/>
      <c r="H16" s="67"/>
      <c r="I16" s="68"/>
    </row>
    <row r="17" spans="1:9">
      <c r="A17" s="69"/>
      <c r="B17" s="40"/>
      <c r="C17" s="40"/>
      <c r="D17" s="40"/>
      <c r="E17" s="47"/>
      <c r="F17" s="21"/>
      <c r="G17" s="21"/>
      <c r="H17" s="31"/>
      <c r="I17" s="58"/>
    </row>
    <row r="18" spans="1:9">
      <c r="A18" s="37"/>
      <c r="B18" s="21"/>
      <c r="C18" s="21"/>
      <c r="D18" s="21"/>
      <c r="E18" s="47"/>
      <c r="F18" s="21"/>
      <c r="G18" s="59"/>
      <c r="H18" s="66"/>
      <c r="I18" s="70"/>
    </row>
    <row r="19" spans="1:9">
      <c r="A19" s="51">
        <v>5</v>
      </c>
      <c r="B19" s="52" t="s">
        <v>262</v>
      </c>
      <c r="C19" s="52"/>
      <c r="D19" s="52"/>
      <c r="E19" s="62"/>
      <c r="F19" s="23"/>
      <c r="G19" s="23"/>
      <c r="H19" s="67"/>
      <c r="I19" s="57">
        <f>I13+I15</f>
        <v>562100</v>
      </c>
    </row>
    <row r="20" spans="1:9">
      <c r="A20" s="37"/>
      <c r="B20" s="21"/>
      <c r="C20" s="21"/>
      <c r="D20" s="21"/>
      <c r="E20" s="47"/>
      <c r="F20" s="21"/>
      <c r="G20" s="59"/>
      <c r="H20" s="66"/>
      <c r="I20" s="58"/>
    </row>
    <row r="21" spans="1:9">
      <c r="A21" s="37"/>
      <c r="B21" s="21"/>
      <c r="C21" s="21"/>
      <c r="D21" s="21"/>
      <c r="E21" s="47"/>
      <c r="F21" s="21"/>
      <c r="G21" s="59"/>
      <c r="H21" s="66"/>
      <c r="I21" s="58"/>
    </row>
    <row r="22" spans="1:9">
      <c r="A22" s="37"/>
      <c r="B22" s="21"/>
      <c r="C22" s="21"/>
      <c r="D22" s="21"/>
      <c r="E22" s="47"/>
      <c r="F22" s="21"/>
      <c r="G22" s="59"/>
      <c r="H22" s="66"/>
      <c r="I22" s="58"/>
    </row>
    <row r="23" spans="1:9">
      <c r="A23" s="69">
        <v>6</v>
      </c>
      <c r="B23" s="96" t="s">
        <v>355</v>
      </c>
      <c r="C23" s="40"/>
      <c r="D23" s="40"/>
      <c r="E23" s="47"/>
      <c r="F23" s="21"/>
      <c r="G23" s="21"/>
      <c r="H23" s="31"/>
      <c r="I23" s="82"/>
    </row>
    <row r="24" spans="1:9">
      <c r="A24" s="37"/>
      <c r="B24" s="21"/>
      <c r="C24" s="21"/>
      <c r="D24" s="21"/>
      <c r="E24" s="47"/>
      <c r="F24" s="21"/>
      <c r="G24" s="21"/>
      <c r="H24" s="31"/>
      <c r="I24" s="71"/>
    </row>
    <row r="25" spans="1:9">
      <c r="A25" s="37"/>
      <c r="B25" s="21"/>
      <c r="C25" s="21"/>
      <c r="D25" s="21"/>
      <c r="E25" s="47"/>
      <c r="F25" s="21"/>
      <c r="G25" s="59"/>
      <c r="H25" s="66"/>
      <c r="I25" s="72"/>
    </row>
    <row r="26" spans="1:9">
      <c r="A26" s="69"/>
      <c r="B26" s="52"/>
      <c r="C26" s="52"/>
      <c r="D26" s="52"/>
      <c r="E26" s="62"/>
      <c r="F26" s="23"/>
      <c r="G26" s="23"/>
      <c r="H26" s="67"/>
      <c r="I26" s="68"/>
    </row>
    <row r="27" spans="1:9">
      <c r="A27" s="51">
        <v>7</v>
      </c>
      <c r="B27" s="52" t="s">
        <v>263</v>
      </c>
      <c r="C27" s="52"/>
      <c r="D27" s="52"/>
      <c r="E27" s="62"/>
      <c r="F27" s="23"/>
      <c r="G27" s="23"/>
      <c r="H27" s="67"/>
      <c r="I27" s="57">
        <f>I19+I23</f>
        <v>562100</v>
      </c>
    </row>
    <row r="28" spans="1:9">
      <c r="A28" s="37"/>
      <c r="B28" s="21"/>
      <c r="C28" s="21"/>
      <c r="D28" s="21"/>
      <c r="E28" s="47"/>
      <c r="F28" s="21"/>
      <c r="G28" s="21"/>
      <c r="H28" s="31"/>
      <c r="I28" s="71"/>
    </row>
    <row r="29" spans="1:9">
      <c r="A29" s="69">
        <v>8</v>
      </c>
      <c r="B29" s="40" t="s">
        <v>264</v>
      </c>
      <c r="C29" s="40"/>
      <c r="D29" s="24" t="s">
        <v>258</v>
      </c>
      <c r="E29" s="65">
        <v>0.15</v>
      </c>
      <c r="F29" s="21"/>
      <c r="G29" s="73"/>
      <c r="H29" s="74"/>
      <c r="I29" s="57">
        <f>I27*E29</f>
        <v>84315</v>
      </c>
    </row>
    <row r="30" spans="1:9" ht="14" thickBot="1">
      <c r="A30" s="37"/>
      <c r="B30" s="75"/>
      <c r="C30" s="75"/>
      <c r="D30" s="76"/>
      <c r="E30" s="47"/>
      <c r="F30" s="65"/>
      <c r="G30" s="73"/>
      <c r="H30" s="74"/>
      <c r="I30" s="58"/>
    </row>
    <row r="31" spans="1:9">
      <c r="A31" s="37"/>
      <c r="B31" s="59"/>
      <c r="C31" s="59"/>
      <c r="D31" s="59"/>
      <c r="E31" s="24"/>
      <c r="F31" s="21"/>
      <c r="G31" s="21"/>
      <c r="H31" s="31"/>
      <c r="I31" s="77"/>
    </row>
    <row r="32" spans="1:9">
      <c r="A32" s="51">
        <v>9</v>
      </c>
      <c r="B32" s="23" t="s">
        <v>265</v>
      </c>
      <c r="C32" s="23"/>
      <c r="D32" s="25"/>
      <c r="E32" s="23"/>
      <c r="F32" s="23"/>
      <c r="G32" s="23"/>
      <c r="H32" s="67"/>
      <c r="I32" s="57">
        <f>I27+I29</f>
        <v>646415</v>
      </c>
    </row>
    <row r="33" spans="1:9" ht="14" thickBot="1">
      <c r="A33" s="37"/>
      <c r="B33" s="21"/>
      <c r="C33" s="21"/>
      <c r="D33" s="21"/>
      <c r="E33" s="21"/>
      <c r="F33" s="21"/>
      <c r="G33" s="21"/>
      <c r="H33" s="78"/>
      <c r="I33" s="79"/>
    </row>
    <row r="34" spans="1:9">
      <c r="A34" s="44"/>
      <c r="B34" s="21"/>
      <c r="C34" s="21"/>
      <c r="D34" s="21"/>
      <c r="E34" s="21"/>
      <c r="F34" s="21"/>
      <c r="G34" s="21"/>
      <c r="H34" s="21"/>
      <c r="I34" s="80"/>
    </row>
    <row r="35" spans="1:9">
      <c r="A35" s="37"/>
      <c r="B35" s="21"/>
      <c r="C35" s="21"/>
      <c r="D35" s="21"/>
      <c r="E35" s="21"/>
      <c r="F35" s="21"/>
      <c r="G35" s="21"/>
      <c r="H35" s="21"/>
      <c r="I35" s="80"/>
    </row>
    <row r="36" spans="1:9">
      <c r="A36" s="37"/>
      <c r="B36" s="21"/>
      <c r="C36" s="21"/>
      <c r="D36" s="21"/>
      <c r="E36" s="21"/>
      <c r="F36" s="21"/>
      <c r="G36" s="21"/>
      <c r="H36" s="21"/>
      <c r="I36" s="80"/>
    </row>
  </sheetData>
  <mergeCells count="1">
    <mergeCell ref="I2:I3"/>
  </mergeCells>
  <pageMargins left="0.7" right="0.7" top="0.75" bottom="0.75" header="0.3" footer="0.3"/>
  <pageSetup paperSize="9" scale="65"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Bills Of Quantities</vt:lpstr>
      <vt:lpstr>Summary</vt:lpstr>
      <vt:lpstr>'Bills Of Quantities'!Print_Area</vt:lpstr>
    </vt:vector>
  </TitlesOfParts>
  <Company>New Dimension Computing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Chaplin</dc:creator>
  <cp:lastModifiedBy>Microsoft Office User</cp:lastModifiedBy>
  <cp:lastPrinted>2021-03-24T08:01:10Z</cp:lastPrinted>
  <dcterms:created xsi:type="dcterms:W3CDTF">2006-11-20T12:26:22Z</dcterms:created>
  <dcterms:modified xsi:type="dcterms:W3CDTF">2021-09-07T09:52:28Z</dcterms:modified>
</cp:coreProperties>
</file>