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orent\AppData\Local\Microsoft\Windows\INetCache\Content.Outlook\KWEHKOOT\"/>
    </mc:Choice>
  </mc:AlternateContent>
  <xr:revisionPtr revIDLastSave="0" documentId="8_{3E385C09-3467-4A5E-8286-84AB72AEB69F}" xr6:coauthVersionLast="47" xr6:coauthVersionMax="47" xr10:uidLastSave="{00000000-0000-0000-0000-000000000000}"/>
  <bookViews>
    <workbookView xWindow="-120" yWindow="-120" windowWidth="29040" windowHeight="15840" xr2:uid="{3245EFF3-29BD-464F-AAA3-6DAE375A47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37" i="1" l="1"/>
  <c r="C17" i="1" s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23" i="1"/>
  <c r="X38" i="1" s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23" i="1"/>
  <c r="B8" i="1"/>
  <c r="B9" i="1"/>
  <c r="B10" i="1"/>
  <c r="B11" i="1"/>
  <c r="B12" i="1"/>
  <c r="B13" i="1"/>
  <c r="B14" i="1"/>
  <c r="B15" i="1"/>
  <c r="B16" i="1"/>
  <c r="B17" i="1"/>
  <c r="B4" i="1"/>
  <c r="B5" i="1"/>
  <c r="B6" i="1"/>
  <c r="B7" i="1"/>
  <c r="C38" i="1"/>
  <c r="D38" i="1"/>
  <c r="E38" i="1"/>
  <c r="F38" i="1"/>
  <c r="G38" i="1"/>
  <c r="J38" i="1"/>
  <c r="K38" i="1"/>
  <c r="L38" i="1"/>
  <c r="M38" i="1"/>
  <c r="N38" i="1"/>
  <c r="Q38" i="1"/>
  <c r="R38" i="1"/>
  <c r="S38" i="1"/>
  <c r="T38" i="1"/>
  <c r="U38" i="1"/>
  <c r="W38" i="1"/>
  <c r="B38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23" i="1"/>
  <c r="V38" i="1" s="1"/>
  <c r="O24" i="1"/>
  <c r="C4" i="1" s="1"/>
  <c r="O25" i="1"/>
  <c r="C5" i="1" s="1"/>
  <c r="O26" i="1"/>
  <c r="C6" i="1" s="1"/>
  <c r="O27" i="1"/>
  <c r="C7" i="1" s="1"/>
  <c r="O28" i="1"/>
  <c r="C8" i="1" s="1"/>
  <c r="O29" i="1"/>
  <c r="C9" i="1" s="1"/>
  <c r="O30" i="1"/>
  <c r="C10" i="1" s="1"/>
  <c r="O31" i="1"/>
  <c r="C11" i="1" s="1"/>
  <c r="O32" i="1"/>
  <c r="C12" i="1" s="1"/>
  <c r="O33" i="1"/>
  <c r="C13" i="1" s="1"/>
  <c r="O34" i="1"/>
  <c r="C14" i="1" s="1"/>
  <c r="O35" i="1"/>
  <c r="C15" i="1" s="1"/>
  <c r="O36" i="1"/>
  <c r="C16" i="1" s="1"/>
  <c r="O23" i="1"/>
  <c r="O38" i="1" s="1"/>
  <c r="H38" i="1" l="1"/>
  <c r="B3" i="1"/>
  <c r="C3" i="1"/>
  <c r="C18" i="1" s="1"/>
  <c r="D12" i="1"/>
  <c r="D13" i="1"/>
  <c r="D15" i="1"/>
  <c r="D17" i="1"/>
  <c r="D5" i="1"/>
  <c r="D7" i="1"/>
  <c r="D8" i="1"/>
  <c r="D9" i="1"/>
  <c r="D10" i="1"/>
  <c r="D11" i="1"/>
  <c r="D14" i="1"/>
  <c r="D16" i="1"/>
  <c r="D4" i="1"/>
  <c r="D6" i="1"/>
  <c r="B18" i="1" l="1"/>
  <c r="D3" i="1"/>
  <c r="D18" i="1" s="1"/>
</calcChain>
</file>

<file path=xl/sharedStrings.xml><?xml version="1.0" encoding="utf-8"?>
<sst xmlns="http://schemas.openxmlformats.org/spreadsheetml/2006/main" count="60" uniqueCount="44">
  <si>
    <t>Reconciliarion of Cost 2026</t>
  </si>
  <si>
    <t>Reconciliation of the Accumulated Depreciation 2026</t>
  </si>
  <si>
    <t>Reconciliation of the Accumulated Impairment 2026</t>
  </si>
  <si>
    <t>Sum of Closing Carrying Amount</t>
  </si>
  <si>
    <t xml:space="preserve">Sum of the Opening Cost </t>
  </si>
  <si>
    <t>Sum of Fair Value Adj</t>
  </si>
  <si>
    <t>Sum of the Addition</t>
  </si>
  <si>
    <t>Sum of Transfer</t>
  </si>
  <si>
    <t>Sum of Cost Adj</t>
  </si>
  <si>
    <t>Sum of Cost Disposal</t>
  </si>
  <si>
    <t>Sum of Closing Cost</t>
  </si>
  <si>
    <t>Sum of Opening Depreciation</t>
  </si>
  <si>
    <t>Sum of Depreciation</t>
  </si>
  <si>
    <t>Sum of Depreciation Transfer</t>
  </si>
  <si>
    <t>Sum of Depreciation Adj</t>
  </si>
  <si>
    <t>Sum of Depreciation Disposal</t>
  </si>
  <si>
    <t>Sum of Closing Depreciation</t>
  </si>
  <si>
    <t>Sum of Opening Impairment</t>
  </si>
  <si>
    <t>Sum of Impairment</t>
  </si>
  <si>
    <t>Sum of Impairment Transfer</t>
  </si>
  <si>
    <t>Sum of Impairment Adj</t>
  </si>
  <si>
    <t>Sum of Impairment Disposal</t>
  </si>
  <si>
    <t>Sum of Closing Impairment</t>
  </si>
  <si>
    <t>Leased Assets</t>
  </si>
  <si>
    <t>Community Assets</t>
  </si>
  <si>
    <t>Other Assets</t>
  </si>
  <si>
    <t>Land</t>
  </si>
  <si>
    <t>Work in Progress(WIP) total</t>
  </si>
  <si>
    <t>Electrical Infrastructure</t>
  </si>
  <si>
    <t>Roads Infrastructure</t>
  </si>
  <si>
    <t>Storm Water Infrastructure</t>
  </si>
  <si>
    <t>Sanitation Infrastructure</t>
  </si>
  <si>
    <t>Water Supply Infrastructure</t>
  </si>
  <si>
    <t>Solid Waste Infrastructure</t>
  </si>
  <si>
    <t>Row Labels</t>
  </si>
  <si>
    <t>Cost/Valuation</t>
  </si>
  <si>
    <t>Accumulated Depreciation and Impairment</t>
  </si>
  <si>
    <t>Carrying value</t>
  </si>
  <si>
    <t xml:space="preserve">Computer Equipment </t>
  </si>
  <si>
    <t xml:space="preserve">Furniture and Office Equipment </t>
  </si>
  <si>
    <t xml:space="preserve">Machinery And Equipment </t>
  </si>
  <si>
    <t xml:space="preserve">Transport Assets </t>
  </si>
  <si>
    <t>High Value MV</t>
  </si>
  <si>
    <t>Low Value 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</si>
</sst>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3" fontId="0" fillId="0" borderId="0" xfId="1" applyFont="1" applyFill="1"/>
    <xf numFmtId="164" fontId="0" fillId="0" borderId="0" xfId="0" applyNumberFormat="1"/>
    <xf numFmtId="43" fontId="2" fillId="0" borderId="0" xfId="0" applyNumberFormat="1" applyFont="1"/>
    <xf numFmtId="0" fontId="3" fillId="0" borderId="0" xfId="0" applyFont="1"/>
    <xf numFmtId="43" fontId="3" fillId="0" borderId="0" xfId="1" applyFont="1" applyFill="1" applyBorder="1"/>
    <xf numFmtId="43" fontId="2" fillId="4" borderId="1" xfId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3" fontId="2" fillId="0" borderId="2" xfId="1" applyFont="1" applyFill="1" applyBorder="1"/>
    <xf numFmtId="0" fontId="2" fillId="4" borderId="1" xfId="0" applyFont="1" applyFill="1" applyBorder="1" applyAlignment="1">
      <alignment horizontal="center" vertical="center" wrapText="1"/>
    </xf>
    <xf numFmtId="164" fontId="0" fillId="0" borderId="0" xfId="1" applyNumberFormat="1" applyFont="1" applyFill="1"/>
    <xf numFmtId="43" fontId="2" fillId="4" borderId="8" xfId="0" applyNumberFormat="1" applyFont="1" applyFill="1" applyBorder="1"/>
    <xf numFmtId="164" fontId="2" fillId="0" borderId="0" xfId="0" applyNumberFormat="1" applyFont="1"/>
    <xf numFmtId="43" fontId="0" fillId="0" borderId="0" xfId="0" applyNumberFormat="1"/>
    <xf numFmtId="43" fontId="1" fillId="0" borderId="0" xfId="1" applyFont="1" applyFill="1"/>
    <xf numFmtId="0" fontId="2" fillId="0" borderId="9" xfId="0" applyFont="1" applyBorder="1"/>
    <xf numFmtId="0" fontId="2" fillId="0" borderId="10" xfId="0" applyFont="1" applyBorder="1"/>
    <xf numFmtId="43" fontId="2" fillId="0" borderId="0" xfId="1" applyFont="1" applyFill="1" applyBorder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5672-0F1A-4866-A47C-D0210C60A87F}">
  <dimension ref="A1:Z38"/>
  <sheetViews>
    <sheetView tabSelected="1" topLeftCell="O2" workbookViewId="0">
      <selection activeCell="Z13" sqref="Z13"/>
    </sheetView>
  </sheetViews>
  <sheetFormatPr defaultRowHeight="15" x14ac:dyDescent="0.25"/>
  <cols>
    <col min="1" max="1" width="37.42578125" bestFit="1" customWidth="1"/>
    <col min="2" max="2" width="24.28515625" bestFit="1" customWidth="1"/>
    <col min="3" max="3" width="20" bestFit="1" customWidth="1"/>
    <col min="4" max="4" width="19" bestFit="1" customWidth="1"/>
    <col min="8" max="8" width="19.5703125" bestFit="1" customWidth="1"/>
    <col min="10" max="10" width="28" bestFit="1" customWidth="1"/>
    <col min="11" max="11" width="19.7109375" bestFit="1" customWidth="1"/>
    <col min="15" max="15" width="27.28515625" bestFit="1" customWidth="1"/>
    <col min="17" max="17" width="26.7109375" bestFit="1" customWidth="1"/>
    <col min="22" max="22" width="26" bestFit="1" customWidth="1"/>
    <col min="24" max="24" width="30.7109375" bestFit="1" customWidth="1"/>
    <col min="25" max="25" width="13.85546875" bestFit="1" customWidth="1"/>
    <col min="26" max="26" width="13.28515625" bestFit="1" customWidth="1"/>
  </cols>
  <sheetData>
    <row r="1" spans="1:4" x14ac:dyDescent="0.25">
      <c r="A1" s="1"/>
      <c r="B1" s="21">
        <v>2026</v>
      </c>
      <c r="C1" s="21"/>
      <c r="D1" s="21"/>
    </row>
    <row r="2" spans="1:4" ht="45.75" thickBot="1" x14ac:dyDescent="0.3">
      <c r="A2" s="1" t="s">
        <v>34</v>
      </c>
      <c r="B2" s="11" t="s">
        <v>35</v>
      </c>
      <c r="C2" s="11" t="s">
        <v>36</v>
      </c>
      <c r="D2" s="11" t="s">
        <v>37</v>
      </c>
    </row>
    <row r="3" spans="1:4" x14ac:dyDescent="0.25">
      <c r="A3" t="s">
        <v>38</v>
      </c>
      <c r="B3" s="2">
        <f>H23</f>
        <v>12640918.591965919</v>
      </c>
      <c r="C3" s="12">
        <f>O23+V23</f>
        <v>-8828754.4121528193</v>
      </c>
      <c r="D3" s="2">
        <f>+B3+C3</f>
        <v>3812164.1798131</v>
      </c>
    </row>
    <row r="4" spans="1:4" x14ac:dyDescent="0.25">
      <c r="A4" t="s">
        <v>39</v>
      </c>
      <c r="B4" s="2">
        <f t="shared" ref="B4:B11" si="0">H24</f>
        <v>9585956.57453884</v>
      </c>
      <c r="C4" s="12">
        <f t="shared" ref="C4:C11" si="1">O24+V24</f>
        <v>-6595655.7571008718</v>
      </c>
      <c r="D4" s="2">
        <f t="shared" ref="D4:D17" si="2">+B4+C4</f>
        <v>2990300.8174379682</v>
      </c>
    </row>
    <row r="5" spans="1:4" x14ac:dyDescent="0.25">
      <c r="A5" t="s">
        <v>40</v>
      </c>
      <c r="B5" s="2">
        <f t="shared" si="0"/>
        <v>3999007.7850846401</v>
      </c>
      <c r="C5" s="12">
        <f t="shared" si="1"/>
        <v>-2755543.4429024169</v>
      </c>
      <c r="D5" s="2">
        <f t="shared" si="2"/>
        <v>1243464.3421822232</v>
      </c>
    </row>
    <row r="6" spans="1:4" x14ac:dyDescent="0.25">
      <c r="A6" t="s">
        <v>41</v>
      </c>
      <c r="B6" s="2">
        <f t="shared" si="0"/>
        <v>26652409.092520747</v>
      </c>
      <c r="C6" s="12">
        <f t="shared" si="1"/>
        <v>-19811876.028099619</v>
      </c>
      <c r="D6" s="2">
        <f t="shared" si="2"/>
        <v>6840533.0644211285</v>
      </c>
    </row>
    <row r="7" spans="1:4" x14ac:dyDescent="0.25">
      <c r="A7" t="s">
        <v>23</v>
      </c>
      <c r="B7" s="2">
        <f t="shared" si="0"/>
        <v>8617296.1078260876</v>
      </c>
      <c r="C7" s="12">
        <f t="shared" si="1"/>
        <v>-6298735.1771292398</v>
      </c>
      <c r="D7" s="2">
        <f t="shared" si="2"/>
        <v>2318560.9306968478</v>
      </c>
    </row>
    <row r="8" spans="1:4" x14ac:dyDescent="0.25">
      <c r="A8" t="s">
        <v>24</v>
      </c>
      <c r="B8" s="2">
        <f t="shared" si="0"/>
        <v>140193033.25165734</v>
      </c>
      <c r="C8" s="12">
        <f t="shared" si="1"/>
        <v>-72785196.654555544</v>
      </c>
      <c r="D8" s="2">
        <f t="shared" si="2"/>
        <v>67407836.597101793</v>
      </c>
    </row>
    <row r="9" spans="1:4" x14ac:dyDescent="0.25">
      <c r="A9" s="5" t="s">
        <v>25</v>
      </c>
      <c r="B9" s="2">
        <f t="shared" si="0"/>
        <v>49901275.39000003</v>
      </c>
      <c r="C9" s="12">
        <f t="shared" si="1"/>
        <v>-33719585.380534686</v>
      </c>
      <c r="D9" s="2">
        <f t="shared" si="2"/>
        <v>16181690.009465344</v>
      </c>
    </row>
    <row r="10" spans="1:4" x14ac:dyDescent="0.25">
      <c r="A10" s="5" t="s">
        <v>26</v>
      </c>
      <c r="B10" s="2">
        <f t="shared" si="0"/>
        <v>88051185.250740886</v>
      </c>
      <c r="C10" s="12">
        <f t="shared" si="1"/>
        <v>0</v>
      </c>
      <c r="D10" s="2">
        <f t="shared" si="2"/>
        <v>88051185.250740886</v>
      </c>
    </row>
    <row r="11" spans="1:4" x14ac:dyDescent="0.25">
      <c r="A11" t="s">
        <v>27</v>
      </c>
      <c r="B11" s="2">
        <f t="shared" si="0"/>
        <v>272099250.21608698</v>
      </c>
      <c r="C11" s="12">
        <f t="shared" si="1"/>
        <v>0</v>
      </c>
      <c r="D11" s="2">
        <f t="shared" si="2"/>
        <v>272099250.21608698</v>
      </c>
    </row>
    <row r="12" spans="1:4" x14ac:dyDescent="0.25">
      <c r="A12" s="6" t="s">
        <v>28</v>
      </c>
      <c r="B12" s="2">
        <f t="shared" ref="B12:B17" si="3">H32</f>
        <v>190476893.53012073</v>
      </c>
      <c r="C12" s="12">
        <f t="shared" ref="C12:C17" si="4">O32+V32</f>
        <v>-93254913.858826116</v>
      </c>
      <c r="D12" s="2">
        <f t="shared" si="2"/>
        <v>97221979.671294615</v>
      </c>
    </row>
    <row r="13" spans="1:4" x14ac:dyDescent="0.25">
      <c r="A13" s="6" t="s">
        <v>29</v>
      </c>
      <c r="B13" s="2">
        <f t="shared" si="3"/>
        <v>341252994.74685001</v>
      </c>
      <c r="C13" s="12">
        <f t="shared" si="4"/>
        <v>-173722836.17429471</v>
      </c>
      <c r="D13" s="2">
        <f t="shared" si="2"/>
        <v>167530158.5725553</v>
      </c>
    </row>
    <row r="14" spans="1:4" x14ac:dyDescent="0.25">
      <c r="A14" s="6" t="s">
        <v>30</v>
      </c>
      <c r="B14" s="2">
        <f t="shared" si="3"/>
        <v>142886243.92672688</v>
      </c>
      <c r="C14" s="12">
        <f t="shared" si="4"/>
        <v>-83596983.871976435</v>
      </c>
      <c r="D14" s="2">
        <f t="shared" si="2"/>
        <v>59289260.054750443</v>
      </c>
    </row>
    <row r="15" spans="1:4" x14ac:dyDescent="0.25">
      <c r="A15" s="6" t="s">
        <v>31</v>
      </c>
      <c r="B15" s="2">
        <f t="shared" si="3"/>
        <v>346998376.26016945</v>
      </c>
      <c r="C15" s="12">
        <f t="shared" si="4"/>
        <v>-164311891.36906177</v>
      </c>
      <c r="D15" s="2">
        <f t="shared" si="2"/>
        <v>182686484.89110768</v>
      </c>
    </row>
    <row r="16" spans="1:4" x14ac:dyDescent="0.25">
      <c r="A16" s="6" t="s">
        <v>32</v>
      </c>
      <c r="B16" s="2">
        <f t="shared" si="3"/>
        <v>357763190.03732705</v>
      </c>
      <c r="C16" s="12">
        <f t="shared" si="4"/>
        <v>-207061766.49361056</v>
      </c>
      <c r="D16" s="2">
        <f t="shared" si="2"/>
        <v>150701423.54371649</v>
      </c>
    </row>
    <row r="17" spans="1:26" x14ac:dyDescent="0.25">
      <c r="A17" s="6" t="s">
        <v>33</v>
      </c>
      <c r="B17" s="2">
        <f t="shared" si="3"/>
        <v>23386030.311194282</v>
      </c>
      <c r="C17" s="12">
        <f t="shared" si="4"/>
        <v>-23361797.469517287</v>
      </c>
      <c r="D17" s="2">
        <f t="shared" si="2"/>
        <v>24232.841676995158</v>
      </c>
    </row>
    <row r="18" spans="1:26" x14ac:dyDescent="0.25">
      <c r="B18" s="13">
        <f>SUM(B3:B17)</f>
        <v>2014504061.0728097</v>
      </c>
      <c r="C18" s="13">
        <f>SUM(C3:C17)</f>
        <v>-896105536.08976197</v>
      </c>
      <c r="D18" s="13">
        <f>SUM(D3:D17)</f>
        <v>1118398524.9830477</v>
      </c>
    </row>
    <row r="20" spans="1:26" ht="15.75" thickBot="1" x14ac:dyDescent="0.3"/>
    <row r="21" spans="1:26" ht="15.75" thickBot="1" x14ac:dyDescent="0.3">
      <c r="B21" s="22" t="s">
        <v>0</v>
      </c>
      <c r="C21" s="23"/>
      <c r="D21" s="23"/>
      <c r="E21" s="23"/>
      <c r="F21" s="23"/>
      <c r="G21" s="23"/>
      <c r="H21" s="24"/>
      <c r="I21" s="20"/>
      <c r="J21" s="22" t="s">
        <v>1</v>
      </c>
      <c r="K21" s="23"/>
      <c r="L21" s="23"/>
      <c r="M21" s="23"/>
      <c r="N21" s="23"/>
      <c r="O21" s="24"/>
      <c r="Q21" s="22" t="s">
        <v>2</v>
      </c>
      <c r="R21" s="23"/>
      <c r="S21" s="23"/>
      <c r="T21" s="23"/>
      <c r="U21" s="23"/>
      <c r="V21" s="24"/>
      <c r="X21" s="25" t="s">
        <v>3</v>
      </c>
    </row>
    <row r="22" spans="1:26" ht="15.75" thickBot="1" x14ac:dyDescent="0.3">
      <c r="A22" s="1" t="s">
        <v>34</v>
      </c>
      <c r="B22" s="8" t="s">
        <v>4</v>
      </c>
      <c r="C22" s="8" t="s">
        <v>5</v>
      </c>
      <c r="D22" s="8" t="s">
        <v>6</v>
      </c>
      <c r="E22" s="8" t="s">
        <v>7</v>
      </c>
      <c r="F22" s="9" t="s">
        <v>8</v>
      </c>
      <c r="G22" s="10" t="s">
        <v>9</v>
      </c>
      <c r="H22" s="17" t="s">
        <v>10</v>
      </c>
      <c r="I22" s="1"/>
      <c r="J22" s="18" t="s">
        <v>11</v>
      </c>
      <c r="K22" s="8" t="s">
        <v>12</v>
      </c>
      <c r="L22" s="10" t="s">
        <v>13</v>
      </c>
      <c r="M22" s="8" t="s">
        <v>14</v>
      </c>
      <c r="N22" s="8" t="s">
        <v>15</v>
      </c>
      <c r="O22" s="17" t="s">
        <v>16</v>
      </c>
      <c r="Q22" s="18" t="s">
        <v>17</v>
      </c>
      <c r="R22" s="8" t="s">
        <v>18</v>
      </c>
      <c r="S22" s="10" t="s">
        <v>19</v>
      </c>
      <c r="T22" s="8" t="s">
        <v>20</v>
      </c>
      <c r="U22" s="8" t="s">
        <v>21</v>
      </c>
      <c r="V22" s="8" t="s">
        <v>22</v>
      </c>
      <c r="W22" s="1"/>
      <c r="X22" s="26"/>
      <c r="Y22" s="27" t="s">
        <v>42</v>
      </c>
      <c r="Z22" s="27" t="s">
        <v>43</v>
      </c>
    </row>
    <row r="23" spans="1:26" x14ac:dyDescent="0.25">
      <c r="A23" t="s">
        <v>38</v>
      </c>
      <c r="B23" s="2">
        <v>11325518.591965919</v>
      </c>
      <c r="C23" s="2">
        <v>0</v>
      </c>
      <c r="D23" s="2">
        <v>1315400</v>
      </c>
      <c r="E23" s="2">
        <v>0</v>
      </c>
      <c r="F23" s="2">
        <v>0</v>
      </c>
      <c r="G23" s="2">
        <v>0</v>
      </c>
      <c r="H23" s="3">
        <f>B23+D23</f>
        <v>12640918.591965919</v>
      </c>
      <c r="J23" s="15">
        <v>-8169540.6309258305</v>
      </c>
      <c r="K23" s="16">
        <v>-657144.48134620604</v>
      </c>
      <c r="L23" s="16">
        <v>0</v>
      </c>
      <c r="M23" s="16">
        <v>0</v>
      </c>
      <c r="N23" s="16"/>
      <c r="O23" s="15">
        <f>J23+K23</f>
        <v>-8826685.1122720372</v>
      </c>
      <c r="Q23" s="2">
        <v>-2069.29988078221</v>
      </c>
      <c r="R23" s="2">
        <v>0</v>
      </c>
      <c r="S23" s="2">
        <v>0</v>
      </c>
      <c r="T23" s="2">
        <v>0</v>
      </c>
      <c r="U23" s="2"/>
      <c r="V23" s="2">
        <f>Q23+R23+S23+T23+U23</f>
        <v>-2069.29988078221</v>
      </c>
      <c r="X23" s="14">
        <f>H23+O23+V23</f>
        <v>3812164.1798131</v>
      </c>
    </row>
    <row r="24" spans="1:26" x14ac:dyDescent="0.25">
      <c r="A24" t="s">
        <v>39</v>
      </c>
      <c r="B24" s="2">
        <v>7761347.9045388363</v>
      </c>
      <c r="C24" s="2">
        <v>0</v>
      </c>
      <c r="D24" s="2">
        <v>1824608.670000003</v>
      </c>
      <c r="E24" s="2">
        <v>0</v>
      </c>
      <c r="F24" s="2">
        <v>0</v>
      </c>
      <c r="G24" s="2">
        <v>0</v>
      </c>
      <c r="H24" s="3">
        <f t="shared" ref="H24:H37" si="5">B24+D24</f>
        <v>9585956.57453884</v>
      </c>
      <c r="J24" s="15">
        <v>-6174441.4791764701</v>
      </c>
      <c r="K24" s="16">
        <v>-417851.32233469799</v>
      </c>
      <c r="L24" s="16">
        <v>0</v>
      </c>
      <c r="M24" s="16">
        <v>0</v>
      </c>
      <c r="N24" s="16"/>
      <c r="O24" s="15">
        <f t="shared" ref="O24:O37" si="6">J24+K24</f>
        <v>-6592292.8015111685</v>
      </c>
      <c r="Q24" s="2">
        <v>-3362.9555897034302</v>
      </c>
      <c r="R24" s="2">
        <v>0</v>
      </c>
      <c r="S24" s="2">
        <v>0</v>
      </c>
      <c r="T24" s="2">
        <v>0</v>
      </c>
      <c r="U24" s="2"/>
      <c r="V24" s="2">
        <f t="shared" ref="V24:V37" si="7">Q24+R24+S24+T24+U24</f>
        <v>-3362.9555897034302</v>
      </c>
      <c r="X24" s="14">
        <f t="shared" ref="X24:X37" si="8">H24+O24+V24</f>
        <v>2990300.8174379682</v>
      </c>
    </row>
    <row r="25" spans="1:26" x14ac:dyDescent="0.25">
      <c r="A25" t="s">
        <v>40</v>
      </c>
      <c r="B25" s="2">
        <v>3613864.58508464</v>
      </c>
      <c r="C25" s="2">
        <v>0</v>
      </c>
      <c r="D25" s="2">
        <v>385143.2</v>
      </c>
      <c r="E25" s="2">
        <v>0</v>
      </c>
      <c r="F25" s="2">
        <v>0</v>
      </c>
      <c r="G25" s="2">
        <v>0</v>
      </c>
      <c r="H25" s="3">
        <f t="shared" si="5"/>
        <v>3999007.7850846401</v>
      </c>
      <c r="J25" s="15">
        <v>-2511587.4062610399</v>
      </c>
      <c r="K25" s="16">
        <v>-241340.98548757299</v>
      </c>
      <c r="L25" s="16">
        <v>0</v>
      </c>
      <c r="M25" s="16">
        <v>0</v>
      </c>
      <c r="N25" s="16"/>
      <c r="O25" s="15">
        <f t="shared" si="6"/>
        <v>-2752928.3917486127</v>
      </c>
      <c r="Q25" s="2">
        <v>-2615.0511538043902</v>
      </c>
      <c r="R25" s="2">
        <v>0</v>
      </c>
      <c r="S25" s="2">
        <v>0</v>
      </c>
      <c r="T25" s="2">
        <v>0</v>
      </c>
      <c r="U25" s="2"/>
      <c r="V25" s="2">
        <f t="shared" si="7"/>
        <v>-2615.0511538043902</v>
      </c>
      <c r="X25" s="14">
        <f t="shared" si="8"/>
        <v>1243464.342182223</v>
      </c>
    </row>
    <row r="26" spans="1:26" x14ac:dyDescent="0.25">
      <c r="A26" t="s">
        <v>41</v>
      </c>
      <c r="B26" s="2">
        <v>26652409.092520747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3">
        <f t="shared" si="5"/>
        <v>26652409.092520747</v>
      </c>
      <c r="J26" s="15">
        <v>-17970264.615528099</v>
      </c>
      <c r="K26" s="16">
        <v>-1801751.5540783701</v>
      </c>
      <c r="L26" s="16">
        <v>0</v>
      </c>
      <c r="M26" s="16">
        <v>0</v>
      </c>
      <c r="N26" s="16"/>
      <c r="O26" s="15">
        <f t="shared" si="6"/>
        <v>-19772016.16960647</v>
      </c>
      <c r="Q26" s="2">
        <v>-39859.858493150699</v>
      </c>
      <c r="R26" s="2">
        <v>0</v>
      </c>
      <c r="S26" s="2">
        <v>0</v>
      </c>
      <c r="T26" s="2">
        <v>0</v>
      </c>
      <c r="U26" s="2"/>
      <c r="V26" s="2">
        <f t="shared" si="7"/>
        <v>-39859.858493150699</v>
      </c>
      <c r="X26" s="14">
        <f t="shared" si="8"/>
        <v>6840533.0644211266</v>
      </c>
      <c r="Y26" s="1">
        <v>3</v>
      </c>
      <c r="Z26" s="1">
        <v>36</v>
      </c>
    </row>
    <row r="27" spans="1:26" x14ac:dyDescent="0.25">
      <c r="A27" t="s">
        <v>23</v>
      </c>
      <c r="B27" s="3">
        <v>8617296.1078260876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3">
        <f t="shared" si="5"/>
        <v>8617296.1078260876</v>
      </c>
      <c r="J27" s="15">
        <v>-4461723.1790152797</v>
      </c>
      <c r="K27" s="16">
        <v>-1837011.99811396</v>
      </c>
      <c r="L27" s="16">
        <v>0</v>
      </c>
      <c r="M27" s="16">
        <v>0</v>
      </c>
      <c r="N27" s="16"/>
      <c r="O27" s="15">
        <f t="shared" si="6"/>
        <v>-6298735.1771292398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f t="shared" si="7"/>
        <v>0</v>
      </c>
      <c r="X27" s="14">
        <f t="shared" si="8"/>
        <v>2318560.9306968478</v>
      </c>
    </row>
    <row r="28" spans="1:26" x14ac:dyDescent="0.25">
      <c r="A28" t="s">
        <v>24</v>
      </c>
      <c r="B28" s="3">
        <v>140193033.25165734</v>
      </c>
      <c r="D28" s="2">
        <v>0</v>
      </c>
      <c r="H28" s="3">
        <f t="shared" si="5"/>
        <v>140193033.25165734</v>
      </c>
      <c r="J28" s="15">
        <v>-67744502.636213586</v>
      </c>
      <c r="K28" s="15">
        <v>-2700516.542943689</v>
      </c>
      <c r="L28" s="16"/>
      <c r="O28" s="15">
        <f t="shared" si="6"/>
        <v>-70445019.179157272</v>
      </c>
      <c r="Q28" s="2">
        <v>-2340177.4753982751</v>
      </c>
      <c r="V28" s="2">
        <f t="shared" si="7"/>
        <v>-2340177.4753982751</v>
      </c>
      <c r="X28" s="14">
        <f t="shared" si="8"/>
        <v>67407836.597101793</v>
      </c>
    </row>
    <row r="29" spans="1:26" x14ac:dyDescent="0.25">
      <c r="A29" s="5" t="s">
        <v>25</v>
      </c>
      <c r="B29" s="3">
        <v>49901275.39000003</v>
      </c>
      <c r="C29" s="2">
        <v>0</v>
      </c>
      <c r="D29" s="2">
        <v>0</v>
      </c>
      <c r="E29" s="2"/>
      <c r="F29" s="3"/>
      <c r="G29" s="3"/>
      <c r="H29" s="3">
        <f t="shared" si="5"/>
        <v>49901275.39000003</v>
      </c>
      <c r="J29" s="15">
        <v>-33105661.454208497</v>
      </c>
      <c r="K29" s="15">
        <v>-610635.32179146539</v>
      </c>
      <c r="L29" s="16"/>
      <c r="M29" s="16"/>
      <c r="N29" s="15"/>
      <c r="O29" s="15">
        <f t="shared" si="6"/>
        <v>-33716296.775999963</v>
      </c>
      <c r="Q29" s="2">
        <v>-3288.6045347256895</v>
      </c>
      <c r="R29" s="2"/>
      <c r="S29" s="2"/>
      <c r="T29" s="2"/>
      <c r="U29" s="2"/>
      <c r="V29" s="2">
        <f t="shared" si="7"/>
        <v>-3288.6045347256895</v>
      </c>
      <c r="W29" s="4"/>
      <c r="X29" s="14">
        <f t="shared" si="8"/>
        <v>16181690.009465341</v>
      </c>
    </row>
    <row r="30" spans="1:26" x14ac:dyDescent="0.25">
      <c r="A30" s="5" t="s">
        <v>26</v>
      </c>
      <c r="B30" s="3">
        <v>88051185.250740886</v>
      </c>
      <c r="C30" s="2">
        <v>0</v>
      </c>
      <c r="D30" s="2">
        <v>0</v>
      </c>
      <c r="E30" s="2"/>
      <c r="F30" s="3"/>
      <c r="G30" s="3"/>
      <c r="H30" s="3">
        <f t="shared" si="5"/>
        <v>88051185.250740886</v>
      </c>
      <c r="J30" s="15">
        <v>0</v>
      </c>
      <c r="K30" s="15">
        <v>0</v>
      </c>
      <c r="L30" s="16"/>
      <c r="M30" s="16"/>
      <c r="N30" s="15"/>
      <c r="O30" s="15">
        <f t="shared" si="6"/>
        <v>0</v>
      </c>
      <c r="Q30" s="2">
        <v>0</v>
      </c>
      <c r="R30" s="2"/>
      <c r="S30" s="2"/>
      <c r="T30" s="2"/>
      <c r="U30" s="2"/>
      <c r="V30" s="2">
        <f t="shared" si="7"/>
        <v>0</v>
      </c>
      <c r="W30" s="4"/>
      <c r="X30" s="14">
        <f t="shared" si="8"/>
        <v>88051185.250740886</v>
      </c>
    </row>
    <row r="31" spans="1:26" x14ac:dyDescent="0.25">
      <c r="A31" t="s">
        <v>27</v>
      </c>
      <c r="B31" s="3">
        <v>170273398.21608701</v>
      </c>
      <c r="C31" s="2"/>
      <c r="D31" s="2">
        <v>101825852</v>
      </c>
      <c r="E31" s="2"/>
      <c r="F31" s="3"/>
      <c r="G31" s="3"/>
      <c r="H31" s="3">
        <f t="shared" si="5"/>
        <v>272099250.21608698</v>
      </c>
      <c r="J31" s="15"/>
      <c r="K31" s="15"/>
      <c r="L31" s="16"/>
      <c r="M31" s="16"/>
      <c r="N31" s="15"/>
      <c r="O31" s="15">
        <f t="shared" si="6"/>
        <v>0</v>
      </c>
      <c r="Q31" s="2">
        <v>0</v>
      </c>
      <c r="R31" s="2"/>
      <c r="S31" s="2"/>
      <c r="T31" s="2"/>
      <c r="U31" s="2"/>
      <c r="V31" s="2">
        <f t="shared" si="7"/>
        <v>0</v>
      </c>
      <c r="W31" s="4"/>
      <c r="X31" s="14">
        <f t="shared" si="8"/>
        <v>272099250.21608698</v>
      </c>
    </row>
    <row r="32" spans="1:26" x14ac:dyDescent="0.25">
      <c r="A32" s="6" t="s">
        <v>28</v>
      </c>
      <c r="B32" s="3">
        <v>189470493.53012073</v>
      </c>
      <c r="D32" s="2">
        <v>1006400</v>
      </c>
      <c r="H32" s="3">
        <f t="shared" si="5"/>
        <v>190476893.53012073</v>
      </c>
      <c r="J32" s="15">
        <v>-89222624.038676649</v>
      </c>
      <c r="K32" s="15">
        <v>-3776093.8351494679</v>
      </c>
      <c r="L32" s="16"/>
      <c r="O32" s="15">
        <f t="shared" si="6"/>
        <v>-92998717.873826116</v>
      </c>
      <c r="Q32" s="2">
        <v>-256195.98499999999</v>
      </c>
      <c r="V32" s="2">
        <f t="shared" si="7"/>
        <v>-256195.98499999999</v>
      </c>
      <c r="X32" s="14">
        <f t="shared" si="8"/>
        <v>97221979.671294615</v>
      </c>
    </row>
    <row r="33" spans="1:24" x14ac:dyDescent="0.25">
      <c r="A33" s="6" t="s">
        <v>29</v>
      </c>
      <c r="B33" s="3">
        <v>341252994.74685001</v>
      </c>
      <c r="D33" s="2">
        <v>0</v>
      </c>
      <c r="H33" s="3">
        <f t="shared" si="5"/>
        <v>341252994.74685001</v>
      </c>
      <c r="J33" s="15">
        <v>-163504794.44188455</v>
      </c>
      <c r="K33" s="15">
        <v>-10088083.313903797</v>
      </c>
      <c r="L33" s="16"/>
      <c r="O33" s="15">
        <f t="shared" si="6"/>
        <v>-173592877.75578836</v>
      </c>
      <c r="Q33" s="2">
        <v>-129958.41850636795</v>
      </c>
      <c r="V33" s="2">
        <f t="shared" si="7"/>
        <v>-129958.41850636795</v>
      </c>
      <c r="X33" s="14">
        <f t="shared" si="8"/>
        <v>167530158.5725553</v>
      </c>
    </row>
    <row r="34" spans="1:24" x14ac:dyDescent="0.25">
      <c r="A34" s="6" t="s">
        <v>30</v>
      </c>
      <c r="B34" s="3">
        <v>142886243.92672688</v>
      </c>
      <c r="D34" s="2">
        <v>0</v>
      </c>
      <c r="H34" s="3">
        <f t="shared" si="5"/>
        <v>142886243.92672688</v>
      </c>
      <c r="J34" s="15">
        <v>-81951880.534474149</v>
      </c>
      <c r="K34" s="15">
        <v>-1645103.33750228</v>
      </c>
      <c r="L34" s="16"/>
      <c r="O34" s="15">
        <f t="shared" si="6"/>
        <v>-83596983.871976435</v>
      </c>
      <c r="Q34" s="2">
        <v>0</v>
      </c>
      <c r="V34" s="2">
        <f t="shared" si="7"/>
        <v>0</v>
      </c>
      <c r="X34" s="14">
        <f t="shared" si="8"/>
        <v>59289260.054750443</v>
      </c>
    </row>
    <row r="35" spans="1:24" x14ac:dyDescent="0.25">
      <c r="A35" s="6" t="s">
        <v>31</v>
      </c>
      <c r="B35" s="3">
        <v>346719898.15016943</v>
      </c>
      <c r="D35" s="2">
        <v>278478.11</v>
      </c>
      <c r="H35" s="3">
        <f t="shared" si="5"/>
        <v>346998376.26016945</v>
      </c>
      <c r="J35" s="15">
        <v>-158586964.43347651</v>
      </c>
      <c r="K35" s="15">
        <v>-5319160.3491713759</v>
      </c>
      <c r="L35" s="16"/>
      <c r="O35" s="15">
        <f t="shared" si="6"/>
        <v>-163906124.78264788</v>
      </c>
      <c r="Q35" s="2">
        <v>-405766.58641388791</v>
      </c>
      <c r="V35" s="2">
        <f t="shared" si="7"/>
        <v>-405766.58641388791</v>
      </c>
      <c r="X35" s="14">
        <f t="shared" si="8"/>
        <v>182686484.89110768</v>
      </c>
    </row>
    <row r="36" spans="1:24" x14ac:dyDescent="0.25">
      <c r="A36" s="6" t="s">
        <v>32</v>
      </c>
      <c r="B36" s="3">
        <v>357511340.02732706</v>
      </c>
      <c r="D36" s="2">
        <v>251850.00999999998</v>
      </c>
      <c r="H36" s="3">
        <f t="shared" si="5"/>
        <v>357763190.03732705</v>
      </c>
      <c r="J36" s="15">
        <v>-197652879.90445152</v>
      </c>
      <c r="K36" s="15">
        <v>-4897944.194733331</v>
      </c>
      <c r="L36" s="16"/>
      <c r="O36" s="15">
        <f t="shared" si="6"/>
        <v>-202550824.09918484</v>
      </c>
      <c r="Q36" s="2">
        <v>-4510942.3944257097</v>
      </c>
      <c r="V36" s="2">
        <f t="shared" si="7"/>
        <v>-4510942.3944257097</v>
      </c>
      <c r="X36" s="14">
        <f t="shared" si="8"/>
        <v>150701423.54371649</v>
      </c>
    </row>
    <row r="37" spans="1:24" x14ac:dyDescent="0.25">
      <c r="A37" s="6" t="s">
        <v>33</v>
      </c>
      <c r="B37" s="3">
        <v>23386030.311194282</v>
      </c>
      <c r="D37" s="2">
        <v>0</v>
      </c>
      <c r="H37" s="3">
        <f t="shared" si="5"/>
        <v>23386030.311194282</v>
      </c>
      <c r="J37" s="15">
        <v>-23358687.493907917</v>
      </c>
      <c r="K37" s="15">
        <v>-3109.97560937037</v>
      </c>
      <c r="L37" s="16"/>
      <c r="O37" s="15">
        <f t="shared" si="6"/>
        <v>-23361797.469517287</v>
      </c>
      <c r="Q37" s="2">
        <v>0</v>
      </c>
      <c r="V37" s="2">
        <f t="shared" si="7"/>
        <v>0</v>
      </c>
      <c r="X37" s="14">
        <f t="shared" si="8"/>
        <v>24232.841676995158</v>
      </c>
    </row>
    <row r="38" spans="1:24" ht="15.75" thickBot="1" x14ac:dyDescent="0.3">
      <c r="B38" s="7">
        <f t="shared" ref="B38:H38" si="9">SUM(B23:B37)</f>
        <v>1907616329.0828097</v>
      </c>
      <c r="C38" s="7">
        <f t="shared" si="9"/>
        <v>0</v>
      </c>
      <c r="D38" s="7">
        <f t="shared" si="9"/>
        <v>106887731.99000001</v>
      </c>
      <c r="E38" s="7">
        <f t="shared" si="9"/>
        <v>0</v>
      </c>
      <c r="F38" s="7">
        <f t="shared" si="9"/>
        <v>0</v>
      </c>
      <c r="G38" s="7">
        <f t="shared" si="9"/>
        <v>0</v>
      </c>
      <c r="H38" s="7">
        <f t="shared" si="9"/>
        <v>2014504061.0728097</v>
      </c>
      <c r="I38" s="19"/>
      <c r="J38" s="7">
        <f t="shared" ref="J38:O38" si="10">SUM(J23:J37)</f>
        <v>-854415552.24820006</v>
      </c>
      <c r="K38" s="7">
        <f t="shared" si="10"/>
        <v>-33995747.212165579</v>
      </c>
      <c r="L38" s="7">
        <f t="shared" si="10"/>
        <v>0</v>
      </c>
      <c r="M38" s="7">
        <f t="shared" si="10"/>
        <v>0</v>
      </c>
      <c r="N38" s="7">
        <f t="shared" si="10"/>
        <v>0</v>
      </c>
      <c r="O38" s="7">
        <f t="shared" si="10"/>
        <v>-888411299.46036565</v>
      </c>
      <c r="P38" s="19"/>
      <c r="Q38" s="7">
        <f t="shared" ref="Q38:X38" si="11">SUM(Q23:Q37)</f>
        <v>-7694236.6293964069</v>
      </c>
      <c r="R38" s="7">
        <f t="shared" si="11"/>
        <v>0</v>
      </c>
      <c r="S38" s="7">
        <f t="shared" si="11"/>
        <v>0</v>
      </c>
      <c r="T38" s="7">
        <f t="shared" si="11"/>
        <v>0</v>
      </c>
      <c r="U38" s="7">
        <f t="shared" si="11"/>
        <v>0</v>
      </c>
      <c r="V38" s="7">
        <f t="shared" si="11"/>
        <v>-7694236.6293964069</v>
      </c>
      <c r="W38" s="7">
        <f t="shared" si="11"/>
        <v>0</v>
      </c>
      <c r="X38" s="7">
        <f t="shared" si="11"/>
        <v>1118398524.9830477</v>
      </c>
    </row>
  </sheetData>
  <mergeCells count="5">
    <mergeCell ref="B1:D1"/>
    <mergeCell ref="B21:H21"/>
    <mergeCell ref="Q21:V21"/>
    <mergeCell ref="X21:X22"/>
    <mergeCell ref="J21:O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tafadzwa manyati</dc:creator>
  <cp:lastModifiedBy>tafadzwa manyati</cp:lastModifiedBy>
  <dcterms:created xsi:type="dcterms:W3CDTF">2026-05-18T13:45:02Z</dcterms:created>
  <dcterms:modified xsi:type="dcterms:W3CDTF">2026-06-04T12:53:15Z</dcterms:modified>
</cp:coreProperties>
</file>