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3consultingengineers.sharepoint.com/Projects/Pretoria/10514000 N3 Westville to Paradise Valley/04 Doc Proc/07 Ext/EAP/Post PG3/Tender Document/"/>
    </mc:Choice>
  </mc:AlternateContent>
  <xr:revisionPtr revIDLastSave="53" documentId="8_{DB4C71DC-9988-483B-8F87-CD11F9BD185D}" xr6:coauthVersionLast="47" xr6:coauthVersionMax="47" xr10:uidLastSave="{93A9B1BF-0AAF-48DD-B1A3-5C4A82870983}"/>
  <bookViews>
    <workbookView xWindow="-108" yWindow="-108" windowWidth="23256" windowHeight="12576" activeTab="1" xr2:uid="{33BAD001-4B4D-4280-A015-3477CE64F061}"/>
  </bookViews>
  <sheets>
    <sheet name="Pricing Schedule" sheetId="1" r:id="rId1"/>
    <sheet name="Summary of Pricing Schedule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G66" i="1"/>
  <c r="G46" i="1"/>
  <c r="G47" i="1" l="1"/>
  <c r="G41" i="1"/>
  <c r="G14" i="1"/>
  <c r="G17" i="1"/>
  <c r="G18" i="1"/>
  <c r="G19" i="1"/>
  <c r="G22" i="1"/>
  <c r="G29" i="1"/>
  <c r="G32" i="1"/>
  <c r="G33" i="1"/>
  <c r="G36" i="1"/>
  <c r="G37" i="1"/>
  <c r="G38" i="1"/>
  <c r="G50" i="1"/>
  <c r="G55" i="1"/>
  <c r="G57" i="1" s="1"/>
  <c r="G64" i="1"/>
  <c r="G71" i="1" s="1"/>
  <c r="G65" i="1"/>
  <c r="G75" i="1"/>
  <c r="G77" i="1" s="1"/>
  <c r="G69" i="1" l="1"/>
  <c r="G52" i="1"/>
  <c r="G43" i="1"/>
  <c r="G24" i="1"/>
  <c r="G79" i="1"/>
  <c r="D12" i="3" s="1"/>
  <c r="D10" i="3"/>
  <c r="G59" i="1" l="1"/>
  <c r="D8" i="3" s="1"/>
  <c r="D16" i="3" s="1"/>
  <c r="D18" i="3" s="1"/>
  <c r="D21" i="3" s="1"/>
  <c r="G104" i="1"/>
</calcChain>
</file>

<file path=xl/sharedStrings.xml><?xml version="1.0" encoding="utf-8"?>
<sst xmlns="http://schemas.openxmlformats.org/spreadsheetml/2006/main" count="132" uniqueCount="84">
  <si>
    <t>C2.2 PRICING SCHEDULE</t>
  </si>
  <si>
    <t>Item</t>
  </si>
  <si>
    <t>Unit</t>
  </si>
  <si>
    <t>Quantity</t>
  </si>
  <si>
    <t>Basic Assessment Process</t>
  </si>
  <si>
    <t>(a)</t>
  </si>
  <si>
    <t>Pre-Application Phase</t>
  </si>
  <si>
    <t>(a)(i)</t>
  </si>
  <si>
    <t>LS</t>
  </si>
  <si>
    <t xml:space="preserve"> </t>
  </si>
  <si>
    <t>(c)</t>
  </si>
  <si>
    <t>Basic Assessment Phase</t>
  </si>
  <si>
    <t>(c)(i)</t>
  </si>
  <si>
    <t>Undertake Basic Assessment Process &amp; compile draft report &amp; specific EMPr</t>
  </si>
  <si>
    <t>(c)(ii)</t>
  </si>
  <si>
    <t>Prepare and submit Final Basic Assessment Report and specific EMPr</t>
  </si>
  <si>
    <t>(c)(iii)</t>
  </si>
  <si>
    <t>Notify Interested and affected Parties</t>
  </si>
  <si>
    <t>(d)</t>
  </si>
  <si>
    <t>Appeal Process</t>
  </si>
  <si>
    <t>(d)(i)</t>
  </si>
  <si>
    <t>Prepare draft Response to Appeal/s</t>
  </si>
  <si>
    <t>Hour</t>
  </si>
  <si>
    <t>Sub total</t>
  </si>
  <si>
    <t>Scoping and Environmental Impact Assessment Process</t>
  </si>
  <si>
    <t>(b)</t>
  </si>
  <si>
    <t>(b)(i)</t>
  </si>
  <si>
    <t xml:space="preserve">Scoping Phase </t>
  </si>
  <si>
    <t>Undertake Scoping Process &amp; compile draft Scoping Report</t>
  </si>
  <si>
    <t>Finalise and submit Final Scoping Report</t>
  </si>
  <si>
    <t>Impact Assessment Phase</t>
  </si>
  <si>
    <t xml:space="preserve">Prepare and submit Draft Impact Assessment Report </t>
  </si>
  <si>
    <t>(d)(ii)</t>
  </si>
  <si>
    <t>Prepare and submit Final Impact Assessment Report</t>
  </si>
  <si>
    <t>(d)(iii)</t>
  </si>
  <si>
    <t xml:space="preserve">Notify Interested and Affected Parties        </t>
  </si>
  <si>
    <t>(e)</t>
  </si>
  <si>
    <t>Prepare draft response to appeal/s</t>
  </si>
  <si>
    <t>Specialist Studies</t>
  </si>
  <si>
    <t>Fee for specialist studies</t>
  </si>
  <si>
    <t>PS</t>
  </si>
  <si>
    <t>Handling costs i.r.o sub-item 32.03 (a)</t>
  </si>
  <si>
    <t>%</t>
  </si>
  <si>
    <t>Price per Borrow Pit/Quarry</t>
  </si>
  <si>
    <t>Water Use Authorisation</t>
  </si>
  <si>
    <t>Register water use/s in terms of applicable General Authorisation</t>
  </si>
  <si>
    <t>TOTAL</t>
  </si>
  <si>
    <t>Carried forward to Pricing Schedule summary</t>
  </si>
  <si>
    <t>Monitoring Phase</t>
  </si>
  <si>
    <t>Environmental Awareness Training (once-off)</t>
  </si>
  <si>
    <t>Monthly Audits by ECO</t>
  </si>
  <si>
    <t>No.</t>
  </si>
  <si>
    <t>Borrow pits and/or quarries</t>
  </si>
  <si>
    <t>C2.3</t>
  </si>
  <si>
    <t>SUMMARY OF PRICING SCHEDULE</t>
  </si>
  <si>
    <t>Services required in project design phase</t>
  </si>
  <si>
    <t>Services required in project construction phase</t>
  </si>
  <si>
    <r>
      <t xml:space="preserve">Other </t>
    </r>
    <r>
      <rPr>
        <sz val="11"/>
        <color theme="1"/>
        <rFont val="Calibri"/>
        <family val="2"/>
        <scheme val="minor"/>
      </rPr>
      <t>Services</t>
    </r>
  </si>
  <si>
    <t>SUB TOTAL</t>
  </si>
  <si>
    <t>VAT (15%)</t>
  </si>
  <si>
    <t>TENDER SUM CARRIED FORWARD TO FORM OF OFFER (C1.1.1)</t>
  </si>
  <si>
    <t>Screening and Site Verification Report</t>
  </si>
  <si>
    <t>Screening and Site Verification</t>
  </si>
  <si>
    <t>(e)(i)</t>
  </si>
  <si>
    <t>AMOUNT</t>
  </si>
  <si>
    <t>Amount 
R</t>
  </si>
  <si>
    <t>Rate 
R</t>
  </si>
  <si>
    <t xml:space="preserve"> Services Required in Project Design Phase</t>
  </si>
  <si>
    <t xml:space="preserve"> Services required in Project Construction Phase</t>
  </si>
  <si>
    <t>C 3300:</t>
  </si>
  <si>
    <t>C 3200:</t>
  </si>
  <si>
    <t xml:space="preserve">Other Services  </t>
  </si>
  <si>
    <t xml:space="preserve">C 3400: </t>
  </si>
  <si>
    <t>Sub-total</t>
  </si>
  <si>
    <t>Closure of Material Sources</t>
  </si>
  <si>
    <t xml:space="preserve">Authorisations/Approvals for Material Sources </t>
  </si>
  <si>
    <t>Carried forward to Payment Section Summary</t>
  </si>
  <si>
    <t>Carried forward to Pricing Schedule Summary</t>
  </si>
  <si>
    <t xml:space="preserve">Carried forward to Summary of Pricing Schedule </t>
  </si>
  <si>
    <t>Submission of the monthly audit reports to DFFE (Director: Compliance Monitoring)</t>
  </si>
  <si>
    <t>Attending monthly Progress Meeting</t>
  </si>
  <si>
    <t>CONTRACT SANRAL N.003-010-2017/9 - ENV</t>
  </si>
  <si>
    <t>FOR ENVIRONMENTAL SUBSERVICES ON CAPACITY IMPROVEMENTS ON NATIONAL ROUTE 3 SECTION 1 FROM WESTVILLE VIADUCT (KM 11.80) TO PARADISE VALLEY INTERCHANGE (KM 17.54)</t>
  </si>
  <si>
    <t>THE SOUTH AFRICAN NATIONAL ROADS AGENCY SOC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</si>
</sst>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&quot;R&quot;* #,##0.00_-;\-&quot;R&quot;* #,##0.00_-;_-&quot;R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 applyProtection="1">
      <alignment vertical="center" wrapText="1"/>
      <protection locked="0"/>
    </xf>
    <xf numFmtId="164" fontId="0" fillId="0" borderId="2" xfId="0" applyNumberFormat="1" applyBorder="1" applyAlignment="1">
      <alignment vertical="center" wrapText="1"/>
    </xf>
    <xf numFmtId="164" fontId="0" fillId="0" borderId="2" xfId="1" applyFont="1" applyBorder="1" applyAlignment="1">
      <alignment vertical="center" wrapText="1"/>
    </xf>
    <xf numFmtId="0" fontId="0" fillId="0" borderId="2" xfId="0" applyBorder="1" applyAlignment="1">
      <alignment horizontal="justify" vertical="center" wrapText="1"/>
    </xf>
    <xf numFmtId="164" fontId="2" fillId="0" borderId="2" xfId="0" applyNumberFormat="1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0" fillId="0" borderId="3" xfId="0" applyBorder="1"/>
    <xf numFmtId="0" fontId="5" fillId="0" borderId="4" xfId="0" applyFont="1" applyBorder="1" applyAlignment="1">
      <alignment vertical="center"/>
    </xf>
    <xf numFmtId="0" fontId="0" fillId="0" borderId="4" xfId="0" applyBorder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64" fontId="0" fillId="0" borderId="0" xfId="0" applyNumberFormat="1"/>
    <xf numFmtId="0" fontId="5" fillId="0" borderId="0" xfId="0" applyFont="1"/>
    <xf numFmtId="0" fontId="2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</cellXfs>
  <cellStyles count="2">
    <cellStyle name="Currency 2" xfId="1" xr:uid="{C87DAEBB-B6CF-4808-9DF4-979A1EA478F9}"/>
    <cellStyle name="Normal" xfId="0" builtinId="0"/>
  </cellStyles>
  <dxfs count="0"/>
  <tableStyles count="1" defaultTableStyle="TableStyleMedium2" defaultPivotStyle="PivotStyleLight16">
    <tableStyle name="Invisible" pivot="0" table="0" count="0" xr9:uid="{7B9E805C-2F7A-476B-AFCD-05499C5A9CD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F6CC8-03A7-4CA4-BBE7-424E10AD21EA}">
  <sheetPr>
    <pageSetUpPr fitToPage="1"/>
  </sheetPr>
  <dimension ref="B1:G104"/>
  <sheetViews>
    <sheetView zoomScaleNormal="100" workbookViewId="0">
      <selection activeCell="B1" sqref="B1:G3"/>
    </sheetView>
  </sheetViews>
  <sheetFormatPr defaultRowHeight="18" customHeight="1" x14ac:dyDescent="0.3"/>
  <cols>
    <col min="2" max="2" width="12.77734375" customWidth="1"/>
    <col min="3" max="3" width="51.5546875" customWidth="1"/>
    <col min="4" max="5" width="10.33203125" customWidth="1"/>
    <col min="6" max="6" width="10.88671875" customWidth="1"/>
    <col min="7" max="7" width="12" customWidth="1"/>
  </cols>
  <sheetData>
    <row r="1" spans="2:7" ht="18" customHeight="1" x14ac:dyDescent="0.3">
      <c r="B1" s="27" t="s">
        <v>83</v>
      </c>
      <c r="C1" s="27"/>
      <c r="D1" s="27"/>
      <c r="E1" s="27"/>
      <c r="F1" s="27"/>
      <c r="G1" s="27"/>
    </row>
    <row r="2" spans="2:7" ht="18" customHeight="1" x14ac:dyDescent="0.3">
      <c r="B2" s="27" t="s">
        <v>81</v>
      </c>
      <c r="C2" s="27"/>
      <c r="D2" s="27"/>
      <c r="E2" s="27"/>
      <c r="F2" s="27"/>
      <c r="G2" s="27"/>
    </row>
    <row r="3" spans="2:7" ht="29.4" customHeight="1" x14ac:dyDescent="0.3">
      <c r="B3" s="28" t="s">
        <v>82</v>
      </c>
      <c r="C3" s="28"/>
      <c r="D3" s="28"/>
      <c r="E3" s="28"/>
      <c r="F3" s="28"/>
      <c r="G3" s="28"/>
    </row>
    <row r="5" spans="2:7" ht="18" customHeight="1" x14ac:dyDescent="0.3">
      <c r="B5" s="1" t="s">
        <v>0</v>
      </c>
    </row>
    <row r="8" spans="2:7" ht="28.8" x14ac:dyDescent="0.3">
      <c r="B8" s="23" t="s">
        <v>1</v>
      </c>
      <c r="C8" s="23"/>
      <c r="D8" s="23" t="s">
        <v>2</v>
      </c>
      <c r="E8" s="23" t="s">
        <v>3</v>
      </c>
      <c r="F8" s="23" t="s">
        <v>66</v>
      </c>
      <c r="G8" s="23" t="s">
        <v>65</v>
      </c>
    </row>
    <row r="9" spans="2:7" ht="14.4" x14ac:dyDescent="0.3">
      <c r="B9" s="26" t="s">
        <v>70</v>
      </c>
      <c r="C9" s="24" t="s">
        <v>67</v>
      </c>
      <c r="D9" s="25"/>
      <c r="E9" s="25"/>
      <c r="F9" s="25"/>
      <c r="G9" s="23"/>
    </row>
    <row r="10" spans="2:7" ht="14.4" x14ac:dyDescent="0.3">
      <c r="B10" s="23"/>
      <c r="C10" s="23"/>
      <c r="D10" s="23"/>
      <c r="E10" s="23"/>
      <c r="F10" s="23"/>
      <c r="G10" s="23"/>
    </row>
    <row r="11" spans="2:7" ht="18" customHeight="1" x14ac:dyDescent="0.3">
      <c r="B11" s="3">
        <v>32.01</v>
      </c>
      <c r="C11" s="4" t="s">
        <v>4</v>
      </c>
      <c r="D11" s="5"/>
      <c r="E11" s="5"/>
      <c r="F11" s="6"/>
      <c r="G11" s="6"/>
    </row>
    <row r="12" spans="2:7" ht="18" customHeight="1" x14ac:dyDescent="0.3">
      <c r="B12" s="5"/>
      <c r="C12" s="4"/>
      <c r="D12" s="5"/>
      <c r="E12" s="5"/>
      <c r="F12" s="6"/>
      <c r="G12" s="6"/>
    </row>
    <row r="13" spans="2:7" ht="18" customHeight="1" x14ac:dyDescent="0.3">
      <c r="B13" s="5" t="s">
        <v>5</v>
      </c>
      <c r="C13" s="4" t="s">
        <v>6</v>
      </c>
      <c r="D13" s="5"/>
      <c r="E13" s="5"/>
      <c r="F13" s="6"/>
      <c r="G13" s="6"/>
    </row>
    <row r="14" spans="2:7" ht="18" customHeight="1" x14ac:dyDescent="0.3">
      <c r="B14" s="5" t="s">
        <v>7</v>
      </c>
      <c r="C14" s="6" t="s">
        <v>61</v>
      </c>
      <c r="D14" s="5" t="s">
        <v>8</v>
      </c>
      <c r="E14" s="5">
        <v>0</v>
      </c>
      <c r="F14" s="7"/>
      <c r="G14" s="8">
        <f>E14*F14</f>
        <v>0</v>
      </c>
    </row>
    <row r="15" spans="2:7" ht="18" customHeight="1" x14ac:dyDescent="0.3">
      <c r="B15" s="5"/>
      <c r="C15" s="6" t="s">
        <v>9</v>
      </c>
      <c r="D15" s="5"/>
      <c r="E15" s="5"/>
      <c r="F15" s="6"/>
      <c r="G15" s="6"/>
    </row>
    <row r="16" spans="2:7" ht="18" customHeight="1" x14ac:dyDescent="0.3">
      <c r="B16" s="5" t="s">
        <v>10</v>
      </c>
      <c r="C16" s="4" t="s">
        <v>11</v>
      </c>
      <c r="D16" s="5"/>
      <c r="E16" s="5"/>
      <c r="F16" s="6"/>
      <c r="G16" s="6"/>
    </row>
    <row r="17" spans="2:7" ht="36" customHeight="1" x14ac:dyDescent="0.3">
      <c r="B17" s="5" t="s">
        <v>12</v>
      </c>
      <c r="C17" s="6" t="s">
        <v>13</v>
      </c>
      <c r="D17" s="5" t="s">
        <v>8</v>
      </c>
      <c r="E17" s="5">
        <v>0</v>
      </c>
      <c r="F17" s="7"/>
      <c r="G17" s="9">
        <f>E17*F17</f>
        <v>0</v>
      </c>
    </row>
    <row r="18" spans="2:7" ht="36" customHeight="1" x14ac:dyDescent="0.3">
      <c r="B18" s="5" t="s">
        <v>14</v>
      </c>
      <c r="C18" s="10" t="s">
        <v>15</v>
      </c>
      <c r="D18" s="5" t="s">
        <v>8</v>
      </c>
      <c r="E18" s="5">
        <v>0</v>
      </c>
      <c r="F18" s="7"/>
      <c r="G18" s="9">
        <f>E18*F18</f>
        <v>0</v>
      </c>
    </row>
    <row r="19" spans="2:7" ht="18" customHeight="1" x14ac:dyDescent="0.3">
      <c r="B19" s="5" t="s">
        <v>16</v>
      </c>
      <c r="C19" s="6" t="s">
        <v>17</v>
      </c>
      <c r="D19" s="5" t="s">
        <v>8</v>
      </c>
      <c r="E19" s="5">
        <v>0</v>
      </c>
      <c r="F19" s="7"/>
      <c r="G19" s="9">
        <f>E19*F19</f>
        <v>0</v>
      </c>
    </row>
    <row r="20" spans="2:7" ht="18" customHeight="1" x14ac:dyDescent="0.3">
      <c r="B20" s="5"/>
      <c r="C20" s="6"/>
      <c r="D20" s="5"/>
      <c r="E20" s="5"/>
      <c r="F20" s="7"/>
      <c r="G20" s="9"/>
    </row>
    <row r="21" spans="2:7" ht="18" customHeight="1" x14ac:dyDescent="0.3">
      <c r="B21" s="5" t="s">
        <v>18</v>
      </c>
      <c r="C21" s="4" t="s">
        <v>19</v>
      </c>
      <c r="D21" s="5"/>
      <c r="E21" s="5"/>
      <c r="F21" s="6"/>
      <c r="G21" s="6"/>
    </row>
    <row r="22" spans="2:7" ht="18" customHeight="1" x14ac:dyDescent="0.3">
      <c r="B22" s="5" t="s">
        <v>20</v>
      </c>
      <c r="C22" s="6" t="s">
        <v>21</v>
      </c>
      <c r="D22" s="5" t="s">
        <v>22</v>
      </c>
      <c r="E22" s="5">
        <v>0</v>
      </c>
      <c r="F22" s="7"/>
      <c r="G22" s="9">
        <f>E22*F22</f>
        <v>0</v>
      </c>
    </row>
    <row r="23" spans="2:7" ht="18" customHeight="1" x14ac:dyDescent="0.3">
      <c r="B23" s="5"/>
      <c r="C23" s="4"/>
      <c r="D23" s="5"/>
      <c r="E23" s="5"/>
      <c r="F23" s="6"/>
      <c r="G23" s="6"/>
    </row>
    <row r="24" spans="2:7" ht="18" customHeight="1" x14ac:dyDescent="0.3">
      <c r="B24" s="3" t="s">
        <v>23</v>
      </c>
      <c r="C24" s="4" t="s">
        <v>76</v>
      </c>
      <c r="D24" s="5"/>
      <c r="E24" s="5"/>
      <c r="F24" s="6"/>
      <c r="G24" s="11">
        <f>SUM(G14,G17,G18,G19,G22)</f>
        <v>0</v>
      </c>
    </row>
    <row r="25" spans="2:7" ht="18" customHeight="1" x14ac:dyDescent="0.3">
      <c r="B25" s="5"/>
      <c r="C25" s="6"/>
      <c r="D25" s="5"/>
      <c r="E25" s="5"/>
      <c r="F25" s="6"/>
      <c r="G25" s="6"/>
    </row>
    <row r="26" spans="2:7" ht="18" customHeight="1" x14ac:dyDescent="0.3">
      <c r="B26" s="3">
        <v>32.020000000000003</v>
      </c>
      <c r="C26" s="4" t="s">
        <v>24</v>
      </c>
      <c r="D26" s="5"/>
      <c r="E26" s="5"/>
      <c r="F26" s="6"/>
      <c r="G26" s="6"/>
    </row>
    <row r="27" spans="2:7" ht="18" customHeight="1" x14ac:dyDescent="0.3">
      <c r="B27" s="5"/>
      <c r="C27" s="6"/>
      <c r="D27" s="5"/>
      <c r="E27" s="5"/>
      <c r="F27" s="6"/>
      <c r="G27" s="6"/>
    </row>
    <row r="28" spans="2:7" ht="18" customHeight="1" x14ac:dyDescent="0.3">
      <c r="B28" s="5" t="s">
        <v>25</v>
      </c>
      <c r="C28" s="4" t="s">
        <v>6</v>
      </c>
      <c r="D28" s="5"/>
      <c r="E28" s="5"/>
      <c r="F28" s="6"/>
      <c r="G28" s="6"/>
    </row>
    <row r="29" spans="2:7" ht="18" customHeight="1" x14ac:dyDescent="0.3">
      <c r="B29" s="5" t="s">
        <v>26</v>
      </c>
      <c r="C29" s="6" t="s">
        <v>62</v>
      </c>
      <c r="D29" s="5" t="s">
        <v>8</v>
      </c>
      <c r="E29" s="5">
        <v>0</v>
      </c>
      <c r="F29" s="7"/>
      <c r="G29" s="9">
        <f>E29*F29</f>
        <v>0</v>
      </c>
    </row>
    <row r="30" spans="2:7" ht="18" customHeight="1" x14ac:dyDescent="0.3">
      <c r="B30" s="5"/>
      <c r="C30" s="4"/>
      <c r="D30" s="5"/>
      <c r="E30" s="5"/>
      <c r="F30" s="6"/>
      <c r="G30" s="6"/>
    </row>
    <row r="31" spans="2:7" ht="18" customHeight="1" x14ac:dyDescent="0.3">
      <c r="B31" s="5" t="s">
        <v>10</v>
      </c>
      <c r="C31" s="4" t="s">
        <v>27</v>
      </c>
      <c r="D31" s="5"/>
      <c r="E31" s="5"/>
      <c r="F31" s="6"/>
      <c r="G31" s="6"/>
    </row>
    <row r="32" spans="2:7" ht="18" customHeight="1" x14ac:dyDescent="0.3">
      <c r="B32" s="5" t="s">
        <v>12</v>
      </c>
      <c r="C32" s="6" t="s">
        <v>28</v>
      </c>
      <c r="D32" s="5" t="s">
        <v>8</v>
      </c>
      <c r="E32" s="5">
        <v>0</v>
      </c>
      <c r="F32" s="7"/>
      <c r="G32" s="9">
        <f>E32*F32</f>
        <v>0</v>
      </c>
    </row>
    <row r="33" spans="2:7" ht="18" customHeight="1" x14ac:dyDescent="0.3">
      <c r="B33" s="5" t="s">
        <v>14</v>
      </c>
      <c r="C33" s="6" t="s">
        <v>29</v>
      </c>
      <c r="D33" s="5" t="s">
        <v>8</v>
      </c>
      <c r="E33" s="5">
        <v>0</v>
      </c>
      <c r="F33" s="7"/>
      <c r="G33" s="9">
        <f>E33*F33</f>
        <v>0</v>
      </c>
    </row>
    <row r="34" spans="2:7" ht="18" customHeight="1" x14ac:dyDescent="0.3">
      <c r="B34" s="5"/>
      <c r="C34" s="6"/>
      <c r="D34" s="5"/>
      <c r="E34" s="5"/>
      <c r="F34" s="6"/>
      <c r="G34" s="6"/>
    </row>
    <row r="35" spans="2:7" ht="18" customHeight="1" x14ac:dyDescent="0.3">
      <c r="B35" s="5" t="s">
        <v>18</v>
      </c>
      <c r="C35" s="4" t="s">
        <v>30</v>
      </c>
      <c r="D35" s="5"/>
      <c r="E35" s="5"/>
      <c r="F35" s="6"/>
      <c r="G35" s="6"/>
    </row>
    <row r="36" spans="2:7" ht="18" customHeight="1" x14ac:dyDescent="0.3">
      <c r="B36" s="5" t="s">
        <v>20</v>
      </c>
      <c r="C36" s="6" t="s">
        <v>31</v>
      </c>
      <c r="D36" s="5" t="s">
        <v>8</v>
      </c>
      <c r="E36" s="5">
        <v>0</v>
      </c>
      <c r="F36" s="7"/>
      <c r="G36" s="9">
        <f>E36*F36</f>
        <v>0</v>
      </c>
    </row>
    <row r="37" spans="2:7" ht="18" customHeight="1" x14ac:dyDescent="0.3">
      <c r="B37" s="5" t="s">
        <v>32</v>
      </c>
      <c r="C37" s="6" t="s">
        <v>33</v>
      </c>
      <c r="D37" s="5" t="s">
        <v>8</v>
      </c>
      <c r="E37" s="5">
        <v>0</v>
      </c>
      <c r="F37" s="7"/>
      <c r="G37" s="9">
        <f>E37*F37</f>
        <v>0</v>
      </c>
    </row>
    <row r="38" spans="2:7" ht="18" customHeight="1" x14ac:dyDescent="0.3">
      <c r="B38" s="5" t="s">
        <v>34</v>
      </c>
      <c r="C38" s="6" t="s">
        <v>35</v>
      </c>
      <c r="D38" s="5" t="s">
        <v>8</v>
      </c>
      <c r="E38" s="5">
        <v>0</v>
      </c>
      <c r="F38" s="7"/>
      <c r="G38" s="9">
        <f>E38*F38</f>
        <v>0</v>
      </c>
    </row>
    <row r="39" spans="2:7" ht="18" customHeight="1" x14ac:dyDescent="0.3">
      <c r="B39" s="5"/>
      <c r="C39" s="4"/>
      <c r="D39" s="5"/>
      <c r="E39" s="5"/>
      <c r="F39" s="6"/>
      <c r="G39" s="6"/>
    </row>
    <row r="40" spans="2:7" ht="18" customHeight="1" x14ac:dyDescent="0.3">
      <c r="B40" s="5" t="s">
        <v>36</v>
      </c>
      <c r="C40" s="4" t="s">
        <v>19</v>
      </c>
      <c r="D40" s="5"/>
      <c r="E40" s="5"/>
      <c r="F40" s="7"/>
      <c r="G40" s="9"/>
    </row>
    <row r="41" spans="2:7" ht="18" customHeight="1" x14ac:dyDescent="0.3">
      <c r="B41" s="5" t="s">
        <v>63</v>
      </c>
      <c r="C41" s="6" t="s">
        <v>37</v>
      </c>
      <c r="D41" s="5" t="s">
        <v>22</v>
      </c>
      <c r="E41" s="5">
        <v>0</v>
      </c>
      <c r="F41" s="6"/>
      <c r="G41" s="9">
        <f>E41*F41</f>
        <v>0</v>
      </c>
    </row>
    <row r="42" spans="2:7" ht="18" customHeight="1" x14ac:dyDescent="0.3">
      <c r="B42" s="5"/>
      <c r="C42" s="4"/>
      <c r="D42" s="5"/>
      <c r="E42" s="5"/>
      <c r="F42" s="6"/>
      <c r="G42" s="6"/>
    </row>
    <row r="43" spans="2:7" ht="18" customHeight="1" x14ac:dyDescent="0.3">
      <c r="B43" s="3" t="s">
        <v>73</v>
      </c>
      <c r="C43" s="4" t="s">
        <v>76</v>
      </c>
      <c r="D43" s="3"/>
      <c r="E43" s="3"/>
      <c r="F43" s="4"/>
      <c r="G43" s="11">
        <f>SUM(G29,G32,G33,G36,G37,G38,G41)</f>
        <v>0</v>
      </c>
    </row>
    <row r="44" spans="2:7" ht="18" customHeight="1" x14ac:dyDescent="0.3">
      <c r="B44" s="5"/>
      <c r="C44" s="6"/>
      <c r="D44" s="5"/>
      <c r="E44" s="5"/>
      <c r="F44" s="6"/>
      <c r="G44" s="6"/>
    </row>
    <row r="45" spans="2:7" ht="18" customHeight="1" x14ac:dyDescent="0.3">
      <c r="B45" s="3">
        <v>32.03</v>
      </c>
      <c r="C45" s="4" t="s">
        <v>38</v>
      </c>
      <c r="D45" s="3"/>
      <c r="E45" s="5"/>
      <c r="F45" s="6"/>
      <c r="G45" s="6"/>
    </row>
    <row r="46" spans="2:7" ht="18" customHeight="1" x14ac:dyDescent="0.3">
      <c r="B46" s="5" t="s">
        <v>5</v>
      </c>
      <c r="C46" s="6" t="s">
        <v>39</v>
      </c>
      <c r="D46" s="5" t="s">
        <v>40</v>
      </c>
      <c r="E46" s="5">
        <v>0</v>
      </c>
      <c r="F46" s="7"/>
      <c r="G46" s="9">
        <f>E46*F46</f>
        <v>0</v>
      </c>
    </row>
    <row r="47" spans="2:7" ht="18" customHeight="1" x14ac:dyDescent="0.3">
      <c r="B47" s="5" t="s">
        <v>25</v>
      </c>
      <c r="C47" s="6" t="s">
        <v>41</v>
      </c>
      <c r="D47" s="5" t="s">
        <v>42</v>
      </c>
      <c r="E47" s="5">
        <v>0</v>
      </c>
      <c r="F47" s="7"/>
      <c r="G47" s="9">
        <f>E47*F47</f>
        <v>0</v>
      </c>
    </row>
    <row r="48" spans="2:7" ht="18" customHeight="1" x14ac:dyDescent="0.3">
      <c r="B48" s="3"/>
      <c r="C48" s="6"/>
      <c r="D48" s="5"/>
      <c r="E48" s="5"/>
      <c r="F48" s="6"/>
      <c r="G48" s="6"/>
    </row>
    <row r="49" spans="2:7" ht="18" customHeight="1" x14ac:dyDescent="0.3">
      <c r="B49" s="3">
        <v>32.04</v>
      </c>
      <c r="C49" s="4" t="s">
        <v>75</v>
      </c>
      <c r="D49" s="5"/>
      <c r="E49" s="5"/>
      <c r="F49" s="6"/>
      <c r="G49" s="6"/>
    </row>
    <row r="50" spans="2:7" ht="18" customHeight="1" x14ac:dyDescent="0.3">
      <c r="B50" s="5" t="s">
        <v>5</v>
      </c>
      <c r="C50" s="6" t="s">
        <v>43</v>
      </c>
      <c r="D50" s="5" t="s">
        <v>8</v>
      </c>
      <c r="E50" s="5">
        <v>0</v>
      </c>
      <c r="F50" s="7"/>
      <c r="G50" s="9">
        <f>E50*F50</f>
        <v>0</v>
      </c>
    </row>
    <row r="51" spans="2:7" ht="18" customHeight="1" x14ac:dyDescent="0.3">
      <c r="B51" s="5"/>
      <c r="C51" s="6"/>
      <c r="D51" s="5"/>
      <c r="E51" s="5"/>
      <c r="F51" s="6"/>
      <c r="G51" s="6"/>
    </row>
    <row r="52" spans="2:7" ht="18" customHeight="1" x14ac:dyDescent="0.3">
      <c r="B52" s="3" t="s">
        <v>73</v>
      </c>
      <c r="C52" s="4" t="s">
        <v>76</v>
      </c>
      <c r="D52" s="3"/>
      <c r="E52" s="3"/>
      <c r="F52" s="4"/>
      <c r="G52" s="11">
        <f>SUM(G46,G47,G50)</f>
        <v>0</v>
      </c>
    </row>
    <row r="53" spans="2:7" ht="18" customHeight="1" x14ac:dyDescent="0.3">
      <c r="B53" s="5"/>
      <c r="C53" s="6"/>
      <c r="D53" s="5"/>
      <c r="E53" s="5"/>
      <c r="F53" s="6"/>
      <c r="G53" s="6"/>
    </row>
    <row r="54" spans="2:7" ht="18" customHeight="1" x14ac:dyDescent="0.3">
      <c r="B54" s="3">
        <v>32.049999999999997</v>
      </c>
      <c r="C54" s="4" t="s">
        <v>44</v>
      </c>
      <c r="D54" s="5"/>
      <c r="E54" s="5"/>
      <c r="F54" s="6"/>
      <c r="G54" s="6"/>
    </row>
    <row r="55" spans="2:7" ht="36" customHeight="1" x14ac:dyDescent="0.3">
      <c r="B55" s="5" t="s">
        <v>5</v>
      </c>
      <c r="C55" s="6" t="s">
        <v>45</v>
      </c>
      <c r="D55" s="5" t="s">
        <v>8</v>
      </c>
      <c r="E55" s="5">
        <v>2</v>
      </c>
      <c r="F55" s="7"/>
      <c r="G55" s="9">
        <f>E55*F55</f>
        <v>0</v>
      </c>
    </row>
    <row r="56" spans="2:7" ht="18" customHeight="1" x14ac:dyDescent="0.3">
      <c r="B56" s="5"/>
      <c r="C56" s="6"/>
      <c r="D56" s="5"/>
      <c r="E56" s="5"/>
      <c r="F56" s="6"/>
      <c r="G56" s="6"/>
    </row>
    <row r="57" spans="2:7" ht="18" customHeight="1" x14ac:dyDescent="0.3">
      <c r="B57" s="3" t="s">
        <v>73</v>
      </c>
      <c r="C57" s="4" t="s">
        <v>76</v>
      </c>
      <c r="D57" s="3"/>
      <c r="E57" s="3"/>
      <c r="F57" s="4"/>
      <c r="G57" s="11">
        <f>SUM(G55)</f>
        <v>0</v>
      </c>
    </row>
    <row r="58" spans="2:7" ht="18" customHeight="1" x14ac:dyDescent="0.3">
      <c r="B58" s="5"/>
      <c r="C58" s="6"/>
      <c r="D58" s="5"/>
      <c r="E58" s="5"/>
      <c r="F58" s="6"/>
      <c r="G58" s="6"/>
    </row>
    <row r="59" spans="2:7" ht="18" customHeight="1" x14ac:dyDescent="0.3">
      <c r="B59" s="3" t="s">
        <v>46</v>
      </c>
      <c r="C59" s="4" t="s">
        <v>47</v>
      </c>
      <c r="D59" s="5"/>
      <c r="E59" s="5"/>
      <c r="F59" s="6"/>
      <c r="G59" s="11">
        <f>SUM(G57,G52,G43,G24)</f>
        <v>0</v>
      </c>
    </row>
    <row r="60" spans="2:7" ht="18" customHeight="1" x14ac:dyDescent="0.3">
      <c r="B60" s="3"/>
      <c r="C60" s="6"/>
      <c r="D60" s="5"/>
      <c r="E60" s="5"/>
      <c r="F60" s="6"/>
      <c r="G60" s="6"/>
    </row>
    <row r="61" spans="2:7" ht="18" customHeight="1" x14ac:dyDescent="0.3">
      <c r="B61" s="3" t="s">
        <v>69</v>
      </c>
      <c r="C61" s="4" t="s">
        <v>68</v>
      </c>
      <c r="D61" s="4"/>
      <c r="E61" s="4"/>
      <c r="F61" s="4"/>
      <c r="G61" s="4"/>
    </row>
    <row r="62" spans="2:7" ht="18" customHeight="1" x14ac:dyDescent="0.3">
      <c r="B62" s="3">
        <v>33.01</v>
      </c>
      <c r="C62" s="4" t="s">
        <v>48</v>
      </c>
      <c r="D62" s="5"/>
      <c r="E62" s="5"/>
      <c r="F62" s="6"/>
      <c r="G62" s="6"/>
    </row>
    <row r="63" spans="2:7" ht="18" customHeight="1" x14ac:dyDescent="0.3">
      <c r="B63" s="5"/>
      <c r="C63" s="6"/>
      <c r="D63" s="5"/>
      <c r="E63" s="5"/>
      <c r="F63" s="6"/>
      <c r="G63" s="6"/>
    </row>
    <row r="64" spans="2:7" ht="18" customHeight="1" x14ac:dyDescent="0.3">
      <c r="B64" s="5" t="s">
        <v>5</v>
      </c>
      <c r="C64" s="6" t="s">
        <v>49</v>
      </c>
      <c r="D64" s="5" t="s">
        <v>8</v>
      </c>
      <c r="E64" s="5">
        <v>1</v>
      </c>
      <c r="F64" s="7"/>
      <c r="G64" s="9">
        <f>E64*F64</f>
        <v>0</v>
      </c>
    </row>
    <row r="65" spans="2:7" ht="18" customHeight="1" x14ac:dyDescent="0.3">
      <c r="B65" s="5" t="s">
        <v>25</v>
      </c>
      <c r="C65" s="6" t="s">
        <v>50</v>
      </c>
      <c r="D65" s="5" t="s">
        <v>51</v>
      </c>
      <c r="E65" s="5">
        <v>51</v>
      </c>
      <c r="F65" s="7"/>
      <c r="G65" s="9">
        <f>E65*F65</f>
        <v>0</v>
      </c>
    </row>
    <row r="66" spans="2:7" ht="27.6" customHeight="1" x14ac:dyDescent="0.3">
      <c r="B66" s="5" t="s">
        <v>10</v>
      </c>
      <c r="C66" s="6" t="s">
        <v>79</v>
      </c>
      <c r="D66" s="5" t="s">
        <v>51</v>
      </c>
      <c r="E66" s="5">
        <v>51</v>
      </c>
      <c r="F66" s="7"/>
      <c r="G66" s="9">
        <f>E66*F66</f>
        <v>0</v>
      </c>
    </row>
    <row r="67" spans="2:7" ht="20.399999999999999" customHeight="1" x14ac:dyDescent="0.3">
      <c r="B67" s="5" t="s">
        <v>18</v>
      </c>
      <c r="C67" s="6" t="s">
        <v>80</v>
      </c>
      <c r="D67" s="5" t="s">
        <v>51</v>
      </c>
      <c r="E67" s="5">
        <v>24</v>
      </c>
      <c r="F67" s="7"/>
      <c r="G67" s="9">
        <f>E67*F67</f>
        <v>0</v>
      </c>
    </row>
    <row r="68" spans="2:7" ht="18" customHeight="1" x14ac:dyDescent="0.3">
      <c r="B68" s="5"/>
      <c r="C68" s="6"/>
      <c r="D68" s="5"/>
      <c r="E68" s="5"/>
      <c r="F68" s="7"/>
      <c r="G68" s="9"/>
    </row>
    <row r="69" spans="2:7" ht="18" customHeight="1" x14ac:dyDescent="0.3">
      <c r="B69" s="3" t="s">
        <v>73</v>
      </c>
      <c r="C69" s="4" t="s">
        <v>76</v>
      </c>
      <c r="D69" s="3"/>
      <c r="E69" s="3"/>
      <c r="F69" s="4"/>
      <c r="G69" s="11">
        <f>SUM(G64:G67)</f>
        <v>0</v>
      </c>
    </row>
    <row r="70" spans="2:7" ht="18" customHeight="1" x14ac:dyDescent="0.3">
      <c r="B70" s="3"/>
      <c r="C70" s="4"/>
      <c r="D70" s="3"/>
      <c r="E70" s="3"/>
      <c r="F70" s="4"/>
      <c r="G70" s="11"/>
    </row>
    <row r="71" spans="2:7" ht="18" customHeight="1" x14ac:dyDescent="0.3">
      <c r="B71" s="3" t="s">
        <v>46</v>
      </c>
      <c r="C71" s="4" t="s">
        <v>47</v>
      </c>
      <c r="D71" s="3"/>
      <c r="E71" s="3"/>
      <c r="F71" s="4"/>
      <c r="G71" s="11">
        <f>SUM(G64:G67)</f>
        <v>0</v>
      </c>
    </row>
    <row r="72" spans="2:7" ht="18" customHeight="1" x14ac:dyDescent="0.3">
      <c r="B72" s="5"/>
      <c r="C72" s="6"/>
      <c r="D72" s="5"/>
      <c r="E72" s="5"/>
      <c r="F72" s="6"/>
      <c r="G72" s="6"/>
    </row>
    <row r="73" spans="2:7" ht="18" customHeight="1" x14ac:dyDescent="0.3">
      <c r="B73" s="3" t="s">
        <v>72</v>
      </c>
      <c r="C73" s="4" t="s">
        <v>71</v>
      </c>
      <c r="D73" s="4"/>
      <c r="E73" s="4"/>
      <c r="F73" s="4"/>
      <c r="G73" s="4"/>
    </row>
    <row r="74" spans="2:7" ht="18" customHeight="1" x14ac:dyDescent="0.3">
      <c r="B74" s="3">
        <v>34.01</v>
      </c>
      <c r="C74" s="4" t="s">
        <v>74</v>
      </c>
      <c r="D74" s="5"/>
      <c r="E74" s="5"/>
      <c r="F74" s="6"/>
      <c r="G74" s="6"/>
    </row>
    <row r="75" spans="2:7" ht="18" customHeight="1" x14ac:dyDescent="0.3">
      <c r="B75" s="5" t="s">
        <v>5</v>
      </c>
      <c r="C75" s="6" t="s">
        <v>52</v>
      </c>
      <c r="D75" s="5" t="s">
        <v>51</v>
      </c>
      <c r="E75" s="5">
        <v>0</v>
      </c>
      <c r="F75" s="7"/>
      <c r="G75" s="9">
        <f>E75*F75</f>
        <v>0</v>
      </c>
    </row>
    <row r="76" spans="2:7" ht="18" customHeight="1" x14ac:dyDescent="0.3">
      <c r="B76" s="5"/>
      <c r="C76" s="6"/>
      <c r="D76" s="5"/>
      <c r="E76" s="5"/>
      <c r="F76" s="6"/>
      <c r="G76" s="6"/>
    </row>
    <row r="77" spans="2:7" ht="18" customHeight="1" x14ac:dyDescent="0.3">
      <c r="B77" s="3" t="s">
        <v>73</v>
      </c>
      <c r="C77" s="4" t="s">
        <v>76</v>
      </c>
      <c r="D77" s="3"/>
      <c r="E77" s="3"/>
      <c r="F77" s="4"/>
      <c r="G77" s="11">
        <f>G75</f>
        <v>0</v>
      </c>
    </row>
    <row r="78" spans="2:7" ht="18" customHeight="1" x14ac:dyDescent="0.3">
      <c r="B78" s="3"/>
      <c r="C78" s="4"/>
      <c r="D78" s="5"/>
      <c r="E78" s="5"/>
      <c r="F78" s="6"/>
      <c r="G78" s="11"/>
    </row>
    <row r="79" spans="2:7" ht="18" customHeight="1" x14ac:dyDescent="0.3">
      <c r="B79" s="3" t="s">
        <v>46</v>
      </c>
      <c r="C79" s="4" t="s">
        <v>77</v>
      </c>
      <c r="D79" s="3"/>
      <c r="E79" s="3"/>
      <c r="F79" s="4"/>
      <c r="G79" s="11">
        <f>SUM(G75)</f>
        <v>0</v>
      </c>
    </row>
    <row r="80" spans="2:7" ht="18" customHeight="1" x14ac:dyDescent="0.3">
      <c r="B80" s="3"/>
      <c r="C80" s="4"/>
      <c r="D80" s="3"/>
      <c r="E80" s="3"/>
      <c r="F80" s="4"/>
      <c r="G80" s="11"/>
    </row>
    <row r="81" spans="2:7" ht="18" customHeight="1" x14ac:dyDescent="0.3">
      <c r="B81" s="3"/>
      <c r="C81" s="4"/>
      <c r="D81" s="3"/>
      <c r="E81" s="3"/>
      <c r="F81" s="4"/>
      <c r="G81" s="11"/>
    </row>
    <row r="82" spans="2:7" ht="18" customHeight="1" x14ac:dyDescent="0.3">
      <c r="B82" s="3"/>
      <c r="C82" s="4"/>
      <c r="D82" s="3"/>
      <c r="E82" s="3"/>
      <c r="F82" s="4"/>
      <c r="G82" s="11"/>
    </row>
    <row r="83" spans="2:7" ht="18" customHeight="1" x14ac:dyDescent="0.3">
      <c r="B83" s="3"/>
      <c r="C83" s="4"/>
      <c r="D83" s="3"/>
      <c r="E83" s="3"/>
      <c r="F83" s="4"/>
      <c r="G83" s="11"/>
    </row>
    <row r="84" spans="2:7" ht="18" customHeight="1" x14ac:dyDescent="0.3">
      <c r="B84" s="3"/>
      <c r="C84" s="4"/>
      <c r="D84" s="3"/>
      <c r="E84" s="3"/>
      <c r="F84" s="4"/>
      <c r="G84" s="11"/>
    </row>
    <row r="85" spans="2:7" ht="18" customHeight="1" x14ac:dyDescent="0.3">
      <c r="B85" s="3"/>
      <c r="C85" s="4"/>
      <c r="D85" s="3"/>
      <c r="E85" s="3"/>
      <c r="F85" s="4"/>
      <c r="G85" s="11"/>
    </row>
    <row r="86" spans="2:7" ht="18" customHeight="1" x14ac:dyDescent="0.3">
      <c r="B86" s="3"/>
      <c r="C86" s="4"/>
      <c r="D86" s="3"/>
      <c r="E86" s="3"/>
      <c r="F86" s="4"/>
      <c r="G86" s="11"/>
    </row>
    <row r="87" spans="2:7" ht="18" customHeight="1" x14ac:dyDescent="0.3">
      <c r="B87" s="3"/>
      <c r="C87" s="4"/>
      <c r="D87" s="3"/>
      <c r="E87" s="3"/>
      <c r="F87" s="4"/>
      <c r="G87" s="11"/>
    </row>
    <row r="88" spans="2:7" ht="18" customHeight="1" x14ac:dyDescent="0.3">
      <c r="B88" s="3"/>
      <c r="C88" s="4"/>
      <c r="D88" s="3"/>
      <c r="E88" s="3"/>
      <c r="F88" s="4"/>
      <c r="G88" s="11"/>
    </row>
    <row r="89" spans="2:7" ht="18" customHeight="1" x14ac:dyDescent="0.3">
      <c r="B89" s="3"/>
      <c r="C89" s="4"/>
      <c r="D89" s="3"/>
      <c r="E89" s="3"/>
      <c r="F89" s="4"/>
      <c r="G89" s="11"/>
    </row>
    <row r="90" spans="2:7" ht="18" customHeight="1" x14ac:dyDescent="0.3">
      <c r="B90" s="3"/>
      <c r="C90" s="4"/>
      <c r="D90" s="3"/>
      <c r="E90" s="3"/>
      <c r="F90" s="4"/>
      <c r="G90" s="11"/>
    </row>
    <row r="91" spans="2:7" ht="18" customHeight="1" x14ac:dyDescent="0.3">
      <c r="B91" s="3"/>
      <c r="C91" s="4"/>
      <c r="D91" s="3"/>
      <c r="E91" s="3"/>
      <c r="F91" s="4"/>
      <c r="G91" s="11"/>
    </row>
    <row r="92" spans="2:7" ht="18" customHeight="1" x14ac:dyDescent="0.3">
      <c r="B92" s="3"/>
      <c r="C92" s="4"/>
      <c r="D92" s="3"/>
      <c r="E92" s="3"/>
      <c r="F92" s="4"/>
      <c r="G92" s="11"/>
    </row>
    <row r="93" spans="2:7" ht="18" customHeight="1" x14ac:dyDescent="0.3">
      <c r="B93" s="3"/>
      <c r="C93" s="4"/>
      <c r="D93" s="3"/>
      <c r="E93" s="3"/>
      <c r="F93" s="4"/>
      <c r="G93" s="11"/>
    </row>
    <row r="94" spans="2:7" ht="18" customHeight="1" x14ac:dyDescent="0.3">
      <c r="B94" s="3"/>
      <c r="C94" s="4"/>
      <c r="D94" s="3"/>
      <c r="E94" s="3"/>
      <c r="F94" s="4"/>
      <c r="G94" s="11"/>
    </row>
    <row r="95" spans="2:7" ht="18" customHeight="1" x14ac:dyDescent="0.3">
      <c r="B95" s="3"/>
      <c r="C95" s="4"/>
      <c r="D95" s="3"/>
      <c r="E95" s="3"/>
      <c r="F95" s="4"/>
      <c r="G95" s="11"/>
    </row>
    <row r="96" spans="2:7" ht="18" customHeight="1" x14ac:dyDescent="0.3">
      <c r="B96" s="3"/>
      <c r="C96" s="4"/>
      <c r="D96" s="3"/>
      <c r="E96" s="3"/>
      <c r="F96" s="4"/>
      <c r="G96" s="11"/>
    </row>
    <row r="97" spans="2:7" ht="18" customHeight="1" x14ac:dyDescent="0.3">
      <c r="B97" s="3"/>
      <c r="C97" s="4"/>
      <c r="D97" s="3"/>
      <c r="E97" s="3"/>
      <c r="F97" s="4"/>
      <c r="G97" s="11"/>
    </row>
    <row r="98" spans="2:7" ht="18" customHeight="1" x14ac:dyDescent="0.3">
      <c r="B98" s="3"/>
      <c r="C98" s="4"/>
      <c r="D98" s="3"/>
      <c r="E98" s="3"/>
      <c r="F98" s="4"/>
      <c r="G98" s="11"/>
    </row>
    <row r="99" spans="2:7" ht="18" customHeight="1" x14ac:dyDescent="0.3">
      <c r="B99" s="3"/>
      <c r="C99" s="4"/>
      <c r="D99" s="3"/>
      <c r="E99" s="3"/>
      <c r="F99" s="4"/>
      <c r="G99" s="11"/>
    </row>
    <row r="100" spans="2:7" ht="18" customHeight="1" x14ac:dyDescent="0.3">
      <c r="B100" s="3"/>
      <c r="C100" s="4"/>
      <c r="D100" s="3"/>
      <c r="E100" s="3"/>
      <c r="F100" s="4"/>
      <c r="G100" s="11"/>
    </row>
    <row r="101" spans="2:7" ht="18" customHeight="1" x14ac:dyDescent="0.3">
      <c r="B101" s="3"/>
      <c r="C101" s="4"/>
      <c r="D101" s="3"/>
      <c r="E101" s="3"/>
      <c r="F101" s="4"/>
      <c r="G101" s="11"/>
    </row>
    <row r="102" spans="2:7" ht="18" customHeight="1" x14ac:dyDescent="0.3">
      <c r="B102" s="3"/>
      <c r="C102" s="4"/>
      <c r="D102" s="3"/>
      <c r="E102" s="3"/>
      <c r="F102" s="4"/>
      <c r="G102" s="11"/>
    </row>
    <row r="103" spans="2:7" ht="18" customHeight="1" x14ac:dyDescent="0.3">
      <c r="B103" s="5"/>
      <c r="C103" s="6"/>
      <c r="D103" s="5"/>
      <c r="E103" s="5"/>
      <c r="F103" s="6"/>
      <c r="G103" s="6"/>
    </row>
    <row r="104" spans="2:7" ht="18" customHeight="1" x14ac:dyDescent="0.3">
      <c r="B104" s="3" t="s">
        <v>46</v>
      </c>
      <c r="C104" s="4" t="s">
        <v>78</v>
      </c>
      <c r="D104" s="5"/>
      <c r="E104" s="5"/>
      <c r="F104" s="6"/>
      <c r="G104" s="11">
        <f>SUM(G77,G71,G57,G52,G43,G24)</f>
        <v>0</v>
      </c>
    </row>
  </sheetData>
  <mergeCells count="3">
    <mergeCell ref="B1:G1"/>
    <mergeCell ref="B2:G2"/>
    <mergeCell ref="B3:G3"/>
  </mergeCells>
  <pageMargins left="0.7" right="0.7" top="0.75" bottom="0.75" header="0.3" footer="0.3"/>
  <pageSetup paperSize="9" scale="77" fitToHeight="0" orientation="portrait" r:id="rId1"/>
  <headerFooter differentFirst="1">
    <oddFooter>&amp;LR.033-130-2019-1ENV Tender Document Rev03&amp;RC-67</oddFooter>
    <firstFooter>&amp;LR.033-130-2019-1ENV Tender Document Rev03&amp;RC-66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016ED-299B-4F42-AE22-837432EF8DE6}">
  <sheetPr>
    <pageSetUpPr fitToPage="1"/>
  </sheetPr>
  <dimension ref="B1:G21"/>
  <sheetViews>
    <sheetView tabSelected="1" zoomScaleNormal="100" workbookViewId="0">
      <selection activeCell="K7" sqref="K7"/>
    </sheetView>
  </sheetViews>
  <sheetFormatPr defaultColWidth="8.88671875" defaultRowHeight="14.4" x14ac:dyDescent="0.3"/>
  <cols>
    <col min="1" max="1" width="5.44140625" customWidth="1"/>
    <col min="2" max="2" width="13" customWidth="1"/>
    <col min="3" max="3" width="52.33203125" customWidth="1"/>
    <col min="4" max="4" width="18.21875" customWidth="1"/>
  </cols>
  <sheetData>
    <row r="1" spans="2:7" x14ac:dyDescent="0.3">
      <c r="B1" s="27" t="s">
        <v>83</v>
      </c>
      <c r="C1" s="27"/>
      <c r="D1" s="27"/>
      <c r="E1" s="29"/>
      <c r="F1" s="29"/>
      <c r="G1" s="29"/>
    </row>
    <row r="2" spans="2:7" x14ac:dyDescent="0.3">
      <c r="B2" s="27" t="s">
        <v>81</v>
      </c>
      <c r="C2" s="27"/>
      <c r="D2" s="27"/>
      <c r="E2" s="16"/>
      <c r="F2" s="16"/>
      <c r="G2" s="16"/>
    </row>
    <row r="3" spans="2:7" ht="27.6" customHeight="1" x14ac:dyDescent="0.3">
      <c r="B3" s="28" t="s">
        <v>82</v>
      </c>
      <c r="C3" s="28"/>
      <c r="D3" s="28"/>
      <c r="E3" s="30"/>
      <c r="F3" s="30"/>
      <c r="G3" s="30"/>
    </row>
    <row r="6" spans="2:7" x14ac:dyDescent="0.3">
      <c r="B6" s="16" t="s">
        <v>53</v>
      </c>
      <c r="C6" s="16" t="s">
        <v>54</v>
      </c>
      <c r="D6" s="16" t="s">
        <v>64</v>
      </c>
    </row>
    <row r="7" spans="2:7" x14ac:dyDescent="0.3">
      <c r="B7" s="17"/>
    </row>
    <row r="8" spans="2:7" x14ac:dyDescent="0.3">
      <c r="B8" s="18">
        <v>3200</v>
      </c>
      <c r="C8" s="19" t="s">
        <v>55</v>
      </c>
      <c r="D8" s="2">
        <f>'Pricing Schedule'!G59</f>
        <v>0</v>
      </c>
    </row>
    <row r="9" spans="2:7" x14ac:dyDescent="0.3">
      <c r="B9" s="18"/>
    </row>
    <row r="10" spans="2:7" x14ac:dyDescent="0.3">
      <c r="B10" s="18">
        <v>3300</v>
      </c>
      <c r="C10" s="19" t="s">
        <v>56</v>
      </c>
      <c r="D10" s="2">
        <f>'Pricing Schedule'!G71</f>
        <v>0</v>
      </c>
    </row>
    <row r="11" spans="2:7" x14ac:dyDescent="0.3">
      <c r="B11" s="18"/>
    </row>
    <row r="12" spans="2:7" x14ac:dyDescent="0.3">
      <c r="B12" s="18">
        <v>3400</v>
      </c>
      <c r="C12" s="20" t="s">
        <v>57</v>
      </c>
      <c r="D12" s="2">
        <f>'Pricing Schedule'!G79</f>
        <v>0</v>
      </c>
    </row>
    <row r="13" spans="2:7" x14ac:dyDescent="0.3">
      <c r="B13" s="20"/>
    </row>
    <row r="14" spans="2:7" x14ac:dyDescent="0.3">
      <c r="B14" s="17"/>
    </row>
    <row r="15" spans="2:7" x14ac:dyDescent="0.3">
      <c r="B15" s="12"/>
      <c r="C15" s="13"/>
      <c r="D15" s="13"/>
    </row>
    <row r="16" spans="2:7" x14ac:dyDescent="0.3">
      <c r="B16" s="20" t="s">
        <v>58</v>
      </c>
      <c r="D16" s="2">
        <f>D12+D10+D8</f>
        <v>0</v>
      </c>
    </row>
    <row r="17" spans="2:4" x14ac:dyDescent="0.3">
      <c r="B17" s="20"/>
      <c r="D17" s="21"/>
    </row>
    <row r="18" spans="2:4" x14ac:dyDescent="0.3">
      <c r="B18" s="20" t="s">
        <v>59</v>
      </c>
      <c r="D18" s="2">
        <f>D16*15%</f>
        <v>0</v>
      </c>
    </row>
    <row r="19" spans="2:4" ht="15" thickBot="1" x14ac:dyDescent="0.35">
      <c r="B19" s="14"/>
      <c r="C19" s="15"/>
      <c r="D19" s="15"/>
    </row>
    <row r="20" spans="2:4" x14ac:dyDescent="0.3">
      <c r="B20" s="20"/>
    </row>
    <row r="21" spans="2:4" x14ac:dyDescent="0.3">
      <c r="B21" s="22" t="s">
        <v>60</v>
      </c>
      <c r="D21" s="2">
        <f>D18+D16</f>
        <v>0</v>
      </c>
    </row>
  </sheetData>
  <mergeCells count="3">
    <mergeCell ref="B1:D1"/>
    <mergeCell ref="B2:D2"/>
    <mergeCell ref="B3:D3"/>
  </mergeCells>
  <pageMargins left="0.7" right="0.7" top="0.75" bottom="0.75" header="0.3" footer="0.3"/>
  <pageSetup paperSize="9" fitToHeight="0" orientation="portrait" r:id="rId1"/>
  <headerFooter>
    <oddFooter>&amp;LR.033-130-2019-1ENV Tender Document Rev03&amp;RC-68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8889f8-a55b-4295-a47b-da72a786f8cc" xsi:nil="true"/>
    <lcf76f155ced4ddcb4097134ff3c332f xmlns="030e8963-d1d7-4973-b778-52283068dc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5DE6A6D3432D4DBD29508AF6EA6656" ma:contentTypeVersion="16" ma:contentTypeDescription="Create a new document." ma:contentTypeScope="" ma:versionID="5e27bb120bd04de59484a0598427bb3d">
  <xsd:schema xmlns:xsd="http://www.w3.org/2001/XMLSchema" xmlns:xs="http://www.w3.org/2001/XMLSchema" xmlns:p="http://schemas.microsoft.com/office/2006/metadata/properties" xmlns:ns2="030e8963-d1d7-4973-b778-52283068dc94" xmlns:ns3="fb8889f8-a55b-4295-a47b-da72a786f8cc" targetNamespace="http://schemas.microsoft.com/office/2006/metadata/properties" ma:root="true" ma:fieldsID="b76e6ad5d85280942ea65af81f10216d" ns2:_="" ns3:_="">
    <xsd:import namespace="030e8963-d1d7-4973-b778-52283068dc94"/>
    <xsd:import namespace="fb8889f8-a55b-4295-a47b-da72a786f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0e8963-d1d7-4973-b778-52283068d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c6a3598-77e4-45ef-bfc1-beae25693a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889f8-a55b-4295-a47b-da72a786f8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880f2f4-b451-4898-b720-0d4097c5bc5b}" ma:internalName="TaxCatchAll" ma:showField="CatchAllData" ma:web="fb8889f8-a55b-4295-a47b-da72a786f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EC2D8B-A3B5-4ACB-AEE2-D2521028E990}">
  <ds:schemaRefs>
    <ds:schemaRef ds:uri="fb8889f8-a55b-4295-a47b-da72a786f8cc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030e8963-d1d7-4973-b778-52283068dc94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93CCE68-60DC-4801-97ED-581D58CC7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0e8963-d1d7-4973-b778-52283068dc94"/>
    <ds:schemaRef ds:uri="fb8889f8-a55b-4295-a47b-da72a786f8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9452E7-5017-454D-A818-3F65493A98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 Schedule</vt:lpstr>
      <vt:lpstr>Summary of Pricing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Nonku Ngubane</dc:creator>
  <cp:keywords/>
  <dc:description/>
  <cp:lastModifiedBy>Nonku Ngubane</cp:lastModifiedBy>
  <cp:revision/>
  <dcterms:created xsi:type="dcterms:W3CDTF">2021-08-18T11:55:06Z</dcterms:created>
  <dcterms:modified xsi:type="dcterms:W3CDTF">2023-08-22T07:29:00Z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0x0101006C5DE6A6D3432D4DBD29508AF6EA6656</vt:lpwstr>
  </property>
  <property fmtid="{D5CDD505-2E9C-101B-9397-08002B2CF9AE}" pid="3" name="MediaServiceImageTags">
    <vt:lpwstr/>
  </property>
</Properties>
</file>