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unil\Desktop\"/>
    </mc:Choice>
  </mc:AlternateContent>
  <xr:revisionPtr revIDLastSave="0" documentId="8_{BDF47831-0B2C-4080-AE56-9397800181A5}" xr6:coauthVersionLast="47" xr6:coauthVersionMax="47" xr10:uidLastSave="{00000000-0000-0000-0000-000000000000}"/>
  <bookViews>
    <workbookView xWindow="15" yWindow="30" windowWidth="20475" windowHeight="10890" activeTab="1" xr2:uid="{15A310F2-07FD-834D-A729-86BF7661D0C6}"/>
  </bookViews>
  <sheets>
    <sheet name="Consolidated Princing" sheetId="1" r:id="rId1"/>
    <sheet name="Detailed Pricing" sheetId="2" r:id="rId2"/>
  </sheets>
  <definedNames>
    <definedName name="_xlnm.Print_Area" localSheetId="1">'Detailed Pricing'!$A$1:$N$86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7" i="2" l="1"/>
  <c r="K57" i="2"/>
  <c r="L57" i="2" s="1"/>
  <c r="J62" i="2"/>
  <c r="H62" i="2"/>
  <c r="J57" i="2"/>
  <c r="K51" i="2"/>
  <c r="K50" i="2"/>
  <c r="K53" i="2" s="1"/>
  <c r="F79" i="2"/>
  <c r="G79" i="2"/>
  <c r="H79" i="2"/>
  <c r="I79" i="2"/>
  <c r="J79" i="2"/>
  <c r="E79" i="2"/>
  <c r="F64" i="2"/>
  <c r="G64" i="2"/>
  <c r="I64" i="2"/>
  <c r="J64" i="2"/>
  <c r="E64" i="2"/>
  <c r="K46" i="2"/>
  <c r="F46" i="2"/>
  <c r="G46" i="2"/>
  <c r="H46" i="2"/>
  <c r="I46" i="2"/>
  <c r="J46" i="2"/>
  <c r="E46" i="2"/>
  <c r="F32" i="2"/>
  <c r="G32" i="2"/>
  <c r="H32" i="2"/>
  <c r="I32" i="2"/>
  <c r="J32" i="2"/>
  <c r="E32" i="2"/>
  <c r="L32" i="2"/>
  <c r="M32" i="2"/>
  <c r="K32" i="2"/>
  <c r="L46" i="2"/>
  <c r="M46" i="2"/>
  <c r="K60" i="2"/>
  <c r="L60" i="2" s="1"/>
  <c r="F58" i="2"/>
  <c r="K58" i="2" s="1"/>
  <c r="F56" i="2"/>
  <c r="J58" i="2"/>
  <c r="H58" i="2"/>
  <c r="H56" i="2"/>
  <c r="J56" i="2"/>
  <c r="K56" i="2"/>
  <c r="L56" i="2" s="1"/>
  <c r="M56" i="2" s="1"/>
  <c r="K59" i="2"/>
  <c r="L59" i="2" s="1"/>
  <c r="M59" i="2" s="1"/>
  <c r="K61" i="2"/>
  <c r="L61" i="2" s="1"/>
  <c r="K68" i="2"/>
  <c r="L68" i="2"/>
  <c r="M68" i="2"/>
  <c r="K70" i="2"/>
  <c r="M70" i="2" s="1"/>
  <c r="L70" i="2"/>
  <c r="K71" i="2"/>
  <c r="L71" i="2"/>
  <c r="M71" i="2"/>
  <c r="K72" i="2"/>
  <c r="L72" i="2"/>
  <c r="M72" i="2"/>
  <c r="K73" i="2"/>
  <c r="L73" i="2" s="1"/>
  <c r="K74" i="2"/>
  <c r="L74" i="2"/>
  <c r="M74" i="2"/>
  <c r="K75" i="2"/>
  <c r="L75" i="2"/>
  <c r="M75" i="2"/>
  <c r="K76" i="2"/>
  <c r="L76" i="2"/>
  <c r="M76" i="2"/>
  <c r="K77" i="2"/>
  <c r="L77" i="2"/>
  <c r="M77" i="2"/>
  <c r="K67" i="2"/>
  <c r="J77" i="2"/>
  <c r="H77" i="2"/>
  <c r="F77" i="2"/>
  <c r="K62" i="2"/>
  <c r="L62" i="2" s="1"/>
  <c r="F62" i="2"/>
  <c r="J51" i="2"/>
  <c r="H51" i="2"/>
  <c r="F51" i="2"/>
  <c r="J44" i="2"/>
  <c r="H44" i="2"/>
  <c r="F44" i="2"/>
  <c r="K44" i="2" s="1"/>
  <c r="M29" i="2"/>
  <c r="K29" i="2"/>
  <c r="J29" i="2"/>
  <c r="H29" i="2"/>
  <c r="F29" i="2"/>
  <c r="E36" i="1"/>
  <c r="H76" i="2"/>
  <c r="H75" i="2"/>
  <c r="H72" i="2"/>
  <c r="J72" i="2"/>
  <c r="J76" i="2"/>
  <c r="J75" i="2"/>
  <c r="J71" i="2"/>
  <c r="J70" i="2"/>
  <c r="J69" i="2"/>
  <c r="J68" i="2"/>
  <c r="J67" i="2"/>
  <c r="H71" i="2"/>
  <c r="H70" i="2"/>
  <c r="H69" i="2"/>
  <c r="H68" i="2"/>
  <c r="H67" i="2"/>
  <c r="F76" i="2"/>
  <c r="F75" i="2"/>
  <c r="F74" i="2"/>
  <c r="F73" i="2"/>
  <c r="F68" i="2"/>
  <c r="F67" i="2"/>
  <c r="F69" i="2"/>
  <c r="K69" i="2" s="1"/>
  <c r="F70" i="2"/>
  <c r="F71" i="2"/>
  <c r="F72" i="2"/>
  <c r="J43" i="2"/>
  <c r="F60" i="2"/>
  <c r="F61" i="2"/>
  <c r="F59" i="2"/>
  <c r="F57" i="2"/>
  <c r="J49" i="2"/>
  <c r="H49" i="2"/>
  <c r="F50" i="2"/>
  <c r="F49" i="2"/>
  <c r="F43" i="2"/>
  <c r="J37" i="2"/>
  <c r="J38" i="2"/>
  <c r="J39" i="2"/>
  <c r="J40" i="2"/>
  <c r="J41" i="2"/>
  <c r="J42" i="2"/>
  <c r="H37" i="2"/>
  <c r="H38" i="2"/>
  <c r="H39" i="2"/>
  <c r="H40" i="2"/>
  <c r="H41" i="2"/>
  <c r="H42" i="2"/>
  <c r="F37" i="2"/>
  <c r="F38" i="2"/>
  <c r="F39" i="2"/>
  <c r="F40" i="2"/>
  <c r="F41" i="2"/>
  <c r="F42" i="2"/>
  <c r="J36" i="2"/>
  <c r="J26" i="2"/>
  <c r="H36" i="2"/>
  <c r="F36" i="2"/>
  <c r="F28" i="2"/>
  <c r="K28" i="2" s="1"/>
  <c r="J27" i="2"/>
  <c r="H26" i="2"/>
  <c r="H27" i="2"/>
  <c r="F27" i="2"/>
  <c r="H23" i="2"/>
  <c r="H9" i="2"/>
  <c r="H11" i="2"/>
  <c r="H13" i="2"/>
  <c r="H15" i="2"/>
  <c r="H17" i="2"/>
  <c r="H19" i="2"/>
  <c r="H21" i="2"/>
  <c r="H7" i="2"/>
  <c r="F7" i="2"/>
  <c r="F26" i="2"/>
  <c r="F9" i="2"/>
  <c r="F11" i="2"/>
  <c r="F13" i="2"/>
  <c r="F15" i="2"/>
  <c r="F17" i="2"/>
  <c r="F19" i="2"/>
  <c r="F21" i="2"/>
  <c r="F23" i="2"/>
  <c r="J9" i="2"/>
  <c r="J11" i="2"/>
  <c r="J13" i="2"/>
  <c r="J15" i="2"/>
  <c r="J17" i="2"/>
  <c r="J19" i="2"/>
  <c r="J21" i="2"/>
  <c r="J23" i="2"/>
  <c r="J7" i="2"/>
  <c r="H64" i="2" l="1"/>
  <c r="M61" i="2"/>
  <c r="L64" i="2"/>
  <c r="D10" i="1" s="1"/>
  <c r="K64" i="2"/>
  <c r="K79" i="2"/>
  <c r="C11" i="1" s="1"/>
  <c r="L69" i="2"/>
  <c r="M69" i="2" s="1"/>
  <c r="M62" i="2"/>
  <c r="M60" i="2"/>
  <c r="M64" i="2" s="1"/>
  <c r="L58" i="2"/>
  <c r="M58" i="2" s="1"/>
  <c r="M57" i="2"/>
  <c r="C10" i="1"/>
  <c r="M73" i="2"/>
  <c r="L67" i="2"/>
  <c r="L79" i="2" s="1"/>
  <c r="D11" i="1" s="1"/>
  <c r="L51" i="2"/>
  <c r="M51" i="2" s="1"/>
  <c r="L44" i="2"/>
  <c r="M44" i="2"/>
  <c r="L29" i="2"/>
  <c r="K43" i="2"/>
  <c r="L43" i="2" s="1"/>
  <c r="G53" i="2"/>
  <c r="E53" i="2"/>
  <c r="I53" i="2"/>
  <c r="K49" i="2"/>
  <c r="L50" i="2"/>
  <c r="L53" i="2" s="1"/>
  <c r="K38" i="2"/>
  <c r="L38" i="2" s="1"/>
  <c r="M38" i="2" s="1"/>
  <c r="K39" i="2"/>
  <c r="L39" i="2" s="1"/>
  <c r="M39" i="2" s="1"/>
  <c r="K36" i="2"/>
  <c r="K13" i="2"/>
  <c r="L13" i="2" s="1"/>
  <c r="K42" i="2"/>
  <c r="L42" i="2" s="1"/>
  <c r="K41" i="2"/>
  <c r="L41" i="2" s="1"/>
  <c r="K37" i="2"/>
  <c r="L37" i="2" s="1"/>
  <c r="M37" i="2" s="1"/>
  <c r="K40" i="2"/>
  <c r="L40" i="2" s="1"/>
  <c r="M40" i="2" s="1"/>
  <c r="K11" i="2"/>
  <c r="L11" i="2" s="1"/>
  <c r="K26" i="2"/>
  <c r="K27" i="2"/>
  <c r="L27" i="2" s="1"/>
  <c r="L28" i="2"/>
  <c r="K7" i="2"/>
  <c r="K23" i="2"/>
  <c r="L23" i="2" s="1"/>
  <c r="K21" i="2"/>
  <c r="L21" i="2" s="1"/>
  <c r="M21" i="2" s="1"/>
  <c r="K15" i="2"/>
  <c r="L15" i="2" s="1"/>
  <c r="M15" i="2" s="1"/>
  <c r="K9" i="2"/>
  <c r="K19" i="2"/>
  <c r="L19" i="2" s="1"/>
  <c r="M19" i="2" s="1"/>
  <c r="K17" i="2"/>
  <c r="L17" i="2" s="1"/>
  <c r="M17" i="2" s="1"/>
  <c r="M50" i="2" l="1"/>
  <c r="M53" i="2" s="1"/>
  <c r="E10" i="1"/>
  <c r="M67" i="2"/>
  <c r="M79" i="2" s="1"/>
  <c r="E11" i="1" s="1"/>
  <c r="M43" i="2"/>
  <c r="L49" i="2"/>
  <c r="D9" i="1" s="1"/>
  <c r="C9" i="1"/>
  <c r="H53" i="2"/>
  <c r="L36" i="2"/>
  <c r="C8" i="1"/>
  <c r="J53" i="2"/>
  <c r="F53" i="2"/>
  <c r="M42" i="2"/>
  <c r="M13" i="2"/>
  <c r="M49" i="2"/>
  <c r="E9" i="1" s="1"/>
  <c r="M41" i="2"/>
  <c r="M11" i="2"/>
  <c r="L9" i="2"/>
  <c r="M9" i="2" s="1"/>
  <c r="L7" i="2"/>
  <c r="C7" i="1"/>
  <c r="M28" i="2"/>
  <c r="M27" i="2"/>
  <c r="M23" i="2"/>
  <c r="L26" i="2"/>
  <c r="M36" i="2" l="1"/>
  <c r="E8" i="1" s="1"/>
  <c r="D8" i="1"/>
  <c r="E15" i="1"/>
  <c r="M26" i="2"/>
  <c r="M7" i="2"/>
  <c r="E7" i="1" l="1"/>
  <c r="D7" i="1"/>
  <c r="E16" i="1" s="1"/>
  <c r="E17" i="1" s="1"/>
  <c r="K82" i="2"/>
  <c r="M82" i="2"/>
  <c r="L82" i="2" l="1"/>
</calcChain>
</file>

<file path=xl/sharedStrings.xml><?xml version="1.0" encoding="utf-8"?>
<sst xmlns="http://schemas.openxmlformats.org/spreadsheetml/2006/main" count="194" uniqueCount="84">
  <si>
    <t>Description</t>
  </si>
  <si>
    <t>TOTAL COST YEAR 1</t>
  </si>
  <si>
    <t>TOTAL COST YEAR 2</t>
  </si>
  <si>
    <t>TOTAL COST YEAR 3</t>
  </si>
  <si>
    <t xml:space="preserve"> BID TOTAL </t>
  </si>
  <si>
    <t>BID TOTAL</t>
  </si>
  <si>
    <t xml:space="preserve"> Quantity  </t>
  </si>
  <si>
    <t xml:space="preserve"> Unit of measure </t>
  </si>
  <si>
    <t>Rate</t>
  </si>
  <si>
    <t>Total Year 1</t>
  </si>
  <si>
    <t>Total Year 2</t>
  </si>
  <si>
    <t>Total Year 3</t>
  </si>
  <si>
    <t xml:space="preserve">TOTAL FOR 36 MONTHS, VAT EXCL </t>
  </si>
  <si>
    <t>VAT</t>
  </si>
  <si>
    <t>GRAND TOTAL for 36 MONTHS ICL VAT</t>
  </si>
  <si>
    <t xml:space="preserve"> Months </t>
  </si>
  <si>
    <t>Months</t>
  </si>
  <si>
    <t>24x7 Technical support (if any)</t>
  </si>
  <si>
    <t>Installation and Configuration Costs (if any)</t>
  </si>
  <si>
    <t>Monthly Bandwidth costs (if not included above)</t>
  </si>
  <si>
    <t>Class C IP block (5 public IP addresses).</t>
  </si>
  <si>
    <t>Any connectivity costs (if not included above)</t>
  </si>
  <si>
    <t>Wildcard Certificate Costs</t>
  </si>
  <si>
    <t>DNS Hosting Costs</t>
  </si>
  <si>
    <t>SLA for faults to be resolved (if not included above)</t>
  </si>
  <si>
    <t>Migration Costs (if any)</t>
  </si>
  <si>
    <t>Unit</t>
  </si>
  <si>
    <t>TOTAL CARRIED TO FORM OF OFFER</t>
  </si>
  <si>
    <t>All escalations should be included in the bid price, All pricing to be given in South African Rands.</t>
  </si>
  <si>
    <t>Bid price must be include the specifications found in the tender specification</t>
  </si>
  <si>
    <t>ANNEXURE A – PRICING SCHEDULE</t>
  </si>
  <si>
    <t xml:space="preserve">•  10Mbps SD-WAN Access (Primary – Fibre)
•  10Mbps SD-WAN Access (Backup – Microwave or Fibre) 
</t>
  </si>
  <si>
    <t xml:space="preserve">•  50mbps SD-WAN Access (Primary – Fibre)
•  50mbps SD-WAN Access (Backup -  Microwave or Fibre)
</t>
  </si>
  <si>
    <t xml:space="preserve">•  10Mbps SD-WAN Access (Primary – Fibre)
• 10Mbps SD-WAN Access (Backup –  Microwave or Fibre) 
</t>
  </si>
  <si>
    <t>Once-Off</t>
  </si>
  <si>
    <t>50GB per month APN Costs</t>
  </si>
  <si>
    <t>VoIP Equipment Rental</t>
  </si>
  <si>
    <t>TMS Solution</t>
  </si>
  <si>
    <t>Hosted IP PBX Installation Costs</t>
  </si>
  <si>
    <t>License Costs (if any)</t>
  </si>
  <si>
    <t>IP Talk Setup setup</t>
  </si>
  <si>
    <t>LAN Managed Services</t>
  </si>
  <si>
    <t>• 06Mbps SD-WAN Access (Primary – Microwave)</t>
  </si>
  <si>
    <t xml:space="preserve">• 10 Mbps SD-WAN Access (Primary – Fibre)
• 10 Mbps SD-WAN Access (Backup – Microwave or Fibre) 
</t>
  </si>
  <si>
    <t>Total (EXCL)</t>
  </si>
  <si>
    <t>Total (INCL)</t>
  </si>
  <si>
    <t>1. Head Office - Civic Centre (Dundee)</t>
  </si>
  <si>
    <t>2. Glencoe Office</t>
  </si>
  <si>
    <t>3. Disaster Centre</t>
  </si>
  <si>
    <t>4. Dundee Testing Station</t>
  </si>
  <si>
    <t>5. Dundee Stores</t>
  </si>
  <si>
    <t>6. Dundee Electrical Workshop</t>
  </si>
  <si>
    <t>7. Talana Museum</t>
  </si>
  <si>
    <t xml:space="preserve">8. Sibongile Library  </t>
  </si>
  <si>
    <t xml:space="preserve">9. Sithembile Media Centre  </t>
  </si>
  <si>
    <t>Monitoring &amp; Reporting and Aleting Costs (if any)</t>
  </si>
  <si>
    <t>Unified Threat Management / Dedicated Firewall Rental</t>
  </si>
  <si>
    <t>Unified Threat Management / Dedicated Firewall Configurations (Reviewed Yearly)</t>
  </si>
  <si>
    <t>Yearly</t>
  </si>
  <si>
    <t>3x Yealink T46S Handsets or equivalent “Receptionist”</t>
  </si>
  <si>
    <t>3x Yealink EXP40 Expansion Module for “Receptionist”</t>
  </si>
  <si>
    <t xml:space="preserve">61x Yealink T29G Handsets or equivalent </t>
  </si>
  <si>
    <t xml:space="preserve">169x Yealink T23G Handsets or equivalent </t>
  </si>
  <si>
    <t>1x Yealink W52P Wireless Handsets or equivalent</t>
  </si>
  <si>
    <t>9x Service Installation (each site)</t>
  </si>
  <si>
    <t>GRAND TOTALS</t>
  </si>
  <si>
    <t>Rate (per month)</t>
  </si>
  <si>
    <t>9x Velocloud 620 or Equivalent Router Rental</t>
  </si>
  <si>
    <t>9x Router  Installation and Configurations</t>
  </si>
  <si>
    <t>17x Cisco Switches (C1000-48FP-4GL or equivalent) Rental</t>
  </si>
  <si>
    <t>17x Switches Installation and Configurations</t>
  </si>
  <si>
    <t>11x Wi-Fi Access Points (Mesh Technology) Installation and Configurations</t>
  </si>
  <si>
    <t>11x Wi-Fi Access Points (Mesh Technology)</t>
  </si>
  <si>
    <t>APN</t>
  </si>
  <si>
    <t>INTERNET</t>
  </si>
  <si>
    <t>SD WAN/ MPLS</t>
  </si>
  <si>
    <t>LAN MANAGED SERVICES</t>
  </si>
  <si>
    <t>VoIP EQUIPMENT RENTAL</t>
  </si>
  <si>
    <t>TOTAL (VAT EXCL.)</t>
  </si>
  <si>
    <t>TOTAL VAT</t>
  </si>
  <si>
    <t>TOTAL (VAT INCL.)</t>
  </si>
  <si>
    <t>Additonal Costs (if any)</t>
  </si>
  <si>
    <t>Once-Off / Monthly</t>
  </si>
  <si>
    <t>PROVISION INSTALLATION AND COMMISSIONING OF A COMPLETE UNIFIED VOIP TELEPHONE COMMUNICATION SYSTEM AND SD-WANMPLS SOLUTION FOR A PERIOD OF 36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</si>
</sst>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&quot;#,##0.00"/>
  </numFmts>
  <fonts count="11" x14ac:knownFonts="1">
    <font>
      <sz val="12"/>
      <color theme="1"/>
      <name val="Aptos Narrow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FF0000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i/>
      <sz val="8"/>
      <color rgb="FF000000"/>
      <name val="Arial"/>
      <family val="2"/>
    </font>
    <font>
      <sz val="9"/>
      <color theme="0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5" fillId="3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right" vertical="center" wrapText="1"/>
    </xf>
    <xf numFmtId="0" fontId="7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3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right" vertical="center" wrapText="1"/>
    </xf>
    <xf numFmtId="164" fontId="4" fillId="0" borderId="1" xfId="0" applyNumberFormat="1" applyFont="1" applyBorder="1" applyAlignment="1">
      <alignment horizontal="right" vertical="center"/>
    </xf>
    <xf numFmtId="164" fontId="3" fillId="2" borderId="6" xfId="0" applyNumberFormat="1" applyFont="1" applyFill="1" applyBorder="1" applyAlignment="1">
      <alignment horizontal="right" vertical="center" wrapText="1"/>
    </xf>
    <xf numFmtId="164" fontId="8" fillId="0" borderId="1" xfId="0" applyNumberFormat="1" applyFont="1" applyBorder="1" applyAlignment="1">
      <alignment horizontal="right" vertical="center"/>
    </xf>
    <xf numFmtId="164" fontId="3" fillId="2" borderId="1" xfId="0" applyNumberFormat="1" applyFont="1" applyFill="1" applyBorder="1" applyAlignment="1">
      <alignment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164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right" vertical="center"/>
    </xf>
    <xf numFmtId="164" fontId="3" fillId="0" borderId="6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right"/>
    </xf>
    <xf numFmtId="0" fontId="5" fillId="0" borderId="1" xfId="0" applyFont="1" applyBorder="1"/>
    <xf numFmtId="0" fontId="5" fillId="0" borderId="1" xfId="0" applyFont="1" applyBorder="1" applyAlignment="1">
      <alignment horizontal="right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right" vertical="top" wrapText="1"/>
    </xf>
    <xf numFmtId="0" fontId="3" fillId="3" borderId="1" xfId="0" applyFont="1" applyFill="1" applyBorder="1" applyAlignment="1">
      <alignment horizontal="center" vertical="top" wrapText="1"/>
    </xf>
    <xf numFmtId="0" fontId="10" fillId="0" borderId="1" xfId="0" applyFont="1" applyBorder="1" applyAlignment="1">
      <alignment vertical="center" wrapText="1"/>
    </xf>
    <xf numFmtId="0" fontId="1" fillId="0" borderId="15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right"/>
    </xf>
    <xf numFmtId="0" fontId="1" fillId="0" borderId="1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3" fillId="0" borderId="2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164" fontId="8" fillId="4" borderId="15" xfId="0" applyNumberFormat="1" applyFont="1" applyFill="1" applyBorder="1" applyAlignment="1">
      <alignment horizontal="center" vertical="center"/>
    </xf>
    <xf numFmtId="164" fontId="8" fillId="4" borderId="13" xfId="0" applyNumberFormat="1" applyFont="1" applyFill="1" applyBorder="1" applyAlignment="1">
      <alignment horizontal="center" vertical="center"/>
    </xf>
    <xf numFmtId="164" fontId="8" fillId="4" borderId="14" xfId="0" applyNumberFormat="1" applyFont="1" applyFill="1" applyBorder="1" applyAlignment="1">
      <alignment horizontal="center" vertical="center"/>
    </xf>
    <xf numFmtId="164" fontId="8" fillId="4" borderId="7" xfId="0" applyNumberFormat="1" applyFont="1" applyFill="1" applyBorder="1" applyAlignment="1">
      <alignment horizontal="center" vertical="center"/>
    </xf>
    <xf numFmtId="164" fontId="8" fillId="4" borderId="0" xfId="0" applyNumberFormat="1" applyFont="1" applyFill="1" applyAlignment="1">
      <alignment horizontal="center" vertical="center"/>
    </xf>
    <xf numFmtId="164" fontId="8" fillId="4" borderId="8" xfId="0" applyNumberFormat="1" applyFont="1" applyFill="1" applyBorder="1" applyAlignment="1">
      <alignment horizontal="center" vertical="center"/>
    </xf>
    <xf numFmtId="164" fontId="8" fillId="4" borderId="9" xfId="0" applyNumberFormat="1" applyFont="1" applyFill="1" applyBorder="1" applyAlignment="1">
      <alignment horizontal="center" vertical="center"/>
    </xf>
    <xf numFmtId="164" fontId="8" fillId="4" borderId="10" xfId="0" applyNumberFormat="1" applyFont="1" applyFill="1" applyBorder="1" applyAlignment="1">
      <alignment horizontal="center" vertical="center"/>
    </xf>
    <xf numFmtId="164" fontId="8" fillId="4" borderId="11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9" xfId="0" applyFont="1" applyBorder="1" applyAlignment="1">
      <alignment horizontal="right" vertical="center" wrapText="1"/>
    </xf>
    <xf numFmtId="0" fontId="3" fillId="0" borderId="10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right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164" fontId="4" fillId="4" borderId="2" xfId="0" applyNumberFormat="1" applyFont="1" applyFill="1" applyBorder="1" applyAlignment="1">
      <alignment horizontal="center" vertical="center"/>
    </xf>
    <xf numFmtId="164" fontId="4" fillId="4" borderId="12" xfId="0" applyNumberFormat="1" applyFont="1" applyFill="1" applyBorder="1" applyAlignment="1">
      <alignment horizontal="center" vertical="center"/>
    </xf>
    <xf numFmtId="164" fontId="4" fillId="4" borderId="3" xfId="0" applyNumberFormat="1" applyFont="1" applyFill="1" applyBorder="1" applyAlignment="1">
      <alignment horizontal="center" vertical="center"/>
    </xf>
    <xf numFmtId="164" fontId="8" fillId="0" borderId="4" xfId="0" applyNumberFormat="1" applyFont="1" applyBorder="1" applyAlignment="1">
      <alignment horizontal="right" vertical="center"/>
    </xf>
    <xf numFmtId="164" fontId="8" fillId="0" borderId="5" xfId="0" applyNumberFormat="1" applyFont="1" applyBorder="1" applyAlignment="1">
      <alignment horizontal="right" vertical="center"/>
    </xf>
    <xf numFmtId="164" fontId="3" fillId="2" borderId="1" xfId="0" applyNumberFormat="1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57D85-4A2E-7E47-B93A-BB67639835B5}">
  <dimension ref="B6:E36"/>
  <sheetViews>
    <sheetView topLeftCell="A18" zoomScale="120" zoomScaleNormal="120" workbookViewId="0">
      <selection activeCell="D42" sqref="D42"/>
    </sheetView>
  </sheetViews>
  <sheetFormatPr defaultColWidth="10.875" defaultRowHeight="15" x14ac:dyDescent="0.2"/>
  <cols>
    <col min="1" max="1" width="10.875" style="1"/>
    <col min="2" max="2" width="43.375" style="1" customWidth="1"/>
    <col min="3" max="5" width="24.125" style="2" customWidth="1"/>
    <col min="6" max="16384" width="10.875" style="1"/>
  </cols>
  <sheetData>
    <row r="6" spans="2:5" ht="15.75" x14ac:dyDescent="0.25">
      <c r="B6" s="3" t="s">
        <v>0</v>
      </c>
      <c r="C6" s="4" t="s">
        <v>78</v>
      </c>
      <c r="D6" s="4" t="s">
        <v>79</v>
      </c>
      <c r="E6" s="4" t="s">
        <v>80</v>
      </c>
    </row>
    <row r="7" spans="2:5" x14ac:dyDescent="0.2">
      <c r="B7" s="33" t="s">
        <v>75</v>
      </c>
      <c r="C7" s="39">
        <f>'Detailed Pricing'!K32</f>
        <v>0</v>
      </c>
      <c r="D7" s="39">
        <f>'Detailed Pricing'!L32</f>
        <v>0</v>
      </c>
      <c r="E7" s="39">
        <f>'Detailed Pricing'!M32</f>
        <v>0</v>
      </c>
    </row>
    <row r="8" spans="2:5" x14ac:dyDescent="0.2">
      <c r="B8" s="7" t="s">
        <v>74</v>
      </c>
      <c r="C8" s="39">
        <f>'Detailed Pricing'!K46</f>
        <v>0</v>
      </c>
      <c r="D8" s="39">
        <f>'Detailed Pricing'!L46</f>
        <v>0</v>
      </c>
      <c r="E8" s="39">
        <f>'Detailed Pricing'!M46</f>
        <v>0</v>
      </c>
    </row>
    <row r="9" spans="2:5" x14ac:dyDescent="0.2">
      <c r="B9" s="34" t="s">
        <v>73</v>
      </c>
      <c r="C9" s="39">
        <f>'Detailed Pricing'!K53</f>
        <v>0</v>
      </c>
      <c r="D9" s="39">
        <f>'Detailed Pricing'!L53</f>
        <v>0</v>
      </c>
      <c r="E9" s="39">
        <f>'Detailed Pricing'!M53</f>
        <v>0</v>
      </c>
    </row>
    <row r="10" spans="2:5" x14ac:dyDescent="0.2">
      <c r="B10" s="35" t="s">
        <v>76</v>
      </c>
      <c r="C10" s="39">
        <f>'Detailed Pricing'!K64</f>
        <v>0</v>
      </c>
      <c r="D10" s="39">
        <f>'Detailed Pricing'!L64</f>
        <v>0</v>
      </c>
      <c r="E10" s="39">
        <f>'Detailed Pricing'!M64</f>
        <v>0</v>
      </c>
    </row>
    <row r="11" spans="2:5" x14ac:dyDescent="0.2">
      <c r="B11" s="7" t="s">
        <v>77</v>
      </c>
      <c r="C11" s="39">
        <f>'Detailed Pricing'!K79</f>
        <v>0</v>
      </c>
      <c r="D11" s="39">
        <f>'Detailed Pricing'!L79</f>
        <v>0</v>
      </c>
      <c r="E11" s="39">
        <f>'Detailed Pricing'!M79</f>
        <v>0</v>
      </c>
    </row>
    <row r="12" spans="2:5" x14ac:dyDescent="0.2">
      <c r="B12" s="40"/>
      <c r="C12" s="39"/>
      <c r="D12" s="39"/>
      <c r="E12" s="39"/>
    </row>
    <row r="13" spans="2:5" x14ac:dyDescent="0.2">
      <c r="B13" s="40"/>
      <c r="C13" s="39"/>
      <c r="D13" s="39"/>
      <c r="E13" s="39"/>
    </row>
    <row r="14" spans="2:5" x14ac:dyDescent="0.2">
      <c r="B14" s="40"/>
      <c r="C14" s="39"/>
      <c r="D14" s="39"/>
      <c r="E14" s="39"/>
    </row>
    <row r="15" spans="2:5" ht="15.75" x14ac:dyDescent="0.25">
      <c r="B15" s="5" t="s">
        <v>44</v>
      </c>
      <c r="C15" s="4"/>
      <c r="D15" s="4"/>
      <c r="E15" s="4">
        <f>SUM(C7:C11)</f>
        <v>0</v>
      </c>
    </row>
    <row r="16" spans="2:5" ht="15.75" x14ac:dyDescent="0.25">
      <c r="B16" s="5" t="s">
        <v>13</v>
      </c>
      <c r="C16" s="4"/>
      <c r="D16" s="4"/>
      <c r="E16" s="4">
        <f>SUM(D7:D11)</f>
        <v>0</v>
      </c>
    </row>
    <row r="17" spans="2:5" ht="15.75" x14ac:dyDescent="0.25">
      <c r="B17" s="5" t="s">
        <v>45</v>
      </c>
      <c r="C17" s="4"/>
      <c r="D17" s="4"/>
      <c r="E17" s="4">
        <f>E16+E15</f>
        <v>0</v>
      </c>
    </row>
    <row r="27" spans="2:5" ht="15.75" x14ac:dyDescent="0.25">
      <c r="B27" s="3" t="s">
        <v>0</v>
      </c>
      <c r="C27" s="4" t="s">
        <v>78</v>
      </c>
      <c r="D27" s="4" t="s">
        <v>79</v>
      </c>
      <c r="E27" s="4" t="s">
        <v>80</v>
      </c>
    </row>
    <row r="28" spans="2:5" ht="17.100000000000001" customHeight="1" x14ac:dyDescent="0.2">
      <c r="B28" s="33" t="s">
        <v>75</v>
      </c>
      <c r="C28" s="41"/>
      <c r="D28" s="41"/>
      <c r="E28" s="41"/>
    </row>
    <row r="29" spans="2:5" x14ac:dyDescent="0.2">
      <c r="B29" s="7" t="s">
        <v>74</v>
      </c>
      <c r="C29" s="39"/>
      <c r="D29" s="39"/>
      <c r="E29" s="39"/>
    </row>
    <row r="30" spans="2:5" x14ac:dyDescent="0.2">
      <c r="B30" s="34" t="s">
        <v>73</v>
      </c>
      <c r="C30" s="39"/>
      <c r="D30" s="39"/>
      <c r="E30" s="39"/>
    </row>
    <row r="31" spans="2:5" x14ac:dyDescent="0.2">
      <c r="B31" s="35" t="s">
        <v>76</v>
      </c>
      <c r="C31" s="39"/>
      <c r="D31" s="39"/>
      <c r="E31" s="39"/>
    </row>
    <row r="32" spans="2:5" x14ac:dyDescent="0.2">
      <c r="B32" s="7" t="s">
        <v>77</v>
      </c>
      <c r="C32" s="39"/>
      <c r="D32" s="39"/>
      <c r="E32" s="39"/>
    </row>
    <row r="33" spans="2:5" x14ac:dyDescent="0.2">
      <c r="B33" s="40"/>
      <c r="C33" s="39"/>
      <c r="D33" s="39"/>
      <c r="E33" s="39"/>
    </row>
    <row r="34" spans="2:5" x14ac:dyDescent="0.2">
      <c r="B34" s="47"/>
      <c r="C34" s="48"/>
      <c r="D34" s="48"/>
      <c r="E34" s="49"/>
    </row>
    <row r="35" spans="2:5" x14ac:dyDescent="0.2">
      <c r="B35" s="50"/>
      <c r="C35" s="51"/>
      <c r="D35" s="51"/>
      <c r="E35" s="52"/>
    </row>
    <row r="36" spans="2:5" ht="15.75" x14ac:dyDescent="0.25">
      <c r="B36" s="53" t="s">
        <v>45</v>
      </c>
      <c r="C36" s="54"/>
      <c r="D36" s="55"/>
      <c r="E36" s="4">
        <f>SUM(E28:E33)</f>
        <v>0</v>
      </c>
    </row>
  </sheetData>
  <mergeCells count="2">
    <mergeCell ref="B34:E35"/>
    <mergeCell ref="B36:D36"/>
  </mergeCells>
  <pageMargins left="0.7" right="0.7" top="0.75" bottom="0.75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5BBE6-ED5F-A947-AEDF-B4973CE2812C}">
  <dimension ref="B2:N88"/>
  <sheetViews>
    <sheetView tabSelected="1" zoomScale="130" zoomScaleNormal="130" zoomScaleSheetLayoutView="100" workbookViewId="0">
      <selection activeCell="I94" sqref="I94"/>
    </sheetView>
  </sheetViews>
  <sheetFormatPr defaultColWidth="10.875" defaultRowHeight="12" x14ac:dyDescent="0.2"/>
  <cols>
    <col min="1" max="1" width="3.625" style="17" customWidth="1"/>
    <col min="2" max="2" width="42.875" style="17" customWidth="1"/>
    <col min="3" max="3" width="10.875" style="16"/>
    <col min="4" max="4" width="11.5" style="16" customWidth="1"/>
    <col min="5" max="5" width="11.125" style="16" customWidth="1"/>
    <col min="6" max="7" width="11.875" style="16" customWidth="1"/>
    <col min="8" max="8" width="11.125" style="16" customWidth="1"/>
    <col min="9" max="9" width="11.875" style="16" customWidth="1"/>
    <col min="10" max="10" width="12.625" style="16" customWidth="1"/>
    <col min="11" max="11" width="16.625" style="16" customWidth="1"/>
    <col min="12" max="12" width="10.875" style="16"/>
    <col min="13" max="13" width="16.5" style="16" customWidth="1"/>
    <col min="14" max="16384" width="10.875" style="17"/>
  </cols>
  <sheetData>
    <row r="2" spans="2:14" x14ac:dyDescent="0.2">
      <c r="B2" s="15" t="s">
        <v>30</v>
      </c>
    </row>
    <row r="3" spans="2:14" x14ac:dyDescent="0.2">
      <c r="B3" s="18"/>
    </row>
    <row r="4" spans="2:14" ht="24" customHeight="1" x14ac:dyDescent="0.2">
      <c r="B4" s="56" t="s">
        <v>83</v>
      </c>
      <c r="C4" s="57"/>
      <c r="D4" s="57"/>
      <c r="E4" s="57"/>
      <c r="F4" s="57"/>
      <c r="G4" s="57"/>
      <c r="H4" s="57"/>
      <c r="I4" s="57"/>
      <c r="J4" s="57"/>
      <c r="K4" s="57"/>
      <c r="L4" s="57"/>
      <c r="M4" s="58"/>
      <c r="N4" s="19"/>
    </row>
    <row r="5" spans="2:14" x14ac:dyDescent="0.2">
      <c r="B5" s="7" t="s">
        <v>0</v>
      </c>
      <c r="C5" s="8"/>
      <c r="D5" s="8"/>
      <c r="E5" s="103" t="s">
        <v>1</v>
      </c>
      <c r="F5" s="103"/>
      <c r="G5" s="103" t="s">
        <v>2</v>
      </c>
      <c r="H5" s="103"/>
      <c r="I5" s="103" t="s">
        <v>3</v>
      </c>
      <c r="J5" s="103"/>
      <c r="K5" s="6" t="s">
        <v>4</v>
      </c>
      <c r="L5" s="6" t="s">
        <v>5</v>
      </c>
      <c r="M5" s="6" t="s">
        <v>5</v>
      </c>
      <c r="N5" s="19"/>
    </row>
    <row r="6" spans="2:14" ht="36" customHeight="1" x14ac:dyDescent="0.2">
      <c r="B6" s="24" t="s">
        <v>75</v>
      </c>
      <c r="C6" s="45" t="s">
        <v>6</v>
      </c>
      <c r="D6" s="45" t="s">
        <v>7</v>
      </c>
      <c r="E6" s="44" t="s">
        <v>66</v>
      </c>
      <c r="F6" s="44" t="s">
        <v>9</v>
      </c>
      <c r="G6" s="44" t="s">
        <v>66</v>
      </c>
      <c r="H6" s="44" t="s">
        <v>10</v>
      </c>
      <c r="I6" s="44" t="s">
        <v>66</v>
      </c>
      <c r="J6" s="44" t="s">
        <v>11</v>
      </c>
      <c r="K6" s="44" t="s">
        <v>12</v>
      </c>
      <c r="L6" s="44" t="s">
        <v>13</v>
      </c>
      <c r="M6" s="44" t="s">
        <v>14</v>
      </c>
      <c r="N6" s="19"/>
    </row>
    <row r="7" spans="2:14" x14ac:dyDescent="0.2">
      <c r="B7" s="9" t="s">
        <v>46</v>
      </c>
      <c r="C7" s="103">
        <v>36</v>
      </c>
      <c r="D7" s="103" t="s">
        <v>15</v>
      </c>
      <c r="E7" s="102">
        <v>0</v>
      </c>
      <c r="F7" s="92">
        <f>E7*(C7/3)</f>
        <v>0</v>
      </c>
      <c r="G7" s="102">
        <v>0</v>
      </c>
      <c r="H7" s="92">
        <f>G7*(C7/3)</f>
        <v>0</v>
      </c>
      <c r="I7" s="102">
        <v>0</v>
      </c>
      <c r="J7" s="92">
        <f>I7*C7</f>
        <v>0</v>
      </c>
      <c r="K7" s="92">
        <f>F7+H7+J7</f>
        <v>0</v>
      </c>
      <c r="L7" s="92">
        <f>K7*0.155</f>
        <v>0</v>
      </c>
      <c r="M7" s="92">
        <f>K7+L7</f>
        <v>0</v>
      </c>
      <c r="N7" s="19"/>
    </row>
    <row r="8" spans="2:14" s="23" customFormat="1" ht="30" customHeight="1" x14ac:dyDescent="0.25">
      <c r="B8" s="21" t="s">
        <v>32</v>
      </c>
      <c r="C8" s="103"/>
      <c r="D8" s="103"/>
      <c r="E8" s="102"/>
      <c r="F8" s="92"/>
      <c r="G8" s="102"/>
      <c r="H8" s="92"/>
      <c r="I8" s="102"/>
      <c r="J8" s="92"/>
      <c r="K8" s="92"/>
      <c r="L8" s="92"/>
      <c r="M8" s="92"/>
      <c r="N8" s="22"/>
    </row>
    <row r="9" spans="2:14" x14ac:dyDescent="0.2">
      <c r="B9" s="9" t="s">
        <v>47</v>
      </c>
      <c r="C9" s="103">
        <v>36</v>
      </c>
      <c r="D9" s="103" t="s">
        <v>15</v>
      </c>
      <c r="E9" s="102">
        <v>0</v>
      </c>
      <c r="F9" s="92">
        <f t="shared" ref="F9" si="0">E9*(C9/3)</f>
        <v>0</v>
      </c>
      <c r="G9" s="102">
        <v>0</v>
      </c>
      <c r="H9" s="92">
        <f t="shared" ref="H9" si="1">G9*(C9/3)</f>
        <v>0</v>
      </c>
      <c r="I9" s="102">
        <v>0</v>
      </c>
      <c r="J9" s="92">
        <f>I9*C9</f>
        <v>0</v>
      </c>
      <c r="K9" s="92">
        <f t="shared" ref="K9" si="2">F9+H9+J9</f>
        <v>0</v>
      </c>
      <c r="L9" s="92">
        <f t="shared" ref="L9" si="3">K9*0.155</f>
        <v>0</v>
      </c>
      <c r="M9" s="92">
        <f>K9+L9</f>
        <v>0</v>
      </c>
      <c r="N9" s="19"/>
    </row>
    <row r="10" spans="2:14" s="23" customFormat="1" ht="30" customHeight="1" x14ac:dyDescent="0.25">
      <c r="B10" s="21" t="s">
        <v>33</v>
      </c>
      <c r="C10" s="103"/>
      <c r="D10" s="103"/>
      <c r="E10" s="102"/>
      <c r="F10" s="92"/>
      <c r="G10" s="102"/>
      <c r="H10" s="92"/>
      <c r="I10" s="102"/>
      <c r="J10" s="92"/>
      <c r="K10" s="92"/>
      <c r="L10" s="92"/>
      <c r="M10" s="92"/>
      <c r="N10" s="22"/>
    </row>
    <row r="11" spans="2:14" x14ac:dyDescent="0.2">
      <c r="B11" s="9" t="s">
        <v>48</v>
      </c>
      <c r="C11" s="103">
        <v>36</v>
      </c>
      <c r="D11" s="103" t="s">
        <v>15</v>
      </c>
      <c r="E11" s="102">
        <v>0</v>
      </c>
      <c r="F11" s="92">
        <f t="shared" ref="F11" si="4">E11*(C11/3)</f>
        <v>0</v>
      </c>
      <c r="G11" s="102">
        <v>0</v>
      </c>
      <c r="H11" s="92">
        <f t="shared" ref="H11" si="5">G11*(C11/3)</f>
        <v>0</v>
      </c>
      <c r="I11" s="102">
        <v>0</v>
      </c>
      <c r="J11" s="92">
        <f>I11*C11</f>
        <v>0</v>
      </c>
      <c r="K11" s="92">
        <f t="shared" ref="K11" si="6">F11+H11+J11</f>
        <v>0</v>
      </c>
      <c r="L11" s="92">
        <f t="shared" ref="L11" si="7">K11*0.155</f>
        <v>0</v>
      </c>
      <c r="M11" s="92">
        <f t="shared" ref="M11" si="8">K11+L11</f>
        <v>0</v>
      </c>
      <c r="N11" s="19"/>
    </row>
    <row r="12" spans="2:14" s="23" customFormat="1" ht="30" customHeight="1" x14ac:dyDescent="0.25">
      <c r="B12" s="21" t="s">
        <v>31</v>
      </c>
      <c r="C12" s="103"/>
      <c r="D12" s="103"/>
      <c r="E12" s="102"/>
      <c r="F12" s="92"/>
      <c r="G12" s="102"/>
      <c r="H12" s="92"/>
      <c r="I12" s="102"/>
      <c r="J12" s="92"/>
      <c r="K12" s="92"/>
      <c r="L12" s="92"/>
      <c r="M12" s="92"/>
      <c r="N12" s="22"/>
    </row>
    <row r="13" spans="2:14" x14ac:dyDescent="0.2">
      <c r="B13" s="9" t="s">
        <v>49</v>
      </c>
      <c r="C13" s="93">
        <v>36</v>
      </c>
      <c r="D13" s="93" t="s">
        <v>15</v>
      </c>
      <c r="E13" s="90">
        <v>0</v>
      </c>
      <c r="F13" s="92">
        <f t="shared" ref="F13" si="9">E13*(C13/3)</f>
        <v>0</v>
      </c>
      <c r="G13" s="90">
        <v>0</v>
      </c>
      <c r="H13" s="92">
        <f t="shared" ref="H13" si="10">G13*(C13/3)</f>
        <v>0</v>
      </c>
      <c r="I13" s="90">
        <v>0</v>
      </c>
      <c r="J13" s="92">
        <f>I13*C13</f>
        <v>0</v>
      </c>
      <c r="K13" s="92">
        <f t="shared" ref="K13" si="11">F13+H13+J13</f>
        <v>0</v>
      </c>
      <c r="L13" s="92">
        <f t="shared" ref="L13" si="12">K13*0.155</f>
        <v>0</v>
      </c>
      <c r="M13" s="92">
        <f t="shared" ref="M13" si="13">K13+L13</f>
        <v>0</v>
      </c>
      <c r="N13" s="19"/>
    </row>
    <row r="14" spans="2:14" s="23" customFormat="1" ht="30" customHeight="1" x14ac:dyDescent="0.25">
      <c r="B14" s="21" t="s">
        <v>43</v>
      </c>
      <c r="C14" s="94"/>
      <c r="D14" s="94"/>
      <c r="E14" s="91"/>
      <c r="F14" s="92"/>
      <c r="G14" s="91"/>
      <c r="H14" s="92"/>
      <c r="I14" s="91"/>
      <c r="J14" s="92"/>
      <c r="K14" s="92"/>
      <c r="L14" s="92"/>
      <c r="M14" s="92"/>
      <c r="N14" s="22"/>
    </row>
    <row r="15" spans="2:14" x14ac:dyDescent="0.2">
      <c r="B15" s="9" t="s">
        <v>50</v>
      </c>
      <c r="C15" s="103">
        <v>36</v>
      </c>
      <c r="D15" s="103" t="s">
        <v>15</v>
      </c>
      <c r="E15" s="102">
        <v>0</v>
      </c>
      <c r="F15" s="92">
        <f t="shared" ref="F15" si="14">E15*(C15/3)</f>
        <v>0</v>
      </c>
      <c r="G15" s="102">
        <v>0</v>
      </c>
      <c r="H15" s="92">
        <f t="shared" ref="H15" si="15">G15*(C15/3)</f>
        <v>0</v>
      </c>
      <c r="I15" s="102">
        <v>0</v>
      </c>
      <c r="J15" s="92">
        <f>I15*C15</f>
        <v>0</v>
      </c>
      <c r="K15" s="92">
        <f t="shared" ref="K15" si="16">F15+H15+J15</f>
        <v>0</v>
      </c>
      <c r="L15" s="92">
        <f t="shared" ref="L15" si="17">K15*0.155</f>
        <v>0</v>
      </c>
      <c r="M15" s="92">
        <f t="shared" ref="M15" si="18">K15+L15</f>
        <v>0</v>
      </c>
      <c r="N15" s="19"/>
    </row>
    <row r="16" spans="2:14" x14ac:dyDescent="0.2">
      <c r="B16" s="10" t="s">
        <v>42</v>
      </c>
      <c r="C16" s="103"/>
      <c r="D16" s="103"/>
      <c r="E16" s="102"/>
      <c r="F16" s="92"/>
      <c r="G16" s="102"/>
      <c r="H16" s="92"/>
      <c r="I16" s="102"/>
      <c r="J16" s="92"/>
      <c r="K16" s="92"/>
      <c r="L16" s="92"/>
      <c r="M16" s="92"/>
      <c r="N16" s="19"/>
    </row>
    <row r="17" spans="2:14" x14ac:dyDescent="0.2">
      <c r="B17" s="9" t="s">
        <v>51</v>
      </c>
      <c r="C17" s="93">
        <v>36</v>
      </c>
      <c r="D17" s="93" t="s">
        <v>15</v>
      </c>
      <c r="E17" s="90">
        <v>0</v>
      </c>
      <c r="F17" s="92">
        <f t="shared" ref="F17" si="19">E17*(C17/3)</f>
        <v>0</v>
      </c>
      <c r="G17" s="90">
        <v>0</v>
      </c>
      <c r="H17" s="92">
        <f t="shared" ref="H17" si="20">G17*(C17/3)</f>
        <v>0</v>
      </c>
      <c r="I17" s="90">
        <v>0</v>
      </c>
      <c r="J17" s="92">
        <f>I17*C17</f>
        <v>0</v>
      </c>
      <c r="K17" s="92">
        <f t="shared" ref="K17" si="21">F17+H17+J17</f>
        <v>0</v>
      </c>
      <c r="L17" s="92">
        <f t="shared" ref="L17" si="22">K17*0.155</f>
        <v>0</v>
      </c>
      <c r="M17" s="92">
        <f t="shared" ref="M17" si="23">K17+L17</f>
        <v>0</v>
      </c>
      <c r="N17" s="19"/>
    </row>
    <row r="18" spans="2:14" x14ac:dyDescent="0.2">
      <c r="B18" s="10" t="s">
        <v>42</v>
      </c>
      <c r="C18" s="94"/>
      <c r="D18" s="94"/>
      <c r="E18" s="91"/>
      <c r="F18" s="92"/>
      <c r="G18" s="91"/>
      <c r="H18" s="92"/>
      <c r="I18" s="91"/>
      <c r="J18" s="92"/>
      <c r="K18" s="92"/>
      <c r="L18" s="92"/>
      <c r="M18" s="92"/>
      <c r="N18" s="19"/>
    </row>
    <row r="19" spans="2:14" x14ac:dyDescent="0.2">
      <c r="B19" s="12" t="s">
        <v>52</v>
      </c>
      <c r="C19" s="93">
        <v>36</v>
      </c>
      <c r="D19" s="93" t="s">
        <v>15</v>
      </c>
      <c r="E19" s="90">
        <v>0</v>
      </c>
      <c r="F19" s="92">
        <f t="shared" ref="F19" si="24">E19*(C19/3)</f>
        <v>0</v>
      </c>
      <c r="G19" s="90">
        <v>0</v>
      </c>
      <c r="H19" s="92">
        <f t="shared" ref="H19" si="25">G19*(C19/3)</f>
        <v>0</v>
      </c>
      <c r="I19" s="90">
        <v>0</v>
      </c>
      <c r="J19" s="92">
        <f>I19*C19</f>
        <v>0</v>
      </c>
      <c r="K19" s="92">
        <f t="shared" ref="K19" si="26">F19+H19+J19</f>
        <v>0</v>
      </c>
      <c r="L19" s="92">
        <f t="shared" ref="L19" si="27">K19*0.155</f>
        <v>0</v>
      </c>
      <c r="M19" s="92">
        <f t="shared" ref="M19" si="28">K19+L19</f>
        <v>0</v>
      </c>
      <c r="N19" s="19"/>
    </row>
    <row r="20" spans="2:14" x14ac:dyDescent="0.2">
      <c r="B20" s="10" t="s">
        <v>42</v>
      </c>
      <c r="C20" s="94"/>
      <c r="D20" s="94"/>
      <c r="E20" s="91"/>
      <c r="F20" s="92"/>
      <c r="G20" s="91"/>
      <c r="H20" s="92"/>
      <c r="I20" s="91"/>
      <c r="J20" s="92"/>
      <c r="K20" s="92"/>
      <c r="L20" s="92"/>
      <c r="M20" s="92"/>
      <c r="N20" s="19"/>
    </row>
    <row r="21" spans="2:14" x14ac:dyDescent="0.2">
      <c r="B21" s="12" t="s">
        <v>53</v>
      </c>
      <c r="C21" s="93">
        <v>36</v>
      </c>
      <c r="D21" s="93" t="s">
        <v>16</v>
      </c>
      <c r="E21" s="90">
        <v>0</v>
      </c>
      <c r="F21" s="92">
        <f t="shared" ref="F21" si="29">E21*(C21/3)</f>
        <v>0</v>
      </c>
      <c r="G21" s="90">
        <v>0</v>
      </c>
      <c r="H21" s="92">
        <f t="shared" ref="H21" si="30">G21*(C21/3)</f>
        <v>0</v>
      </c>
      <c r="I21" s="90">
        <v>0</v>
      </c>
      <c r="J21" s="92">
        <f>I21*C21</f>
        <v>0</v>
      </c>
      <c r="K21" s="92">
        <f t="shared" ref="K21" si="31">F21+H21+J21</f>
        <v>0</v>
      </c>
      <c r="L21" s="92">
        <f t="shared" ref="L21" si="32">K21*0.155</f>
        <v>0</v>
      </c>
      <c r="M21" s="92">
        <f t="shared" ref="M21" si="33">K21+L21</f>
        <v>0</v>
      </c>
      <c r="N21" s="19"/>
    </row>
    <row r="22" spans="2:14" x14ac:dyDescent="0.2">
      <c r="B22" s="10" t="s">
        <v>42</v>
      </c>
      <c r="C22" s="94"/>
      <c r="D22" s="94"/>
      <c r="E22" s="91"/>
      <c r="F22" s="92"/>
      <c r="G22" s="91"/>
      <c r="H22" s="92"/>
      <c r="I22" s="91"/>
      <c r="J22" s="92"/>
      <c r="K22" s="92"/>
      <c r="L22" s="92"/>
      <c r="M22" s="92"/>
      <c r="N22" s="19"/>
    </row>
    <row r="23" spans="2:14" x14ac:dyDescent="0.2">
      <c r="B23" s="9" t="s">
        <v>54</v>
      </c>
      <c r="C23" s="93">
        <v>36</v>
      </c>
      <c r="D23" s="93" t="s">
        <v>16</v>
      </c>
      <c r="E23" s="90">
        <v>0</v>
      </c>
      <c r="F23" s="92">
        <f t="shared" ref="F23" si="34">E23*(C23/3)</f>
        <v>0</v>
      </c>
      <c r="G23" s="90">
        <v>0</v>
      </c>
      <c r="H23" s="92">
        <f>G23*(C23/3)</f>
        <v>0</v>
      </c>
      <c r="I23" s="90">
        <v>0</v>
      </c>
      <c r="J23" s="92">
        <f>I23*C23</f>
        <v>0</v>
      </c>
      <c r="K23" s="92">
        <f t="shared" ref="K23" si="35">F23+H23+J23</f>
        <v>0</v>
      </c>
      <c r="L23" s="92">
        <f t="shared" ref="L23" si="36">K23*0.155</f>
        <v>0</v>
      </c>
      <c r="M23" s="92">
        <f t="shared" ref="M23" si="37">K23+L23</f>
        <v>0</v>
      </c>
      <c r="N23" s="19"/>
    </row>
    <row r="24" spans="2:14" x14ac:dyDescent="0.2">
      <c r="B24" s="10" t="s">
        <v>42</v>
      </c>
      <c r="C24" s="94"/>
      <c r="D24" s="94"/>
      <c r="E24" s="91"/>
      <c r="F24" s="92"/>
      <c r="G24" s="91"/>
      <c r="H24" s="92"/>
      <c r="I24" s="91"/>
      <c r="J24" s="92"/>
      <c r="K24" s="92"/>
      <c r="L24" s="92"/>
      <c r="M24" s="92"/>
      <c r="N24" s="19"/>
    </row>
    <row r="25" spans="2:14" x14ac:dyDescent="0.2">
      <c r="B25" s="10"/>
      <c r="C25" s="6"/>
      <c r="D25" s="6"/>
      <c r="E25" s="31"/>
      <c r="F25" s="28"/>
      <c r="G25" s="31"/>
      <c r="H25" s="28"/>
      <c r="I25" s="31"/>
      <c r="J25" s="28"/>
      <c r="K25" s="28"/>
      <c r="L25" s="28"/>
      <c r="M25" s="28"/>
      <c r="N25" s="19"/>
    </row>
    <row r="26" spans="2:14" x14ac:dyDescent="0.2">
      <c r="B26" s="10" t="s">
        <v>17</v>
      </c>
      <c r="C26" s="6">
        <v>36</v>
      </c>
      <c r="D26" s="6" t="s">
        <v>16</v>
      </c>
      <c r="E26" s="31">
        <v>0</v>
      </c>
      <c r="F26" s="28">
        <f>E26*(C26/3)</f>
        <v>0</v>
      </c>
      <c r="G26" s="31">
        <v>0</v>
      </c>
      <c r="H26" s="28">
        <f>G26*(C26/3)</f>
        <v>0</v>
      </c>
      <c r="I26" s="31">
        <v>0</v>
      </c>
      <c r="J26" s="28">
        <f>I26*(C26/3)</f>
        <v>0</v>
      </c>
      <c r="K26" s="28">
        <f>F26+H26+J26</f>
        <v>0</v>
      </c>
      <c r="L26" s="28">
        <f t="shared" ref="L26:L29" si="38">K26*0.155</f>
        <v>0</v>
      </c>
      <c r="M26" s="28">
        <f t="shared" ref="M26:M28" si="39">K26+L26</f>
        <v>0</v>
      </c>
      <c r="N26" s="19"/>
    </row>
    <row r="27" spans="2:14" x14ac:dyDescent="0.2">
      <c r="B27" s="10" t="s">
        <v>55</v>
      </c>
      <c r="C27" s="6">
        <v>36</v>
      </c>
      <c r="D27" s="6" t="s">
        <v>16</v>
      </c>
      <c r="E27" s="31">
        <v>0</v>
      </c>
      <c r="F27" s="28">
        <f>E27*(C27/3)</f>
        <v>0</v>
      </c>
      <c r="G27" s="31">
        <v>0</v>
      </c>
      <c r="H27" s="28">
        <f>G27*(C27/3)</f>
        <v>0</v>
      </c>
      <c r="I27" s="31">
        <v>0</v>
      </c>
      <c r="J27" s="28">
        <f>I27*(C27/3)</f>
        <v>0</v>
      </c>
      <c r="K27" s="28">
        <f t="shared" ref="K27" si="40">F27+H27+J27</f>
        <v>0</v>
      </c>
      <c r="L27" s="28">
        <f t="shared" si="38"/>
        <v>0</v>
      </c>
      <c r="M27" s="28">
        <f t="shared" si="39"/>
        <v>0</v>
      </c>
      <c r="N27" s="19"/>
    </row>
    <row r="28" spans="2:14" x14ac:dyDescent="0.2">
      <c r="B28" s="10" t="s">
        <v>18</v>
      </c>
      <c r="C28" s="6">
        <v>1</v>
      </c>
      <c r="D28" s="6" t="s">
        <v>34</v>
      </c>
      <c r="E28" s="31">
        <v>0</v>
      </c>
      <c r="F28" s="28">
        <f>E28*(C28/1)</f>
        <v>0</v>
      </c>
      <c r="G28" s="87"/>
      <c r="H28" s="88"/>
      <c r="I28" s="88"/>
      <c r="J28" s="89"/>
      <c r="K28" s="28">
        <f>F28+H28+J28</f>
        <v>0</v>
      </c>
      <c r="L28" s="28">
        <f t="shared" si="38"/>
        <v>0</v>
      </c>
      <c r="M28" s="28">
        <f t="shared" si="39"/>
        <v>0</v>
      </c>
      <c r="N28" s="19"/>
    </row>
    <row r="29" spans="2:14" ht="24" x14ac:dyDescent="0.2">
      <c r="B29" s="46" t="s">
        <v>81</v>
      </c>
      <c r="C29" s="42">
        <v>1</v>
      </c>
      <c r="D29" s="43" t="s">
        <v>82</v>
      </c>
      <c r="E29" s="31">
        <v>0</v>
      </c>
      <c r="F29" s="28">
        <f>E29*(C29/1)</f>
        <v>0</v>
      </c>
      <c r="G29" s="31">
        <v>0</v>
      </c>
      <c r="H29" s="28">
        <f>G29*(C29/1)</f>
        <v>0</v>
      </c>
      <c r="I29" s="31">
        <v>0</v>
      </c>
      <c r="J29" s="28">
        <f>I29*(C29/1)</f>
        <v>0</v>
      </c>
      <c r="K29" s="28">
        <f>F29+H29+J29</f>
        <v>0</v>
      </c>
      <c r="L29" s="28">
        <f t="shared" si="38"/>
        <v>0</v>
      </c>
      <c r="M29" s="28">
        <f>K29+L29</f>
        <v>0</v>
      </c>
      <c r="N29" s="19"/>
    </row>
    <row r="30" spans="2:14" x14ac:dyDescent="0.2">
      <c r="B30" s="98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9"/>
      <c r="N30" s="19"/>
    </row>
    <row r="31" spans="2:14" x14ac:dyDescent="0.2"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1"/>
      <c r="N31" s="19"/>
    </row>
    <row r="32" spans="2:14" ht="12.75" thickBot="1" x14ac:dyDescent="0.25">
      <c r="B32" s="13" t="s">
        <v>65</v>
      </c>
      <c r="C32" s="80"/>
      <c r="D32" s="81"/>
      <c r="E32" s="28">
        <f>SUM(E7:E29)</f>
        <v>0</v>
      </c>
      <c r="F32" s="28">
        <f t="shared" ref="F32:J32" si="41">SUM(F7:F29)</f>
        <v>0</v>
      </c>
      <c r="G32" s="28">
        <f t="shared" si="41"/>
        <v>0</v>
      </c>
      <c r="H32" s="28">
        <f t="shared" si="41"/>
        <v>0</v>
      </c>
      <c r="I32" s="28">
        <f t="shared" si="41"/>
        <v>0</v>
      </c>
      <c r="J32" s="28">
        <f t="shared" si="41"/>
        <v>0</v>
      </c>
      <c r="K32" s="28">
        <f>SUM(K7:K29)</f>
        <v>0</v>
      </c>
      <c r="L32" s="28">
        <f t="shared" ref="L32:M32" si="42">SUM(L7:L29)</f>
        <v>0</v>
      </c>
      <c r="M32" s="30">
        <f t="shared" si="42"/>
        <v>0</v>
      </c>
      <c r="N32" s="19"/>
    </row>
    <row r="33" spans="2:14" s="97" customFormat="1" ht="12" customHeight="1" x14ac:dyDescent="0.25"/>
    <row r="34" spans="2:14" s="97" customFormat="1" ht="12" customHeight="1" x14ac:dyDescent="0.25"/>
    <row r="35" spans="2:14" ht="36" customHeight="1" x14ac:dyDescent="0.2">
      <c r="B35" s="9" t="s">
        <v>74</v>
      </c>
      <c r="C35" s="25" t="s">
        <v>6</v>
      </c>
      <c r="D35" s="25" t="s">
        <v>7</v>
      </c>
      <c r="E35" s="27" t="s">
        <v>8</v>
      </c>
      <c r="F35" s="25" t="s">
        <v>9</v>
      </c>
      <c r="G35" s="27" t="s">
        <v>8</v>
      </c>
      <c r="H35" s="25" t="s">
        <v>10</v>
      </c>
      <c r="I35" s="25" t="s">
        <v>8</v>
      </c>
      <c r="J35" s="25" t="s">
        <v>11</v>
      </c>
      <c r="K35" s="25" t="s">
        <v>12</v>
      </c>
      <c r="L35" s="25" t="s">
        <v>13</v>
      </c>
      <c r="M35" s="25" t="s">
        <v>14</v>
      </c>
      <c r="N35" s="19"/>
    </row>
    <row r="36" spans="2:14" x14ac:dyDescent="0.2">
      <c r="B36" s="10" t="s">
        <v>19</v>
      </c>
      <c r="C36" s="6">
        <v>36</v>
      </c>
      <c r="D36" s="6" t="s">
        <v>15</v>
      </c>
      <c r="E36" s="31">
        <v>0</v>
      </c>
      <c r="F36" s="28">
        <f>E36*(C36/3)</f>
        <v>0</v>
      </c>
      <c r="G36" s="31">
        <v>0</v>
      </c>
      <c r="H36" s="28">
        <f>G36*(C36/3)</f>
        <v>0</v>
      </c>
      <c r="I36" s="31">
        <v>0</v>
      </c>
      <c r="J36" s="28">
        <f>I36*(C36/3)</f>
        <v>0</v>
      </c>
      <c r="K36" s="28">
        <f>F36+H36+J36</f>
        <v>0</v>
      </c>
      <c r="L36" s="28">
        <f t="shared" ref="L36:L44" si="43">K36*0.155</f>
        <v>0</v>
      </c>
      <c r="M36" s="28">
        <f t="shared" ref="M36:M42" si="44">K36+L36</f>
        <v>0</v>
      </c>
      <c r="N36" s="19"/>
    </row>
    <row r="37" spans="2:14" x14ac:dyDescent="0.2">
      <c r="B37" s="11" t="s">
        <v>20</v>
      </c>
      <c r="C37" s="6">
        <v>36</v>
      </c>
      <c r="D37" s="6" t="s">
        <v>15</v>
      </c>
      <c r="E37" s="31">
        <v>0</v>
      </c>
      <c r="F37" s="28">
        <f t="shared" ref="F37:F43" si="45">E37*(C37/3)</f>
        <v>0</v>
      </c>
      <c r="G37" s="31">
        <v>0</v>
      </c>
      <c r="H37" s="28">
        <f t="shared" ref="H37:H42" si="46">G37*(C37/3)</f>
        <v>0</v>
      </c>
      <c r="I37" s="31">
        <v>0</v>
      </c>
      <c r="J37" s="28">
        <f t="shared" ref="J37:J42" si="47">I37*(C37/3)</f>
        <v>0</v>
      </c>
      <c r="K37" s="28">
        <f t="shared" ref="K37:K42" si="48">F37+H37+J37</f>
        <v>0</v>
      </c>
      <c r="L37" s="28">
        <f t="shared" si="43"/>
        <v>0</v>
      </c>
      <c r="M37" s="28">
        <f t="shared" si="44"/>
        <v>0</v>
      </c>
      <c r="N37" s="19"/>
    </row>
    <row r="38" spans="2:14" x14ac:dyDescent="0.2">
      <c r="B38" s="11" t="s">
        <v>21</v>
      </c>
      <c r="C38" s="6">
        <v>36</v>
      </c>
      <c r="D38" s="6" t="s">
        <v>15</v>
      </c>
      <c r="E38" s="31">
        <v>0</v>
      </c>
      <c r="F38" s="28">
        <f t="shared" si="45"/>
        <v>0</v>
      </c>
      <c r="G38" s="31">
        <v>0</v>
      </c>
      <c r="H38" s="28">
        <f t="shared" si="46"/>
        <v>0</v>
      </c>
      <c r="I38" s="31">
        <v>0</v>
      </c>
      <c r="J38" s="28">
        <f t="shared" si="47"/>
        <v>0</v>
      </c>
      <c r="K38" s="28">
        <f t="shared" si="48"/>
        <v>0</v>
      </c>
      <c r="L38" s="28">
        <f t="shared" si="43"/>
        <v>0</v>
      </c>
      <c r="M38" s="28">
        <f t="shared" si="44"/>
        <v>0</v>
      </c>
      <c r="N38" s="19"/>
    </row>
    <row r="39" spans="2:14" x14ac:dyDescent="0.2">
      <c r="B39" s="11" t="s">
        <v>22</v>
      </c>
      <c r="C39" s="6">
        <v>36</v>
      </c>
      <c r="D39" s="6" t="s">
        <v>15</v>
      </c>
      <c r="E39" s="31">
        <v>0</v>
      </c>
      <c r="F39" s="28">
        <f t="shared" si="45"/>
        <v>0</v>
      </c>
      <c r="G39" s="31">
        <v>0</v>
      </c>
      <c r="H39" s="28">
        <f t="shared" si="46"/>
        <v>0</v>
      </c>
      <c r="I39" s="31">
        <v>0</v>
      </c>
      <c r="J39" s="28">
        <f t="shared" si="47"/>
        <v>0</v>
      </c>
      <c r="K39" s="28">
        <f t="shared" si="48"/>
        <v>0</v>
      </c>
      <c r="L39" s="28">
        <f t="shared" si="43"/>
        <v>0</v>
      </c>
      <c r="M39" s="28">
        <f t="shared" si="44"/>
        <v>0</v>
      </c>
      <c r="N39" s="19"/>
    </row>
    <row r="40" spans="2:14" x14ac:dyDescent="0.2">
      <c r="B40" s="11" t="s">
        <v>23</v>
      </c>
      <c r="C40" s="6">
        <v>36</v>
      </c>
      <c r="D40" s="6" t="s">
        <v>15</v>
      </c>
      <c r="E40" s="31">
        <v>0</v>
      </c>
      <c r="F40" s="28">
        <f t="shared" si="45"/>
        <v>0</v>
      </c>
      <c r="G40" s="31">
        <v>0</v>
      </c>
      <c r="H40" s="28">
        <f t="shared" si="46"/>
        <v>0</v>
      </c>
      <c r="I40" s="31">
        <v>0</v>
      </c>
      <c r="J40" s="28">
        <f t="shared" si="47"/>
        <v>0</v>
      </c>
      <c r="K40" s="28">
        <f t="shared" si="48"/>
        <v>0</v>
      </c>
      <c r="L40" s="28">
        <f t="shared" si="43"/>
        <v>0</v>
      </c>
      <c r="M40" s="28">
        <f t="shared" si="44"/>
        <v>0</v>
      </c>
      <c r="N40" s="19"/>
    </row>
    <row r="41" spans="2:14" x14ac:dyDescent="0.2">
      <c r="B41" s="11" t="s">
        <v>24</v>
      </c>
      <c r="C41" s="6">
        <v>36</v>
      </c>
      <c r="D41" s="6" t="s">
        <v>15</v>
      </c>
      <c r="E41" s="31">
        <v>0</v>
      </c>
      <c r="F41" s="28">
        <f t="shared" si="45"/>
        <v>0</v>
      </c>
      <c r="G41" s="31">
        <v>0</v>
      </c>
      <c r="H41" s="28">
        <f t="shared" si="46"/>
        <v>0</v>
      </c>
      <c r="I41" s="31">
        <v>0</v>
      </c>
      <c r="J41" s="28">
        <f t="shared" si="47"/>
        <v>0</v>
      </c>
      <c r="K41" s="28">
        <f t="shared" si="48"/>
        <v>0</v>
      </c>
      <c r="L41" s="28">
        <f t="shared" si="43"/>
        <v>0</v>
      </c>
      <c r="M41" s="28">
        <f t="shared" si="44"/>
        <v>0</v>
      </c>
      <c r="N41" s="19"/>
    </row>
    <row r="42" spans="2:14" x14ac:dyDescent="0.2">
      <c r="B42" s="11" t="s">
        <v>56</v>
      </c>
      <c r="C42" s="6">
        <v>36</v>
      </c>
      <c r="D42" s="6" t="s">
        <v>15</v>
      </c>
      <c r="E42" s="31">
        <v>0</v>
      </c>
      <c r="F42" s="28">
        <f t="shared" si="45"/>
        <v>0</v>
      </c>
      <c r="G42" s="31">
        <v>0</v>
      </c>
      <c r="H42" s="28">
        <f t="shared" si="46"/>
        <v>0</v>
      </c>
      <c r="I42" s="31">
        <v>0</v>
      </c>
      <c r="J42" s="28">
        <f t="shared" si="47"/>
        <v>0</v>
      </c>
      <c r="K42" s="28">
        <f t="shared" si="48"/>
        <v>0</v>
      </c>
      <c r="L42" s="28">
        <f t="shared" si="43"/>
        <v>0</v>
      </c>
      <c r="M42" s="28">
        <f t="shared" si="44"/>
        <v>0</v>
      </c>
      <c r="N42" s="19"/>
    </row>
    <row r="43" spans="2:14" ht="24" x14ac:dyDescent="0.2">
      <c r="B43" s="10" t="s">
        <v>57</v>
      </c>
      <c r="C43" s="6">
        <v>3</v>
      </c>
      <c r="D43" s="6" t="s">
        <v>58</v>
      </c>
      <c r="E43" s="31">
        <v>0</v>
      </c>
      <c r="F43" s="28">
        <f t="shared" si="45"/>
        <v>0</v>
      </c>
      <c r="G43" s="31">
        <v>0</v>
      </c>
      <c r="H43" s="6"/>
      <c r="I43" s="31">
        <v>0</v>
      </c>
      <c r="J43" s="28">
        <f t="shared" ref="J43" si="49">I43*(C43/3)</f>
        <v>0</v>
      </c>
      <c r="K43" s="28">
        <f t="shared" ref="K43" si="50">F43+H43+J43</f>
        <v>0</v>
      </c>
      <c r="L43" s="28">
        <f t="shared" si="43"/>
        <v>0</v>
      </c>
      <c r="M43" s="28">
        <f t="shared" ref="M43" si="51">K43+L43</f>
        <v>0</v>
      </c>
      <c r="N43" s="19"/>
    </row>
    <row r="44" spans="2:14" ht="24" x14ac:dyDescent="0.2">
      <c r="B44" s="46" t="s">
        <v>81</v>
      </c>
      <c r="C44" s="42">
        <v>1</v>
      </c>
      <c r="D44" s="43" t="s">
        <v>82</v>
      </c>
      <c r="E44" s="31">
        <v>0</v>
      </c>
      <c r="F44" s="28">
        <f>E44*(C44/1)</f>
        <v>0</v>
      </c>
      <c r="G44" s="31">
        <v>0</v>
      </c>
      <c r="H44" s="28">
        <f>G44*(C44/1)</f>
        <v>0</v>
      </c>
      <c r="I44" s="31">
        <v>0</v>
      </c>
      <c r="J44" s="28">
        <f>I44*(C44/1)</f>
        <v>0</v>
      </c>
      <c r="K44" s="28">
        <f>F44+H44+J44</f>
        <v>0</v>
      </c>
      <c r="L44" s="28">
        <f t="shared" si="43"/>
        <v>0</v>
      </c>
      <c r="M44" s="28">
        <f>K44+L44</f>
        <v>0</v>
      </c>
      <c r="N44" s="19"/>
    </row>
    <row r="45" spans="2:14" x14ac:dyDescent="0.2">
      <c r="B45" s="82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4"/>
      <c r="N45" s="19"/>
    </row>
    <row r="46" spans="2:14" ht="12.75" thickBot="1" x14ac:dyDescent="0.25">
      <c r="B46" s="13" t="s">
        <v>65</v>
      </c>
      <c r="C46" s="80"/>
      <c r="D46" s="81"/>
      <c r="E46" s="28">
        <f>SUM(E36:E44)</f>
        <v>0</v>
      </c>
      <c r="F46" s="28">
        <f t="shared" ref="F46:J46" si="52">SUM(F36:F44)</f>
        <v>0</v>
      </c>
      <c r="G46" s="28">
        <f t="shared" si="52"/>
        <v>0</v>
      </c>
      <c r="H46" s="28">
        <f t="shared" si="52"/>
        <v>0</v>
      </c>
      <c r="I46" s="28">
        <f t="shared" si="52"/>
        <v>0</v>
      </c>
      <c r="J46" s="28">
        <f t="shared" si="52"/>
        <v>0</v>
      </c>
      <c r="K46" s="28">
        <f>SUM(K36:K44)</f>
        <v>0</v>
      </c>
      <c r="L46" s="28">
        <f t="shared" ref="L46:M46" si="53">SUM(L36:L44)</f>
        <v>0</v>
      </c>
      <c r="M46" s="30">
        <f t="shared" si="53"/>
        <v>0</v>
      </c>
      <c r="N46" s="19"/>
    </row>
    <row r="47" spans="2:14" x14ac:dyDescent="0.2">
      <c r="B47" s="85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79"/>
      <c r="N47" s="19"/>
    </row>
    <row r="48" spans="2:14" ht="36" customHeight="1" x14ac:dyDescent="0.2">
      <c r="B48" s="26" t="s">
        <v>73</v>
      </c>
      <c r="C48" s="25" t="s">
        <v>6</v>
      </c>
      <c r="D48" s="25" t="s">
        <v>7</v>
      </c>
      <c r="E48" s="27" t="s">
        <v>8</v>
      </c>
      <c r="F48" s="25" t="s">
        <v>9</v>
      </c>
      <c r="G48" s="27" t="s">
        <v>8</v>
      </c>
      <c r="H48" s="25" t="s">
        <v>10</v>
      </c>
      <c r="I48" s="25" t="s">
        <v>8</v>
      </c>
      <c r="J48" s="25" t="s">
        <v>11</v>
      </c>
      <c r="K48" s="25" t="s">
        <v>12</v>
      </c>
      <c r="L48" s="25" t="s">
        <v>13</v>
      </c>
      <c r="M48" s="25" t="s">
        <v>14</v>
      </c>
      <c r="N48" s="19"/>
    </row>
    <row r="49" spans="2:14" x14ac:dyDescent="0.2">
      <c r="B49" s="11" t="s">
        <v>35</v>
      </c>
      <c r="C49" s="6">
        <v>36</v>
      </c>
      <c r="D49" s="6" t="s">
        <v>15</v>
      </c>
      <c r="E49" s="29">
        <v>0</v>
      </c>
      <c r="F49" s="32">
        <f>E49*(C49/3)</f>
        <v>0</v>
      </c>
      <c r="G49" s="29">
        <v>0</v>
      </c>
      <c r="H49" s="28">
        <f t="shared" ref="H49" si="54">G49*(C49/3)</f>
        <v>0</v>
      </c>
      <c r="I49" s="29">
        <v>0</v>
      </c>
      <c r="J49" s="28">
        <f t="shared" ref="J49" si="55">I49*(C49/3)</f>
        <v>0</v>
      </c>
      <c r="K49" s="28">
        <f>F49+H49+J49</f>
        <v>0</v>
      </c>
      <c r="L49" s="28">
        <f t="shared" ref="L49:L51" si="56">K49*0.155</f>
        <v>0</v>
      </c>
      <c r="M49" s="28">
        <f t="shared" ref="M49" si="57">K49+L49</f>
        <v>0</v>
      </c>
      <c r="N49" s="19"/>
    </row>
    <row r="50" spans="2:14" x14ac:dyDescent="0.2">
      <c r="B50" s="11" t="s">
        <v>25</v>
      </c>
      <c r="C50" s="6">
        <v>1</v>
      </c>
      <c r="D50" s="6" t="s">
        <v>26</v>
      </c>
      <c r="E50" s="29">
        <v>0</v>
      </c>
      <c r="F50" s="32">
        <f>E50*(C50)</f>
        <v>0</v>
      </c>
      <c r="G50" s="87"/>
      <c r="H50" s="88"/>
      <c r="I50" s="88"/>
      <c r="J50" s="89"/>
      <c r="K50" s="28">
        <f t="shared" ref="K50" si="58">F50+H50+J50</f>
        <v>0</v>
      </c>
      <c r="L50" s="28">
        <f t="shared" si="56"/>
        <v>0</v>
      </c>
      <c r="M50" s="28">
        <f>K50+L50</f>
        <v>0</v>
      </c>
      <c r="N50" s="19"/>
    </row>
    <row r="51" spans="2:14" ht="24" x14ac:dyDescent="0.2">
      <c r="B51" s="46" t="s">
        <v>81</v>
      </c>
      <c r="C51" s="42">
        <v>1</v>
      </c>
      <c r="D51" s="43" t="s">
        <v>82</v>
      </c>
      <c r="E51" s="31">
        <v>0</v>
      </c>
      <c r="F51" s="28">
        <f>E51*(C51/1)</f>
        <v>0</v>
      </c>
      <c r="G51" s="31">
        <v>0</v>
      </c>
      <c r="H51" s="28">
        <f>G51*(C51/1)</f>
        <v>0</v>
      </c>
      <c r="I51" s="31">
        <v>0</v>
      </c>
      <c r="J51" s="28">
        <f>I51*(C51/1)</f>
        <v>0</v>
      </c>
      <c r="K51" s="28">
        <f>F51+H51+J51</f>
        <v>0</v>
      </c>
      <c r="L51" s="28">
        <f t="shared" si="56"/>
        <v>0</v>
      </c>
      <c r="M51" s="28">
        <f>K51+L51</f>
        <v>0</v>
      </c>
      <c r="N51" s="19"/>
    </row>
    <row r="52" spans="2:14" x14ac:dyDescent="0.2">
      <c r="B52" s="68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70"/>
      <c r="N52" s="19"/>
    </row>
    <row r="53" spans="2:14" ht="12.75" thickBot="1" x14ac:dyDescent="0.25">
      <c r="B53" s="13" t="s">
        <v>65</v>
      </c>
      <c r="C53" s="80"/>
      <c r="D53" s="81"/>
      <c r="E53" s="28">
        <f t="shared" ref="E53:J53" si="59">SUM(E24:E49)</f>
        <v>0</v>
      </c>
      <c r="F53" s="28">
        <f t="shared" si="59"/>
        <v>0</v>
      </c>
      <c r="G53" s="28">
        <f t="shared" si="59"/>
        <v>0</v>
      </c>
      <c r="H53" s="28">
        <f t="shared" si="59"/>
        <v>0</v>
      </c>
      <c r="I53" s="28">
        <f t="shared" si="59"/>
        <v>0</v>
      </c>
      <c r="J53" s="28">
        <f t="shared" si="59"/>
        <v>0</v>
      </c>
      <c r="K53" s="28">
        <f>SUM(K49:K51)</f>
        <v>0</v>
      </c>
      <c r="L53" s="28">
        <f>SUM(L49:L51)</f>
        <v>0</v>
      </c>
      <c r="M53" s="30">
        <f>SUM(M49:M51)</f>
        <v>0</v>
      </c>
      <c r="N53" s="19"/>
    </row>
    <row r="54" spans="2:14" x14ac:dyDescent="0.2"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79"/>
      <c r="N54" s="19"/>
    </row>
    <row r="55" spans="2:14" ht="36" customHeight="1" x14ac:dyDescent="0.2">
      <c r="B55" s="12" t="s">
        <v>41</v>
      </c>
      <c r="C55" s="25" t="s">
        <v>6</v>
      </c>
      <c r="D55" s="25" t="s">
        <v>7</v>
      </c>
      <c r="E55" s="27" t="s">
        <v>8</v>
      </c>
      <c r="F55" s="25" t="s">
        <v>9</v>
      </c>
      <c r="G55" s="27" t="s">
        <v>8</v>
      </c>
      <c r="H55" s="25" t="s">
        <v>10</v>
      </c>
      <c r="I55" s="25" t="s">
        <v>8</v>
      </c>
      <c r="J55" s="25" t="s">
        <v>11</v>
      </c>
      <c r="K55" s="25" t="s">
        <v>12</v>
      </c>
      <c r="L55" s="25" t="s">
        <v>13</v>
      </c>
      <c r="M55" s="25" t="s">
        <v>14</v>
      </c>
      <c r="N55" s="19"/>
    </row>
    <row r="56" spans="2:14" x14ac:dyDescent="0.2">
      <c r="B56" s="11" t="s">
        <v>67</v>
      </c>
      <c r="C56" s="6">
        <v>36</v>
      </c>
      <c r="D56" s="6" t="s">
        <v>15</v>
      </c>
      <c r="E56" s="31">
        <v>0</v>
      </c>
      <c r="F56" s="32">
        <f>E56*(C56/3)</f>
        <v>0</v>
      </c>
      <c r="G56" s="31">
        <v>0</v>
      </c>
      <c r="H56" s="28">
        <f>G56*(C56/3)</f>
        <v>0</v>
      </c>
      <c r="I56" s="31">
        <v>0</v>
      </c>
      <c r="J56" s="28">
        <f t="shared" ref="J56:J58" si="60">I56*(C56/3)</f>
        <v>0</v>
      </c>
      <c r="K56" s="28">
        <f>F56+H56+J56</f>
        <v>0</v>
      </c>
      <c r="L56" s="28">
        <f t="shared" ref="L56:L62" si="61">K56*0.155</f>
        <v>0</v>
      </c>
      <c r="M56" s="28">
        <f t="shared" ref="M56" si="62">K56+L56</f>
        <v>0</v>
      </c>
      <c r="N56" s="19"/>
    </row>
    <row r="57" spans="2:14" x14ac:dyDescent="0.2">
      <c r="B57" s="11" t="s">
        <v>68</v>
      </c>
      <c r="C57" s="6">
        <v>1</v>
      </c>
      <c r="D57" s="6" t="s">
        <v>26</v>
      </c>
      <c r="E57" s="31">
        <v>0</v>
      </c>
      <c r="F57" s="32">
        <f>E57*(C57)</f>
        <v>0</v>
      </c>
      <c r="G57" s="31">
        <v>0</v>
      </c>
      <c r="H57" s="32">
        <f>G57*(C57)</f>
        <v>0</v>
      </c>
      <c r="I57" s="31">
        <v>0</v>
      </c>
      <c r="J57" s="32">
        <f>I57*(C57)</f>
        <v>0</v>
      </c>
      <c r="K57" s="28">
        <f t="shared" ref="K57:K62" si="63">F57+H57+J57</f>
        <v>0</v>
      </c>
      <c r="L57" s="28">
        <f t="shared" si="61"/>
        <v>0</v>
      </c>
      <c r="M57" s="28">
        <f t="shared" ref="M57:M62" si="64">K57+L57</f>
        <v>0</v>
      </c>
      <c r="N57" s="19"/>
    </row>
    <row r="58" spans="2:14" x14ac:dyDescent="0.2">
      <c r="B58" s="11" t="s">
        <v>69</v>
      </c>
      <c r="C58" s="6">
        <v>36</v>
      </c>
      <c r="D58" s="6" t="s">
        <v>15</v>
      </c>
      <c r="E58" s="31">
        <v>0</v>
      </c>
      <c r="F58" s="32">
        <f>E58*(C58)</f>
        <v>0</v>
      </c>
      <c r="G58" s="31">
        <v>0</v>
      </c>
      <c r="H58" s="28">
        <f>G58*(C58/3)</f>
        <v>0</v>
      </c>
      <c r="I58" s="31">
        <v>0</v>
      </c>
      <c r="J58" s="28">
        <f t="shared" si="60"/>
        <v>0</v>
      </c>
      <c r="K58" s="28">
        <f t="shared" si="63"/>
        <v>0</v>
      </c>
      <c r="L58" s="28">
        <f t="shared" si="61"/>
        <v>0</v>
      </c>
      <c r="M58" s="28">
        <f t="shared" si="64"/>
        <v>0</v>
      </c>
      <c r="N58" s="19"/>
    </row>
    <row r="59" spans="2:14" x14ac:dyDescent="0.2">
      <c r="B59" s="11" t="s">
        <v>70</v>
      </c>
      <c r="C59" s="6">
        <v>1</v>
      </c>
      <c r="D59" s="6" t="s">
        <v>26</v>
      </c>
      <c r="E59" s="31">
        <v>0</v>
      </c>
      <c r="F59" s="32">
        <f>E59*(C59)</f>
        <v>0</v>
      </c>
      <c r="G59" s="59"/>
      <c r="H59" s="60"/>
      <c r="I59" s="60"/>
      <c r="J59" s="61"/>
      <c r="K59" s="28">
        <f t="shared" si="63"/>
        <v>0</v>
      </c>
      <c r="L59" s="28">
        <f t="shared" si="61"/>
        <v>0</v>
      </c>
      <c r="M59" s="28">
        <f t="shared" si="64"/>
        <v>0</v>
      </c>
      <c r="N59" s="19"/>
    </row>
    <row r="60" spans="2:14" x14ac:dyDescent="0.2">
      <c r="B60" s="11" t="s">
        <v>72</v>
      </c>
      <c r="C60" s="6">
        <v>1</v>
      </c>
      <c r="D60" s="6" t="s">
        <v>26</v>
      </c>
      <c r="E60" s="31">
        <v>0</v>
      </c>
      <c r="F60" s="32">
        <f>E60*(C60)</f>
        <v>0</v>
      </c>
      <c r="G60" s="62"/>
      <c r="H60" s="63"/>
      <c r="I60" s="63"/>
      <c r="J60" s="64"/>
      <c r="K60" s="28">
        <f t="shared" si="63"/>
        <v>0</v>
      </c>
      <c r="L60" s="28">
        <f t="shared" si="61"/>
        <v>0</v>
      </c>
      <c r="M60" s="28">
        <f t="shared" si="64"/>
        <v>0</v>
      </c>
      <c r="N60" s="19"/>
    </row>
    <row r="61" spans="2:14" ht="24" x14ac:dyDescent="0.2">
      <c r="B61" s="10" t="s">
        <v>71</v>
      </c>
      <c r="C61" s="6">
        <v>1</v>
      </c>
      <c r="D61" s="6" t="s">
        <v>26</v>
      </c>
      <c r="E61" s="31">
        <v>0</v>
      </c>
      <c r="F61" s="32">
        <f>E61*(C61)</f>
        <v>0</v>
      </c>
      <c r="G61" s="65"/>
      <c r="H61" s="66"/>
      <c r="I61" s="66"/>
      <c r="J61" s="67"/>
      <c r="K61" s="28">
        <f t="shared" si="63"/>
        <v>0</v>
      </c>
      <c r="L61" s="28">
        <f t="shared" si="61"/>
        <v>0</v>
      </c>
      <c r="M61" s="28">
        <f t="shared" si="64"/>
        <v>0</v>
      </c>
      <c r="N61" s="19"/>
    </row>
    <row r="62" spans="2:14" ht="24" x14ac:dyDescent="0.2">
      <c r="B62" s="46" t="s">
        <v>81</v>
      </c>
      <c r="C62" s="42">
        <v>1</v>
      </c>
      <c r="D62" s="43" t="s">
        <v>82</v>
      </c>
      <c r="E62" s="31">
        <v>0</v>
      </c>
      <c r="F62" s="28">
        <f>E62*(C62/1)</f>
        <v>0</v>
      </c>
      <c r="G62" s="31">
        <v>0</v>
      </c>
      <c r="H62" s="28">
        <f>G62*(C62/1)</f>
        <v>0</v>
      </c>
      <c r="I62" s="31">
        <v>0</v>
      </c>
      <c r="J62" s="28">
        <f>I62*(C62/1)</f>
        <v>0</v>
      </c>
      <c r="K62" s="28">
        <f t="shared" si="63"/>
        <v>0</v>
      </c>
      <c r="L62" s="28">
        <f t="shared" si="61"/>
        <v>0</v>
      </c>
      <c r="M62" s="28">
        <f t="shared" si="64"/>
        <v>0</v>
      </c>
      <c r="N62" s="19"/>
    </row>
    <row r="63" spans="2:14" x14ac:dyDescent="0.2">
      <c r="B63" s="82"/>
      <c r="C63" s="83"/>
      <c r="D63" s="83"/>
      <c r="E63" s="83"/>
      <c r="F63" s="83"/>
      <c r="G63" s="83"/>
      <c r="H63" s="83"/>
      <c r="I63" s="83"/>
      <c r="J63" s="83"/>
      <c r="K63" s="83"/>
      <c r="L63" s="83"/>
      <c r="M63" s="84"/>
      <c r="N63" s="19"/>
    </row>
    <row r="64" spans="2:14" ht="12.75" thickBot="1" x14ac:dyDescent="0.25">
      <c r="B64" s="13" t="s">
        <v>65</v>
      </c>
      <c r="C64" s="80"/>
      <c r="D64" s="81"/>
      <c r="E64" s="28">
        <f>SUM(E56:E62)</f>
        <v>0</v>
      </c>
      <c r="F64" s="28">
        <f t="shared" ref="F64:J64" si="65">SUM(F56:F62)</f>
        <v>0</v>
      </c>
      <c r="G64" s="28">
        <f t="shared" si="65"/>
        <v>0</v>
      </c>
      <c r="H64" s="28">
        <f t="shared" si="65"/>
        <v>0</v>
      </c>
      <c r="I64" s="28">
        <f t="shared" si="65"/>
        <v>0</v>
      </c>
      <c r="J64" s="28">
        <f t="shared" si="65"/>
        <v>0</v>
      </c>
      <c r="K64" s="28">
        <f>SUM(K56:K62)</f>
        <v>0</v>
      </c>
      <c r="L64" s="28">
        <f>SUM(L56:L62)</f>
        <v>0</v>
      </c>
      <c r="M64" s="30">
        <f>SUM(M56:M62)</f>
        <v>0</v>
      </c>
      <c r="N64" s="19"/>
    </row>
    <row r="65" spans="2:14" x14ac:dyDescent="0.2">
      <c r="B65" s="68"/>
      <c r="C65" s="69"/>
      <c r="D65" s="69"/>
      <c r="E65" s="69"/>
      <c r="F65" s="69"/>
      <c r="G65" s="69"/>
      <c r="H65" s="69"/>
      <c r="I65" s="69"/>
      <c r="J65" s="69"/>
      <c r="K65" s="69"/>
      <c r="L65" s="69"/>
      <c r="M65" s="79"/>
      <c r="N65" s="19"/>
    </row>
    <row r="66" spans="2:14" ht="36" customHeight="1" x14ac:dyDescent="0.2">
      <c r="B66" s="9" t="s">
        <v>36</v>
      </c>
      <c r="C66" s="25" t="s">
        <v>6</v>
      </c>
      <c r="D66" s="25" t="s">
        <v>7</v>
      </c>
      <c r="E66" s="27" t="s">
        <v>8</v>
      </c>
      <c r="F66" s="25" t="s">
        <v>9</v>
      </c>
      <c r="G66" s="27" t="s">
        <v>8</v>
      </c>
      <c r="H66" s="25" t="s">
        <v>10</v>
      </c>
      <c r="I66" s="25" t="s">
        <v>8</v>
      </c>
      <c r="J66" s="25" t="s">
        <v>11</v>
      </c>
      <c r="K66" s="25" t="s">
        <v>12</v>
      </c>
      <c r="L66" s="25" t="s">
        <v>13</v>
      </c>
      <c r="M66" s="25" t="s">
        <v>14</v>
      </c>
      <c r="N66" s="19"/>
    </row>
    <row r="67" spans="2:14" x14ac:dyDescent="0.2">
      <c r="B67" s="11" t="s">
        <v>59</v>
      </c>
      <c r="C67" s="6">
        <v>36</v>
      </c>
      <c r="D67" s="6" t="s">
        <v>16</v>
      </c>
      <c r="E67" s="31">
        <v>0</v>
      </c>
      <c r="F67" s="28">
        <f>E67*(C67/3)</f>
        <v>0</v>
      </c>
      <c r="G67" s="31">
        <v>0</v>
      </c>
      <c r="H67" s="28">
        <f>G67*(E67/3)</f>
        <v>0</v>
      </c>
      <c r="I67" s="31">
        <v>0</v>
      </c>
      <c r="J67" s="28">
        <f>I67*(G67/3)</f>
        <v>0</v>
      </c>
      <c r="K67" s="28">
        <f>F67+H67+J67</f>
        <v>0</v>
      </c>
      <c r="L67" s="28">
        <f t="shared" ref="L67:L77" si="66">K67*0.155</f>
        <v>0</v>
      </c>
      <c r="M67" s="28">
        <f t="shared" ref="M67" si="67">K67+L67</f>
        <v>0</v>
      </c>
      <c r="N67" s="19"/>
    </row>
    <row r="68" spans="2:14" x14ac:dyDescent="0.2">
      <c r="B68" s="11" t="s">
        <v>60</v>
      </c>
      <c r="C68" s="6">
        <v>36</v>
      </c>
      <c r="D68" s="6" t="s">
        <v>16</v>
      </c>
      <c r="E68" s="31">
        <v>0</v>
      </c>
      <c r="F68" s="28">
        <f>E68*(C68/3)</f>
        <v>0</v>
      </c>
      <c r="G68" s="31">
        <v>0</v>
      </c>
      <c r="H68" s="28">
        <f>G68*(E68/3)</f>
        <v>0</v>
      </c>
      <c r="I68" s="31">
        <v>0</v>
      </c>
      <c r="J68" s="28">
        <f>I68*(G68/3)</f>
        <v>0</v>
      </c>
      <c r="K68" s="28">
        <f t="shared" ref="K68:K77" si="68">F68+H68+J68</f>
        <v>0</v>
      </c>
      <c r="L68" s="28">
        <f t="shared" si="66"/>
        <v>0</v>
      </c>
      <c r="M68" s="28">
        <f t="shared" ref="M68:M77" si="69">K68+L68</f>
        <v>0</v>
      </c>
      <c r="N68" s="19"/>
    </row>
    <row r="69" spans="2:14" x14ac:dyDescent="0.2">
      <c r="B69" s="11" t="s">
        <v>61</v>
      </c>
      <c r="C69" s="6">
        <v>36</v>
      </c>
      <c r="D69" s="6" t="s">
        <v>16</v>
      </c>
      <c r="E69" s="31">
        <v>0</v>
      </c>
      <c r="F69" s="28">
        <f t="shared" ref="F69:J72" si="70">E69*(C69/3)</f>
        <v>0</v>
      </c>
      <c r="G69" s="31">
        <v>0</v>
      </c>
      <c r="H69" s="28">
        <f t="shared" si="70"/>
        <v>0</v>
      </c>
      <c r="I69" s="31">
        <v>0</v>
      </c>
      <c r="J69" s="28">
        <f t="shared" si="70"/>
        <v>0</v>
      </c>
      <c r="K69" s="28">
        <f t="shared" si="68"/>
        <v>0</v>
      </c>
      <c r="L69" s="28">
        <f t="shared" si="66"/>
        <v>0</v>
      </c>
      <c r="M69" s="28">
        <f t="shared" si="69"/>
        <v>0</v>
      </c>
      <c r="N69" s="19"/>
    </row>
    <row r="70" spans="2:14" x14ac:dyDescent="0.2">
      <c r="B70" s="11" t="s">
        <v>62</v>
      </c>
      <c r="C70" s="6">
        <v>36</v>
      </c>
      <c r="D70" s="6" t="s">
        <v>16</v>
      </c>
      <c r="E70" s="31">
        <v>0</v>
      </c>
      <c r="F70" s="28">
        <f t="shared" si="70"/>
        <v>0</v>
      </c>
      <c r="G70" s="31">
        <v>0</v>
      </c>
      <c r="H70" s="28">
        <f t="shared" si="70"/>
        <v>0</v>
      </c>
      <c r="I70" s="31">
        <v>0</v>
      </c>
      <c r="J70" s="28">
        <f t="shared" si="70"/>
        <v>0</v>
      </c>
      <c r="K70" s="28">
        <f t="shared" si="68"/>
        <v>0</v>
      </c>
      <c r="L70" s="28">
        <f t="shared" si="66"/>
        <v>0</v>
      </c>
      <c r="M70" s="28">
        <f t="shared" si="69"/>
        <v>0</v>
      </c>
      <c r="N70" s="19"/>
    </row>
    <row r="71" spans="2:14" x14ac:dyDescent="0.2">
      <c r="B71" s="11" t="s">
        <v>63</v>
      </c>
      <c r="C71" s="6">
        <v>36</v>
      </c>
      <c r="D71" s="6" t="s">
        <v>16</v>
      </c>
      <c r="E71" s="31">
        <v>0</v>
      </c>
      <c r="F71" s="28">
        <f t="shared" si="70"/>
        <v>0</v>
      </c>
      <c r="G71" s="31">
        <v>0</v>
      </c>
      <c r="H71" s="28">
        <f t="shared" si="70"/>
        <v>0</v>
      </c>
      <c r="I71" s="31">
        <v>0</v>
      </c>
      <c r="J71" s="28">
        <f t="shared" si="70"/>
        <v>0</v>
      </c>
      <c r="K71" s="28">
        <f t="shared" si="68"/>
        <v>0</v>
      </c>
      <c r="L71" s="28">
        <f t="shared" si="66"/>
        <v>0</v>
      </c>
      <c r="M71" s="28">
        <f t="shared" si="69"/>
        <v>0</v>
      </c>
      <c r="N71" s="19"/>
    </row>
    <row r="72" spans="2:14" x14ac:dyDescent="0.2">
      <c r="B72" s="11" t="s">
        <v>37</v>
      </c>
      <c r="C72" s="6">
        <v>36</v>
      </c>
      <c r="D72" s="6" t="s">
        <v>16</v>
      </c>
      <c r="E72" s="31">
        <v>0</v>
      </c>
      <c r="F72" s="28">
        <f t="shared" si="70"/>
        <v>0</v>
      </c>
      <c r="G72" s="31">
        <v>0</v>
      </c>
      <c r="H72" s="28">
        <f t="shared" ref="H72" si="71">G72*(E72/3)</f>
        <v>0</v>
      </c>
      <c r="I72" s="31">
        <v>0</v>
      </c>
      <c r="J72" s="28">
        <f t="shared" ref="J72" si="72">I72*(G72/3)</f>
        <v>0</v>
      </c>
      <c r="K72" s="28">
        <f t="shared" si="68"/>
        <v>0</v>
      </c>
      <c r="L72" s="28">
        <f t="shared" si="66"/>
        <v>0</v>
      </c>
      <c r="M72" s="28">
        <f t="shared" si="69"/>
        <v>0</v>
      </c>
      <c r="N72" s="19"/>
    </row>
    <row r="73" spans="2:14" x14ac:dyDescent="0.2">
      <c r="B73" s="11" t="s">
        <v>38</v>
      </c>
      <c r="C73" s="6">
        <v>1</v>
      </c>
      <c r="D73" s="6" t="s">
        <v>34</v>
      </c>
      <c r="E73" s="31">
        <v>0</v>
      </c>
      <c r="F73" s="28">
        <f>E73*(C73/C73)</f>
        <v>0</v>
      </c>
      <c r="G73" s="59"/>
      <c r="H73" s="60"/>
      <c r="I73" s="60"/>
      <c r="J73" s="61"/>
      <c r="K73" s="28">
        <f t="shared" si="68"/>
        <v>0</v>
      </c>
      <c r="L73" s="28">
        <f t="shared" si="66"/>
        <v>0</v>
      </c>
      <c r="M73" s="28">
        <f t="shared" si="69"/>
        <v>0</v>
      </c>
      <c r="N73" s="19"/>
    </row>
    <row r="74" spans="2:14" x14ac:dyDescent="0.2">
      <c r="B74" s="11" t="s">
        <v>64</v>
      </c>
      <c r="C74" s="6">
        <v>1</v>
      </c>
      <c r="D74" s="6" t="s">
        <v>34</v>
      </c>
      <c r="E74" s="31">
        <v>0</v>
      </c>
      <c r="F74" s="28">
        <f>E74*(C74/C74)</f>
        <v>0</v>
      </c>
      <c r="G74" s="65"/>
      <c r="H74" s="66"/>
      <c r="I74" s="66"/>
      <c r="J74" s="67"/>
      <c r="K74" s="28">
        <f t="shared" si="68"/>
        <v>0</v>
      </c>
      <c r="L74" s="28">
        <f t="shared" si="66"/>
        <v>0</v>
      </c>
      <c r="M74" s="28">
        <f t="shared" si="69"/>
        <v>0</v>
      </c>
      <c r="N74" s="19"/>
    </row>
    <row r="75" spans="2:14" x14ac:dyDescent="0.2">
      <c r="B75" s="11" t="s">
        <v>39</v>
      </c>
      <c r="C75" s="6">
        <v>36</v>
      </c>
      <c r="D75" s="6" t="s">
        <v>16</v>
      </c>
      <c r="E75" s="31">
        <v>0</v>
      </c>
      <c r="F75" s="28">
        <f>E75*(C75/3)</f>
        <v>0</v>
      </c>
      <c r="G75" s="31">
        <v>0</v>
      </c>
      <c r="H75" s="28">
        <f>G75*(C75/3)</f>
        <v>0</v>
      </c>
      <c r="I75" s="31">
        <v>0</v>
      </c>
      <c r="J75" s="28">
        <f>I75*(G75/3)</f>
        <v>0</v>
      </c>
      <c r="K75" s="28">
        <f t="shared" si="68"/>
        <v>0</v>
      </c>
      <c r="L75" s="28">
        <f t="shared" si="66"/>
        <v>0</v>
      </c>
      <c r="M75" s="28">
        <f t="shared" si="69"/>
        <v>0</v>
      </c>
      <c r="N75" s="19"/>
    </row>
    <row r="76" spans="2:14" x14ac:dyDescent="0.2">
      <c r="B76" s="11" t="s">
        <v>40</v>
      </c>
      <c r="C76" s="6">
        <v>36</v>
      </c>
      <c r="D76" s="6" t="s">
        <v>16</v>
      </c>
      <c r="E76" s="31">
        <v>0</v>
      </c>
      <c r="F76" s="28">
        <f>E76*(C76/3)</f>
        <v>0</v>
      </c>
      <c r="G76" s="31">
        <v>0</v>
      </c>
      <c r="H76" s="28">
        <f>G76*(C76/3)</f>
        <v>0</v>
      </c>
      <c r="I76" s="31">
        <v>0</v>
      </c>
      <c r="J76" s="28">
        <f>I76*(G76/3)</f>
        <v>0</v>
      </c>
      <c r="K76" s="28">
        <f t="shared" si="68"/>
        <v>0</v>
      </c>
      <c r="L76" s="28">
        <f t="shared" si="66"/>
        <v>0</v>
      </c>
      <c r="M76" s="28">
        <f t="shared" si="69"/>
        <v>0</v>
      </c>
      <c r="N76" s="19"/>
    </row>
    <row r="77" spans="2:14" ht="24" x14ac:dyDescent="0.2">
      <c r="B77" s="46" t="s">
        <v>81</v>
      </c>
      <c r="C77" s="42">
        <v>1</v>
      </c>
      <c r="D77" s="43" t="s">
        <v>82</v>
      </c>
      <c r="E77" s="31">
        <v>0</v>
      </c>
      <c r="F77" s="28">
        <f>E77*(C77/1)</f>
        <v>0</v>
      </c>
      <c r="G77" s="31">
        <v>0</v>
      </c>
      <c r="H77" s="28">
        <f>G77*(C77/1)</f>
        <v>0</v>
      </c>
      <c r="I77" s="31">
        <v>0</v>
      </c>
      <c r="J77" s="28">
        <f>I77*(C77/1)</f>
        <v>0</v>
      </c>
      <c r="K77" s="28">
        <f t="shared" si="68"/>
        <v>0</v>
      </c>
      <c r="L77" s="28">
        <f t="shared" si="66"/>
        <v>0</v>
      </c>
      <c r="M77" s="28">
        <f t="shared" si="69"/>
        <v>0</v>
      </c>
      <c r="N77" s="19"/>
    </row>
    <row r="78" spans="2:14" x14ac:dyDescent="0.2">
      <c r="B78" s="68"/>
      <c r="C78" s="69"/>
      <c r="D78" s="69"/>
      <c r="E78" s="69"/>
      <c r="F78" s="69"/>
      <c r="G78" s="69"/>
      <c r="H78" s="69"/>
      <c r="I78" s="69"/>
      <c r="J78" s="69"/>
      <c r="K78" s="69"/>
      <c r="L78" s="69"/>
      <c r="M78" s="70"/>
      <c r="N78" s="19"/>
    </row>
    <row r="79" spans="2:14" ht="12.75" thickBot="1" x14ac:dyDescent="0.25">
      <c r="B79" s="13" t="s">
        <v>65</v>
      </c>
      <c r="C79" s="80"/>
      <c r="D79" s="81"/>
      <c r="E79" s="37">
        <f>SUM(E67:E77)</f>
        <v>0</v>
      </c>
      <c r="F79" s="37">
        <f t="shared" ref="F79:J79" si="73">SUM(F67:F77)</f>
        <v>0</v>
      </c>
      <c r="G79" s="37">
        <f t="shared" si="73"/>
        <v>0</v>
      </c>
      <c r="H79" s="37">
        <f t="shared" si="73"/>
        <v>0</v>
      </c>
      <c r="I79" s="37">
        <f t="shared" si="73"/>
        <v>0</v>
      </c>
      <c r="J79" s="37">
        <f t="shared" si="73"/>
        <v>0</v>
      </c>
      <c r="K79" s="28">
        <f>SUM(K67:K76)</f>
        <v>0</v>
      </c>
      <c r="L79" s="28">
        <f>SUM(L67:L76)</f>
        <v>0</v>
      </c>
      <c r="M79" s="30">
        <f>SUM(M67:M76)</f>
        <v>0</v>
      </c>
      <c r="N79" s="19"/>
    </row>
    <row r="80" spans="2:14" x14ac:dyDescent="0.2"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6"/>
      <c r="N80" s="19"/>
    </row>
    <row r="81" spans="2:14" ht="12" customHeight="1" x14ac:dyDescent="0.2">
      <c r="B81" s="77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6"/>
      <c r="N81" s="19"/>
    </row>
    <row r="82" spans="2:14" ht="12.95" customHeight="1" thickBot="1" x14ac:dyDescent="0.25">
      <c r="B82" s="71" t="s">
        <v>27</v>
      </c>
      <c r="C82" s="72"/>
      <c r="D82" s="72"/>
      <c r="E82" s="72"/>
      <c r="F82" s="72"/>
      <c r="G82" s="72"/>
      <c r="H82" s="72"/>
      <c r="I82" s="72"/>
      <c r="J82" s="73"/>
      <c r="K82" s="36">
        <f>K79+K64+K53+K32+K46</f>
        <v>0</v>
      </c>
      <c r="L82" s="36">
        <f t="shared" ref="L82:M82" si="74">L79+L64+L53+L32+L46</f>
        <v>0</v>
      </c>
      <c r="M82" s="38">
        <f t="shared" si="74"/>
        <v>0</v>
      </c>
      <c r="N82" s="19"/>
    </row>
    <row r="83" spans="2:14" x14ac:dyDescent="0.2">
      <c r="B83" s="95" t="s">
        <v>28</v>
      </c>
      <c r="C83" s="95"/>
      <c r="D83" s="95"/>
      <c r="E83" s="95"/>
      <c r="F83" s="95"/>
      <c r="G83" s="95"/>
      <c r="H83" s="95"/>
      <c r="I83" s="95"/>
      <c r="J83" s="95"/>
      <c r="K83" s="95"/>
      <c r="L83" s="95"/>
      <c r="M83" s="96"/>
      <c r="N83" s="19"/>
    </row>
    <row r="84" spans="2:14" x14ac:dyDescent="0.2">
      <c r="B84" s="95" t="s">
        <v>29</v>
      </c>
      <c r="C84" s="95"/>
      <c r="D84" s="95"/>
      <c r="E84" s="95"/>
      <c r="F84" s="95"/>
      <c r="G84" s="95"/>
      <c r="H84" s="95"/>
      <c r="I84" s="95"/>
      <c r="J84" s="95"/>
      <c r="K84" s="95"/>
      <c r="L84" s="95"/>
      <c r="M84" s="95"/>
      <c r="N84" s="19"/>
    </row>
    <row r="85" spans="2:14" x14ac:dyDescent="0.2">
      <c r="B85" s="19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19"/>
    </row>
    <row r="86" spans="2:14" x14ac:dyDescent="0.2">
      <c r="B86" s="18"/>
    </row>
    <row r="87" spans="2:14" x14ac:dyDescent="0.2">
      <c r="B87" s="18"/>
    </row>
    <row r="88" spans="2:14" x14ac:dyDescent="0.2">
      <c r="B88" s="14"/>
    </row>
  </sheetData>
  <mergeCells count="125">
    <mergeCell ref="E5:F5"/>
    <mergeCell ref="G5:H5"/>
    <mergeCell ref="I5:J5"/>
    <mergeCell ref="C9:C10"/>
    <mergeCell ref="D9:D10"/>
    <mergeCell ref="E9:E10"/>
    <mergeCell ref="F9:F10"/>
    <mergeCell ref="G9:G10"/>
    <mergeCell ref="C7:C8"/>
    <mergeCell ref="D7:D8"/>
    <mergeCell ref="E7:E8"/>
    <mergeCell ref="F7:F8"/>
    <mergeCell ref="G7:G8"/>
    <mergeCell ref="H9:H10"/>
    <mergeCell ref="I9:I10"/>
    <mergeCell ref="J9:J10"/>
    <mergeCell ref="K9:K10"/>
    <mergeCell ref="L9:L10"/>
    <mergeCell ref="M9:M10"/>
    <mergeCell ref="I7:I8"/>
    <mergeCell ref="J7:J8"/>
    <mergeCell ref="K7:K8"/>
    <mergeCell ref="L7:L8"/>
    <mergeCell ref="M7:M8"/>
    <mergeCell ref="H7:H8"/>
    <mergeCell ref="I11:I12"/>
    <mergeCell ref="J11:J12"/>
    <mergeCell ref="K11:K12"/>
    <mergeCell ref="L11:L12"/>
    <mergeCell ref="M11:M12"/>
    <mergeCell ref="C11:C12"/>
    <mergeCell ref="D11:D12"/>
    <mergeCell ref="E11:E12"/>
    <mergeCell ref="F11:F12"/>
    <mergeCell ref="G11:G12"/>
    <mergeCell ref="H11:H12"/>
    <mergeCell ref="B83:M83"/>
    <mergeCell ref="B84:M84"/>
    <mergeCell ref="A33:XFD34"/>
    <mergeCell ref="C32:D32"/>
    <mergeCell ref="G28:J28"/>
    <mergeCell ref="B30:M31"/>
    <mergeCell ref="I15:I16"/>
    <mergeCell ref="J15:J16"/>
    <mergeCell ref="K15:K16"/>
    <mergeCell ref="L15:L16"/>
    <mergeCell ref="M15:M16"/>
    <mergeCell ref="C15:C16"/>
    <mergeCell ref="D15:D16"/>
    <mergeCell ref="E15:E16"/>
    <mergeCell ref="F15:F16"/>
    <mergeCell ref="G15:G16"/>
    <mergeCell ref="H15:H16"/>
    <mergeCell ref="D17:D18"/>
    <mergeCell ref="C23:C24"/>
    <mergeCell ref="C21:C22"/>
    <mergeCell ref="C19:C20"/>
    <mergeCell ref="C17:C18"/>
    <mergeCell ref="D23:D24"/>
    <mergeCell ref="D21:D22"/>
    <mergeCell ref="D19:D20"/>
    <mergeCell ref="C13:C14"/>
    <mergeCell ref="D13:D14"/>
    <mergeCell ref="E23:E24"/>
    <mergeCell ref="E21:E22"/>
    <mergeCell ref="E19:E20"/>
    <mergeCell ref="E17:E18"/>
    <mergeCell ref="E13:E14"/>
    <mergeCell ref="M13:M14"/>
    <mergeCell ref="L13:L14"/>
    <mergeCell ref="K13:K14"/>
    <mergeCell ref="J13:J14"/>
    <mergeCell ref="I13:I14"/>
    <mergeCell ref="H13:H14"/>
    <mergeCell ref="G13:G14"/>
    <mergeCell ref="F13:F14"/>
    <mergeCell ref="M21:M22"/>
    <mergeCell ref="L21:L22"/>
    <mergeCell ref="K21:K22"/>
    <mergeCell ref="J21:J22"/>
    <mergeCell ref="I21:I22"/>
    <mergeCell ref="H21:H22"/>
    <mergeCell ref="G21:G22"/>
    <mergeCell ref="H23:H24"/>
    <mergeCell ref="G23:G24"/>
    <mergeCell ref="F23:F24"/>
    <mergeCell ref="M17:M18"/>
    <mergeCell ref="L17:L18"/>
    <mergeCell ref="K17:K18"/>
    <mergeCell ref="J17:J18"/>
    <mergeCell ref="I17:I18"/>
    <mergeCell ref="H17:H18"/>
    <mergeCell ref="F21:F22"/>
    <mergeCell ref="M19:M20"/>
    <mergeCell ref="L19:L20"/>
    <mergeCell ref="K19:K20"/>
    <mergeCell ref="J19:J20"/>
    <mergeCell ref="I19:I20"/>
    <mergeCell ref="H19:H20"/>
    <mergeCell ref="G19:G20"/>
    <mergeCell ref="F19:F20"/>
    <mergeCell ref="B4:M4"/>
    <mergeCell ref="G59:J61"/>
    <mergeCell ref="G73:J74"/>
    <mergeCell ref="B78:M78"/>
    <mergeCell ref="B82:J82"/>
    <mergeCell ref="B80:M81"/>
    <mergeCell ref="B65:M65"/>
    <mergeCell ref="C64:D64"/>
    <mergeCell ref="C46:D46"/>
    <mergeCell ref="B45:M45"/>
    <mergeCell ref="B47:M47"/>
    <mergeCell ref="C79:D79"/>
    <mergeCell ref="G50:J50"/>
    <mergeCell ref="B54:M54"/>
    <mergeCell ref="C53:D53"/>
    <mergeCell ref="B52:M52"/>
    <mergeCell ref="B63:M63"/>
    <mergeCell ref="G17:G18"/>
    <mergeCell ref="F17:F18"/>
    <mergeCell ref="M23:M24"/>
    <mergeCell ref="L23:L24"/>
    <mergeCell ref="K23:K24"/>
    <mergeCell ref="J23:J24"/>
    <mergeCell ref="I23:I24"/>
  </mergeCells>
  <pageMargins left="0.7" right="0.7" top="0.75" bottom="0.75" header="0.3" footer="0.3"/>
  <pageSetup paperSize="9" scale="42" orientation="landscape" horizontalDpi="0" verticalDpi="0"/>
  <rowBreaks count="1" manualBreakCount="1">
    <brk id="47" max="13" man="1"/>
  </rowBreaks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Consolidated Princing</vt:lpstr>
      <vt:lpstr>Detailed Pricing</vt:lpstr>
      <vt:lpstr>'Detailed Pricing'!Print_Area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Nhlakanipho N. Mzimela</dc:creator>
  <cp:lastModifiedBy>Sunil Sonpal</cp:lastModifiedBy>
  <dcterms:created xsi:type="dcterms:W3CDTF">2025-02-25T06:21:39Z</dcterms:created>
  <dcterms:modified xsi:type="dcterms:W3CDTF">2025-03-27T12:08:35Z</dcterms:modified>
</cp:coreProperties>
</file>