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hidePivotFieldList="1" defaultThemeVersion="124226"/>
  <mc:AlternateContent xmlns:mc="http://schemas.openxmlformats.org/markup-compatibility/2006">
    <mc:Choice Requires="x15">
      <x15ac:absPath xmlns:x15ac="http://schemas.microsoft.com/office/spreadsheetml/2010/11/ac" url="C:\Users\gumedek\Desktop\"/>
    </mc:Choice>
  </mc:AlternateContent>
  <xr:revisionPtr revIDLastSave="0" documentId="13_ncr:1_{328568F1-91B9-4C36-BCF4-7FAC9E2A1A45}" xr6:coauthVersionLast="47" xr6:coauthVersionMax="47" xr10:uidLastSave="{00000000-0000-0000-0000-000000000000}"/>
  <bookViews>
    <workbookView xWindow="-110" yWindow="-110" windowWidth="19420" windowHeight="10140" tabRatio="873" activeTab="3" xr2:uid="{00000000-000D-0000-FFFF-FFFF00000000}"/>
  </bookViews>
  <sheets>
    <sheet name="Read Me" sheetId="26" r:id="rId1"/>
    <sheet name="Tender Cover Sheet" sheetId="16" r:id="rId2"/>
    <sheet name="5.1.0 Preamble" sheetId="35" r:id="rId3"/>
    <sheet name="5.1.1 Price Table 1-3" sheetId="60" r:id="rId4"/>
    <sheet name="5.1.2 CPA Formulae" sheetId="5" r:id="rId5"/>
    <sheet name="5.1.3 Summary" sheetId="62" r:id="rId6"/>
    <sheet name="5.1.4 PS5" sheetId="55" state="hidden" r:id="rId7"/>
    <sheet name="5.1.4 Exchange Rates" sheetId="61" r:id="rId8"/>
  </sheets>
  <definedNames>
    <definedName name="a">#REF!</definedName>
    <definedName name="Area_Print">#REF!</definedName>
    <definedName name="b">#REF!</definedName>
    <definedName name="copy">#REF!</definedName>
    <definedName name="d">#REF!</definedName>
    <definedName name="Data">#REF!</definedName>
    <definedName name="Data_Daywork">#REF!</definedName>
    <definedName name="Data_Opt_Bill5">#REF!</definedName>
    <definedName name="e">#REF!</definedName>
    <definedName name="_xlnm.Print_Area" localSheetId="4">'5.1.2 CPA Formulae'!$A$1:$BO$155</definedName>
    <definedName name="_xlnm.Print_Area" localSheetId="5">'5.1.3 Summary'!$A$1:$I$24</definedName>
    <definedName name="Sort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62" l="1"/>
  <c r="C19" i="62"/>
  <c r="C11" i="62"/>
  <c r="C12" i="62"/>
  <c r="C15" i="62"/>
  <c r="C16" i="62"/>
  <c r="C17" i="62"/>
  <c r="F17" i="62"/>
  <c r="F16" i="62"/>
  <c r="F15" i="62"/>
  <c r="F12" i="62"/>
  <c r="F11" i="62"/>
  <c r="D17" i="62"/>
  <c r="D16" i="62"/>
  <c r="D15" i="62"/>
  <c r="D12" i="62"/>
  <c r="D11" i="62"/>
  <c r="E17" i="62"/>
  <c r="E16" i="62"/>
  <c r="E15" i="62"/>
  <c r="E12" i="62"/>
  <c r="E11" i="62"/>
  <c r="B17" i="62"/>
  <c r="B16" i="62"/>
  <c r="B15" i="62"/>
  <c r="B14" i="62"/>
  <c r="B13" i="62"/>
  <c r="B12" i="62"/>
  <c r="B11" i="62"/>
  <c r="B10" i="62"/>
  <c r="N67" i="60"/>
  <c r="M67" i="60"/>
  <c r="L67" i="60"/>
  <c r="K67" i="60"/>
  <c r="J67" i="60"/>
  <c r="F67" i="60"/>
  <c r="N23" i="60"/>
  <c r="M23" i="60"/>
  <c r="L23" i="60"/>
  <c r="K23" i="60"/>
  <c r="J23" i="60"/>
  <c r="F23" i="60"/>
  <c r="J22" i="60"/>
  <c r="F22" i="60"/>
  <c r="J30" i="60"/>
  <c r="N30" i="60"/>
  <c r="M30" i="60"/>
  <c r="L30" i="60"/>
  <c r="K30" i="60"/>
  <c r="F30" i="60"/>
  <c r="N37" i="60"/>
  <c r="M37" i="60"/>
  <c r="L37" i="60"/>
  <c r="K37" i="60"/>
  <c r="J37" i="60"/>
  <c r="F37" i="60"/>
  <c r="F44" i="60"/>
  <c r="J44" i="60"/>
  <c r="N44" i="60"/>
  <c r="M44" i="60"/>
  <c r="L44" i="60"/>
  <c r="K44" i="60"/>
  <c r="P43" i="60"/>
  <c r="J43" i="60"/>
  <c r="H43" i="60"/>
  <c r="K43" i="60" s="1"/>
  <c r="L43" i="60" s="1"/>
  <c r="F43" i="60"/>
  <c r="N51" i="60"/>
  <c r="M51" i="60"/>
  <c r="L51" i="60"/>
  <c r="K51" i="60"/>
  <c r="J51" i="60"/>
  <c r="F51" i="60"/>
  <c r="P50" i="60"/>
  <c r="J50" i="60"/>
  <c r="H50" i="60"/>
  <c r="K50" i="60" s="1"/>
  <c r="L50" i="60" s="1"/>
  <c r="F50" i="60"/>
  <c r="F56" i="60"/>
  <c r="F60" i="60"/>
  <c r="F65" i="60"/>
  <c r="P36" i="60"/>
  <c r="K36" i="60"/>
  <c r="L36" i="60" s="1"/>
  <c r="J36" i="60"/>
  <c r="F36" i="60"/>
  <c r="J29" i="60"/>
  <c r="F29" i="60"/>
  <c r="K29" i="60"/>
  <c r="P29" i="60"/>
  <c r="P28" i="60"/>
  <c r="P27" i="60"/>
  <c r="P26" i="60"/>
  <c r="K22" i="60"/>
  <c r="L22" i="60" s="1"/>
  <c r="P22" i="60"/>
  <c r="J28" i="60"/>
  <c r="H28" i="60"/>
  <c r="K28" i="60" s="1"/>
  <c r="F28" i="60"/>
  <c r="J27" i="60"/>
  <c r="H27" i="60"/>
  <c r="K27" i="60" s="1"/>
  <c r="F27" i="60"/>
  <c r="J26" i="60"/>
  <c r="H26" i="60"/>
  <c r="K26" i="60" s="1"/>
  <c r="F26" i="60"/>
  <c r="M43" i="60" l="1"/>
  <c r="N43" i="60" s="1"/>
  <c r="M50" i="60"/>
  <c r="N50" i="60" s="1"/>
  <c r="M36" i="60"/>
  <c r="N36" i="60" s="1"/>
  <c r="L27" i="60"/>
  <c r="L26" i="60"/>
  <c r="L28" i="60"/>
  <c r="L29" i="60"/>
  <c r="M29" i="60" s="1"/>
  <c r="N29" i="60" s="1"/>
  <c r="M22" i="60"/>
  <c r="N22" i="60" s="1"/>
  <c r="M26" i="60"/>
  <c r="M28" i="60"/>
  <c r="M27" i="60"/>
  <c r="N27" i="60" s="1"/>
  <c r="B3" i="60"/>
  <c r="P64" i="60"/>
  <c r="J64" i="60"/>
  <c r="H64" i="60"/>
  <c r="K64" i="60" s="1"/>
  <c r="F64" i="60"/>
  <c r="P63" i="60"/>
  <c r="J63" i="60"/>
  <c r="H63" i="60"/>
  <c r="K63" i="60" s="1"/>
  <c r="F63" i="60"/>
  <c r="P59" i="60"/>
  <c r="J59" i="60"/>
  <c r="J60" i="60" s="1"/>
  <c r="H59" i="60"/>
  <c r="K59" i="60" s="1"/>
  <c r="K60" i="60" s="1"/>
  <c r="F59" i="60"/>
  <c r="P55" i="60"/>
  <c r="J55" i="60"/>
  <c r="H55" i="60"/>
  <c r="K55" i="60" s="1"/>
  <c r="F55" i="60"/>
  <c r="P54" i="60"/>
  <c r="J54" i="60"/>
  <c r="H54" i="60"/>
  <c r="K54" i="60" s="1"/>
  <c r="F54" i="60"/>
  <c r="P49" i="60"/>
  <c r="J49" i="60"/>
  <c r="H49" i="60"/>
  <c r="K49" i="60" s="1"/>
  <c r="F49" i="60"/>
  <c r="P48" i="60"/>
  <c r="J48" i="60"/>
  <c r="H48" i="60"/>
  <c r="K48" i="60" s="1"/>
  <c r="F48" i="60"/>
  <c r="P47" i="60"/>
  <c r="J47" i="60"/>
  <c r="C14" i="62" s="1"/>
  <c r="H47" i="60"/>
  <c r="K47" i="60" s="1"/>
  <c r="F47" i="60"/>
  <c r="E14" i="62" s="1"/>
  <c r="P42" i="60"/>
  <c r="J42" i="60"/>
  <c r="H42" i="60"/>
  <c r="K42" i="60" s="1"/>
  <c r="F42" i="60"/>
  <c r="P41" i="60"/>
  <c r="J41" i="60"/>
  <c r="H41" i="60"/>
  <c r="K41" i="60" s="1"/>
  <c r="F41" i="60"/>
  <c r="P40" i="60"/>
  <c r="J40" i="60"/>
  <c r="C13" i="62" s="1"/>
  <c r="H40" i="60"/>
  <c r="K40" i="60" s="1"/>
  <c r="F40" i="60"/>
  <c r="E13" i="62" s="1"/>
  <c r="P35" i="60"/>
  <c r="J35" i="60"/>
  <c r="H35" i="60"/>
  <c r="K35" i="60" s="1"/>
  <c r="F35" i="60"/>
  <c r="P34" i="60"/>
  <c r="J34" i="60"/>
  <c r="H34" i="60"/>
  <c r="K34" i="60" s="1"/>
  <c r="F34" i="60"/>
  <c r="P33" i="60"/>
  <c r="J33" i="60"/>
  <c r="H33" i="60"/>
  <c r="K33" i="60" s="1"/>
  <c r="F33" i="60"/>
  <c r="P21" i="60"/>
  <c r="J21" i="60"/>
  <c r="H21" i="60"/>
  <c r="K21" i="60" s="1"/>
  <c r="F21" i="60"/>
  <c r="P20" i="60"/>
  <c r="J20" i="60"/>
  <c r="H20" i="60"/>
  <c r="K20" i="60" s="1"/>
  <c r="F20" i="60"/>
  <c r="P19" i="60"/>
  <c r="J19" i="60"/>
  <c r="H19" i="60"/>
  <c r="K19" i="60" s="1"/>
  <c r="F19" i="60"/>
  <c r="N28" i="60" l="1"/>
  <c r="N26" i="60"/>
  <c r="C10" i="62"/>
  <c r="K65" i="60"/>
  <c r="D13" i="62"/>
  <c r="J56" i="60"/>
  <c r="J65" i="60"/>
  <c r="L19" i="60"/>
  <c r="E10" i="62"/>
  <c r="K56" i="60"/>
  <c r="D14" i="62"/>
  <c r="L33" i="60"/>
  <c r="M33" i="60" s="1"/>
  <c r="L20" i="60"/>
  <c r="M20" i="60" s="1"/>
  <c r="N20" i="60" s="1"/>
  <c r="L34" i="60"/>
  <c r="M34" i="60" s="1"/>
  <c r="N34" i="60" s="1"/>
  <c r="L21" i="60"/>
  <c r="M21" i="60" s="1"/>
  <c r="N21" i="60" s="1"/>
  <c r="L59" i="60"/>
  <c r="L55" i="60"/>
  <c r="M55" i="60" s="1"/>
  <c r="N55" i="60" s="1"/>
  <c r="L54" i="60"/>
  <c r="L35" i="60"/>
  <c r="M35" i="60" s="1"/>
  <c r="N35" i="60" s="1"/>
  <c r="L40" i="60"/>
  <c r="L41" i="60"/>
  <c r="M41" i="60" s="1"/>
  <c r="N41" i="60" s="1"/>
  <c r="L42" i="60"/>
  <c r="M42" i="60" s="1"/>
  <c r="N42" i="60" s="1"/>
  <c r="L47" i="60"/>
  <c r="L48" i="60"/>
  <c r="M48" i="60" s="1"/>
  <c r="N48" i="60" s="1"/>
  <c r="L49" i="60"/>
  <c r="M49" i="60" s="1"/>
  <c r="N49" i="60" s="1"/>
  <c r="L63" i="60"/>
  <c r="L64" i="60"/>
  <c r="M64" i="60" s="1"/>
  <c r="N64" i="60" s="1"/>
  <c r="E19" i="62" l="1"/>
  <c r="E20" i="62" s="1"/>
  <c r="E21" i="62" s="1"/>
  <c r="M59" i="60"/>
  <c r="L60" i="60"/>
  <c r="M63" i="60"/>
  <c r="L65" i="60"/>
  <c r="D10" i="62"/>
  <c r="D19" i="62" s="1"/>
  <c r="C20" i="62"/>
  <c r="C21" i="62" s="1"/>
  <c r="M54" i="60"/>
  <c r="L56" i="60"/>
  <c r="M47" i="60"/>
  <c r="F14" i="62"/>
  <c r="M40" i="60"/>
  <c r="F13" i="62"/>
  <c r="N33" i="60"/>
  <c r="M19" i="60"/>
  <c r="D20" i="62" l="1"/>
  <c r="D21" i="62" s="1"/>
  <c r="N63" i="60"/>
  <c r="N65" i="60" s="1"/>
  <c r="M65" i="60"/>
  <c r="F10" i="62"/>
  <c r="F19" i="62" s="1"/>
  <c r="N59" i="60"/>
  <c r="N60" i="60" s="1"/>
  <c r="M60" i="60"/>
  <c r="N54" i="60"/>
  <c r="N56" i="60" s="1"/>
  <c r="M56" i="60"/>
  <c r="N47" i="60"/>
  <c r="N40" i="60"/>
  <c r="N19" i="60"/>
  <c r="F21" i="62" l="1"/>
  <c r="C1" i="26"/>
  <c r="C10" i="5"/>
  <c r="C4" i="61"/>
  <c r="C3" i="61"/>
  <c r="C1" i="61"/>
  <c r="C4" i="62"/>
  <c r="C3" i="62"/>
  <c r="C4" i="5"/>
  <c r="C3" i="5"/>
  <c r="B4" i="60"/>
  <c r="C3" i="35"/>
  <c r="C3" i="26"/>
  <c r="C4" i="35"/>
  <c r="C18" i="16"/>
  <c r="C4" i="55" s="1"/>
  <c r="B148" i="5"/>
  <c r="B137" i="5"/>
  <c r="B126" i="5"/>
  <c r="B115" i="5"/>
  <c r="B104" i="5"/>
  <c r="B93" i="5"/>
  <c r="B82" i="5"/>
  <c r="B71" i="5"/>
  <c r="B60" i="5"/>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1" i="5"/>
  <c r="C12" i="5"/>
  <c r="C13" i="5"/>
  <c r="C14" i="5"/>
  <c r="C15" i="5"/>
  <c r="C16" i="5"/>
  <c r="C17" i="5"/>
  <c r="C18" i="5"/>
  <c r="C19" i="5"/>
  <c r="B49" i="5"/>
  <c r="C1" i="55"/>
  <c r="C2" i="55"/>
  <c r="Q80" i="55" l="1"/>
  <c r="K80" i="55"/>
  <c r="O80" i="55"/>
  <c r="P31" i="55"/>
  <c r="P48" i="55" s="1"/>
  <c r="P50" i="55" s="1"/>
  <c r="L40" i="55"/>
  <c r="Q48" i="55"/>
  <c r="Q50" i="55" s="1"/>
  <c r="L48" i="55"/>
  <c r="L50" i="55" s="1"/>
  <c r="N80" i="55"/>
  <c r="C20" i="16"/>
  <c r="O48" i="55"/>
  <c r="O50" i="55" s="1"/>
  <c r="M80" i="55"/>
  <c r="N31" i="55"/>
  <c r="N48" i="55" s="1"/>
  <c r="N50" i="55" s="1"/>
  <c r="L80" i="55"/>
  <c r="C28" i="16" l="1"/>
</calcChain>
</file>

<file path=xl/sharedStrings.xml><?xml version="1.0" encoding="utf-8"?>
<sst xmlns="http://schemas.openxmlformats.org/spreadsheetml/2006/main" count="1269" uniqueCount="405">
  <si>
    <t>Total</t>
  </si>
  <si>
    <t>A</t>
  </si>
  <si>
    <t>B</t>
  </si>
  <si>
    <t>C</t>
  </si>
  <si>
    <t>D</t>
  </si>
  <si>
    <t>E</t>
  </si>
  <si>
    <t>F</t>
  </si>
  <si>
    <t>G</t>
  </si>
  <si>
    <t>H</t>
  </si>
  <si>
    <t>I</t>
  </si>
  <si>
    <t>J</t>
  </si>
  <si>
    <t>GENERAL NOTES :</t>
  </si>
  <si>
    <t>PRICING INFORMATION</t>
  </si>
  <si>
    <t>(excluding VAT)</t>
  </si>
  <si>
    <t>RAND VALUE IN WORDS</t>
  </si>
  <si>
    <t>DATE :</t>
  </si>
  <si>
    <t>SIGNATURE :</t>
  </si>
  <si>
    <t>A1</t>
  </si>
  <si>
    <t>A2</t>
  </si>
  <si>
    <t>A3</t>
  </si>
  <si>
    <t>A4</t>
  </si>
  <si>
    <t>A5</t>
  </si>
  <si>
    <t>A6</t>
  </si>
  <si>
    <t>B1</t>
  </si>
  <si>
    <t>B2</t>
  </si>
  <si>
    <t>B3</t>
  </si>
  <si>
    <t>B4</t>
  </si>
  <si>
    <t>B5</t>
  </si>
  <si>
    <t>B6</t>
  </si>
  <si>
    <t>C1</t>
  </si>
  <si>
    <t>C2</t>
  </si>
  <si>
    <t>C3</t>
  </si>
  <si>
    <t>C4</t>
  </si>
  <si>
    <t>C5</t>
  </si>
  <si>
    <t>C6</t>
  </si>
  <si>
    <t>D1</t>
  </si>
  <si>
    <t>D2</t>
  </si>
  <si>
    <t>D3</t>
  </si>
  <si>
    <t>D4</t>
  </si>
  <si>
    <t>D5</t>
  </si>
  <si>
    <t>D6</t>
  </si>
  <si>
    <t>E1</t>
  </si>
  <si>
    <t>E2</t>
  </si>
  <si>
    <t>E3</t>
  </si>
  <si>
    <t>E4</t>
  </si>
  <si>
    <t>E5</t>
  </si>
  <si>
    <t>E6</t>
  </si>
  <si>
    <t>F1</t>
  </si>
  <si>
    <t>F2</t>
  </si>
  <si>
    <t>F3</t>
  </si>
  <si>
    <t>F4</t>
  </si>
  <si>
    <t>F5</t>
  </si>
  <si>
    <t>F6</t>
  </si>
  <si>
    <t>G1</t>
  </si>
  <si>
    <t>G2</t>
  </si>
  <si>
    <t>G3</t>
  </si>
  <si>
    <t>G4</t>
  </si>
  <si>
    <t>G5</t>
  </si>
  <si>
    <t>G6</t>
  </si>
  <si>
    <t>H1</t>
  </si>
  <si>
    <t>H2</t>
  </si>
  <si>
    <t>H3</t>
  </si>
  <si>
    <t>H4</t>
  </si>
  <si>
    <t>H5</t>
  </si>
  <si>
    <t>H6</t>
  </si>
  <si>
    <t>I1</t>
  </si>
  <si>
    <t>I2</t>
  </si>
  <si>
    <t>I3</t>
  </si>
  <si>
    <t>I4</t>
  </si>
  <si>
    <t>I5</t>
  </si>
  <si>
    <t>I6</t>
  </si>
  <si>
    <t>J1</t>
  </si>
  <si>
    <t>J2</t>
  </si>
  <si>
    <t>J3</t>
  </si>
  <si>
    <t>J4</t>
  </si>
  <si>
    <t>J5</t>
  </si>
  <si>
    <t>J6</t>
  </si>
  <si>
    <t xml:space="preserve"> </t>
  </si>
  <si>
    <t>[Price in Words]</t>
  </si>
  <si>
    <t xml:space="preserve">TENDERER’S NAME:  </t>
  </si>
  <si>
    <t>READ ME</t>
  </si>
  <si>
    <t>Enquiry No.</t>
  </si>
  <si>
    <t>Package Name:</t>
  </si>
  <si>
    <t>Tenderer's Name:</t>
  </si>
  <si>
    <t>ENQUIRY No.</t>
  </si>
  <si>
    <t>NAME OF PACKAGE:</t>
  </si>
  <si>
    <t>Read Me</t>
  </si>
  <si>
    <t>Category of Offer:</t>
  </si>
  <si>
    <t>Conventions used in this workbook</t>
  </si>
  <si>
    <t>This workbook contains the following sheets:</t>
  </si>
  <si>
    <t>The following conventions have been used in this workbook to facilitate its accurate use:</t>
  </si>
  <si>
    <t>FULL NAMES OF SIGNATORY:</t>
  </si>
  <si>
    <t>DESIGNATION OF SIGNATORY:</t>
  </si>
  <si>
    <t>Type in the description of each formula in the tables below</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</si>
  <si>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</si>
  <si>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</si>
  <si>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Formula B</t>
  </si>
  <si>
    <t>Formula A</t>
  </si>
  <si>
    <t>Tenderer's description of Formula D</t>
  </si>
  <si>
    <t>Tenderer's description of Formula E</t>
  </si>
  <si>
    <t>Tenderer's description of Formula F</t>
  </si>
  <si>
    <t>Tenderer's description of Formula G</t>
  </si>
  <si>
    <t>Tenderer's description of Formula H</t>
  </si>
  <si>
    <t>Tenderer's description of Formula I</t>
  </si>
  <si>
    <t>Tenderer's description of Formula J</t>
  </si>
  <si>
    <t>Index Ref.</t>
  </si>
  <si>
    <t>Fixed 15% minimum not subject to CPA (0.150)</t>
  </si>
  <si>
    <t>Description / scope of index (e.g. Labour)</t>
  </si>
  <si>
    <t>Source/publisher of index (e.g. SEIFSA, StatsSA, LME)</t>
  </si>
  <si>
    <t>Historical data provided (Yes or No- provide Internet address)</t>
  </si>
  <si>
    <t>Proportions / weightings for each index (refer note 1)</t>
  </si>
  <si>
    <t>CPA FORMULA NOTES :</t>
  </si>
  <si>
    <t>This sheet provides general guidelines for this section.</t>
  </si>
  <si>
    <t>Tender Cover Sheet</t>
  </si>
  <si>
    <t>NOTES:</t>
  </si>
  <si>
    <t>Base Date Index (refer note 5)</t>
  </si>
  <si>
    <t>Base Month for CPA if not Base Date as defined (refer note 4)</t>
  </si>
  <si>
    <t>Historical data provided (Yes or No- provide http link)</t>
  </si>
  <si>
    <t>Formula Code</t>
  </si>
  <si>
    <t>Summary of the description of the Tenderer's Formulae</t>
  </si>
  <si>
    <t>No.</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</si>
  <si>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</si>
  <si>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Base Date Index :</t>
    </r>
    <r>
      <rPr>
        <sz val="12"/>
        <rFont val="Arial"/>
        <family val="2"/>
      </rPr>
      <t xml:space="preserve">   The base index or reference price must be inserted in the appropriate column.</t>
    </r>
  </si>
  <si>
    <t>Only Light Green highlighted cells are to be inputted by the Tenderer.</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</si>
  <si>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</si>
  <si>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</si>
  <si>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t>The total of the prices must include for all direct and indirect costs, overheads, profit on costs, risks, liabilities, obligations, etc. relative to the contract.</t>
  </si>
  <si>
    <t>SPECIFIC REQUIREMENTS</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</si>
  <si>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</si>
  <si>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</si>
  <si>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</si>
  <si>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</si>
  <si>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</si>
  <si>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</si>
  <si>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</si>
  <si>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</si>
  <si>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</si>
  <si>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</si>
  <si>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</si>
  <si>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</si>
  <si>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</si>
  <si>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</si>
  <si>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</si>
  <si>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</si>
  <si>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</si>
  <si>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</si>
  <si>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</si>
  <si>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</si>
  <si>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</si>
  <si>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</si>
  <si>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</si>
  <si>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</si>
  <si>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</si>
  <si>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</si>
  <si>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</si>
  <si>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</si>
  <si>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</si>
  <si>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</si>
  <si>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</si>
  <si>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</si>
  <si>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</si>
  <si>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</si>
  <si>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</si>
  <si>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</si>
  <si>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</si>
  <si>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</si>
  <si>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</si>
  <si>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</si>
  <si>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</si>
  <si>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</si>
  <si>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</si>
  <si>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</si>
  <si>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</si>
  <si>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</si>
  <si>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(15+22+25+28)</t>
  </si>
  <si>
    <t>PRICE DELIVERED TO PORT R.S.A. (LINE 5)</t>
  </si>
  <si>
    <t>(In Foreign Currency)</t>
  </si>
  <si>
    <t>(FOB)</t>
  </si>
  <si>
    <t>(FREIGHT)</t>
  </si>
  <si>
    <t>(INSURANCE)</t>
  </si>
  <si>
    <t>PRICE EXPATRIATE LABOUR (LINE 25)</t>
  </si>
  <si>
    <t>PRICE OVERSEAS ENGINEERING SERVICES (LINE 27)</t>
  </si>
  <si>
    <t>SIGNATURE...................................................................</t>
  </si>
  <si>
    <t>CAPACITY........................................................................</t>
  </si>
  <si>
    <t>29: TOTAL PRICE DELIVERED TO SITE (EXCL VAT)</t>
  </si>
  <si>
    <t>30. VAT</t>
  </si>
  <si>
    <t>32: CURRENCY A   1 ZAR=............</t>
  </si>
  <si>
    <t>33: CURRENCY B   1 ZAR=............</t>
  </si>
  <si>
    <t>34: CURRENCY C   1 ZAR=............</t>
  </si>
  <si>
    <t>35: CURRENCY D   1 ZAR=............</t>
  </si>
  <si>
    <t>36: CURRENCY E   1 ZAR=............</t>
  </si>
  <si>
    <t xml:space="preserve">37: TOTAL F.O.B. PRICE </t>
  </si>
  <si>
    <t>38: CURRENCY A   1 ZAR=............</t>
  </si>
  <si>
    <t>39: CURRENCY B   1 ZAR=............</t>
  </si>
  <si>
    <t>40: CURRENCY C   1 ZAR=............</t>
  </si>
  <si>
    <t>41: CURRENCY D   1 ZAR=............</t>
  </si>
  <si>
    <t>42: CURRENCY E   1 ZAR=.............</t>
  </si>
  <si>
    <t xml:space="preserve">43.TOTAL PRICE EXPATRIATE LABOUR </t>
  </si>
  <si>
    <t>44: CURRENCY A   1 ZAR=............</t>
  </si>
  <si>
    <t>45: CURRENCY B   1 ZAR=............</t>
  </si>
  <si>
    <t>46: CURRENCY C   1 ZAR=............</t>
  </si>
  <si>
    <t>47: CURRENCY D   1 ZAR=............</t>
  </si>
  <si>
    <t>48: CURRENCY E   1 ZAR=.............</t>
  </si>
  <si>
    <t xml:space="preserve">49: TOTAL PRICE OVERSEAS ENGINEERING SERVICES (LINE 26) </t>
  </si>
  <si>
    <t>50: FOREIGN CONTENT OF TOTAL PRICE</t>
  </si>
  <si>
    <t>5.1.0 Preamble</t>
  </si>
  <si>
    <t>(including VAT)</t>
  </si>
  <si>
    <t xml:space="preserve">5.1.0 PREAMBLE TO PRICE SCHEDULE </t>
  </si>
  <si>
    <t>The Prices are the amounts stated in the price column of the Price Schedule.  Where an estimated quantity is stated for an item in the Price Schedule, the Price is calculated by multiplying the estimated quantity by the rate.</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</si>
  <si>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</si>
  <si>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</si>
  <si>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NOTE:  ALL CALCULATIONS ARE THE RESPONSIBILITY OF THE TENDERER, AND MUST BE CHECKED THOROUGHLY.  ANY DISCREPANCY FOUND IN THE CALCULATIONS IN THIS WORKBOOK MUST BE BROUGHT TO THE ATTENTION OF ESKOM, THROUGH THE DESIGNATED BUYER!</t>
  </si>
  <si>
    <t>ZAR</t>
  </si>
  <si>
    <t xml:space="preserve">5.1.4. PS 5 </t>
  </si>
  <si>
    <t>31: TOTAL  PRICE DELIVERED TO SITE (INCLD) VAT</t>
  </si>
  <si>
    <t xml:space="preserve">                </t>
  </si>
  <si>
    <t>(5=32+33+34+35+36)</t>
  </si>
  <si>
    <t>(24=38+39+40+41+42)</t>
  </si>
  <si>
    <t>(26=44+45+46+47+48)</t>
  </si>
  <si>
    <t>(37+43+49)</t>
  </si>
  <si>
    <t>The exchange rates inputted below must be the same as per Worksheet 5.1.6   Exchange Rates.</t>
  </si>
  <si>
    <t>(29+30)</t>
  </si>
  <si>
    <t>Must agree with Price (Including VAT) on Tender Cover Page</t>
  </si>
  <si>
    <t>TENDERED PRICE:  IN ZAR</t>
  </si>
  <si>
    <t>There will be no inputting in Grey highlighted cells.</t>
  </si>
  <si>
    <t xml:space="preserve"> Please note, that the Tenderer is to input the VAT amount as no formulae has been provided for the VAT portion.</t>
  </si>
  <si>
    <t>Description</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</si>
  <si>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</si>
  <si>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</si>
  <si>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</si>
  <si>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</si>
  <si>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</si>
  <si>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</si>
  <si>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</si>
  <si>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Local Currency</t>
  </si>
  <si>
    <t>CPA</t>
  </si>
  <si>
    <t>Formula C</t>
  </si>
  <si>
    <t>Formula D</t>
  </si>
  <si>
    <t>Formula E</t>
  </si>
  <si>
    <t>Formula F</t>
  </si>
  <si>
    <t>Formula G</t>
  </si>
  <si>
    <t>Formula H</t>
  </si>
  <si>
    <t>Formula I</t>
  </si>
  <si>
    <t>Formula J</t>
  </si>
  <si>
    <t>5.1.2 CONTRACT PRICE ADJUSTMENT (CPA) FOR INFLATION</t>
  </si>
  <si>
    <t>5.1.1. Pricing</t>
  </si>
  <si>
    <t>5.1.1 Pricing</t>
  </si>
  <si>
    <t>5.1.2 CPA Formulae</t>
  </si>
  <si>
    <t>No ALTERNATIVE offers are accepted.</t>
  </si>
  <si>
    <t>Only Main Offer is to be submitted. Main offer tenderers are to fully comply with the requirements in the General Notes and CPA Formulae Notes below.</t>
  </si>
  <si>
    <t>Category of Offer ( Main Offer Only):</t>
  </si>
  <si>
    <t>Main Offer Only</t>
  </si>
  <si>
    <t>This Total is to add up to 100% for each CPA formula submitted by tenderer</t>
  </si>
  <si>
    <t>Local</t>
  </si>
  <si>
    <t>CATEGORY OF OFFER (MAIN OFFER ONLY):</t>
  </si>
  <si>
    <t>Prices will be fixed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</si>
  <si>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</si>
  <si>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Only The Main Offer shall be accepted. No alternative offers are accepted. There must be a separate Excel and PDF file for the main offer.</t>
  </si>
  <si>
    <r>
      <t xml:space="preserve">CPA Formulae Codes Column I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 - J )</t>
    </r>
    <r>
      <rPr>
        <sz val="12"/>
        <rFont val="Arial"/>
        <family val="2"/>
      </rPr>
      <t xml:space="preserve"> then  the tenderer must populate their respective CPA formula in  5.1.2 CPA Formulae Worksheet. Codes and descriptions must be selected by the tenderer and inserted into each row of activity. </t>
    </r>
  </si>
  <si>
    <t>Read these notes BEFORE you commence input  to this workbook. Changes may not be made to this workbook. No columns may be removed, edited, added or changed on this workbook.</t>
  </si>
  <si>
    <t>Estimated Quantities</t>
  </si>
  <si>
    <t>Total Tendered Value (ZAR)</t>
  </si>
  <si>
    <t>Tendered Rates (ZAR)</t>
  </si>
  <si>
    <t>RoE Currency 1,00 = ZAR</t>
  </si>
  <si>
    <t>Unit Price in Foreign Currency</t>
  </si>
  <si>
    <t>Total Foreign Price in Local Currency (ZAR)</t>
  </si>
  <si>
    <t>Foreign Currency</t>
  </si>
  <si>
    <t>Tendered Price Excld. Vat (ZAR)</t>
  </si>
  <si>
    <t xml:space="preserve">Vat </t>
  </si>
  <si>
    <t>Tendered Price Including Vat (ZAR)</t>
  </si>
  <si>
    <t>Local + Foreign</t>
  </si>
  <si>
    <t>USD</t>
  </si>
  <si>
    <t xml:space="preserve">The following URL (electronic route) is to be followed to access the relevant SARB rates on their web pages:
</t>
  </si>
  <si>
    <t>-  Select Research
-  Then select Rates
-  Click on "Select historical exchange rates and other interest rates"
-  Clicking on the exchange rate in the following page opens the daily rates per currency and SA Rand</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</si>
  <si>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</si>
  <si>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</si>
  <si>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</si>
  <si>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EXCHANGE RATES PUBLISHED BY SARB</t>
  </si>
  <si>
    <t>NB: Tenderers must submit proof of the SARB rate (s) of exchange used.</t>
  </si>
  <si>
    <t>Date for which the rates are published :</t>
  </si>
  <si>
    <t>No</t>
  </si>
  <si>
    <t>Currency Description</t>
  </si>
  <si>
    <t>Code</t>
  </si>
  <si>
    <t>Exchange Rate
Currency 1,00 = R Amount</t>
  </si>
  <si>
    <t>Payment Method 1a, 1b or 2</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</si>
  <si>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</si>
  <si>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</si>
  <si>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</si>
  <si>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</si>
  <si>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</si>
  <si>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</si>
  <si>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</si>
  <si>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</si>
  <si>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</si>
  <si>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</si>
  <si>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</si>
  <si>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</si>
  <si>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</si>
  <si>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</si>
  <si>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</si>
  <si>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</si>
  <si>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</si>
  <si>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</si>
  <si>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</si>
  <si>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</si>
  <si>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</si>
  <si>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</si>
  <si>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</si>
  <si>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</si>
  <si>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</si>
  <si>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</si>
  <si>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Total Tendered Value</t>
  </si>
  <si>
    <t>Manual input required</t>
  </si>
  <si>
    <t>All prices in ZAR</t>
  </si>
  <si>
    <t>Section Description</t>
  </si>
  <si>
    <t>TOTAL PRICE EXCLUDING VAT</t>
  </si>
  <si>
    <t>SOUTH AFRICAN VAT - ON IMPORTED GOODS</t>
  </si>
  <si>
    <t>TOTAL PRICES INCLUDING VAT</t>
  </si>
  <si>
    <t>CPA Formula No.
(See Sheet 5.1.2)</t>
  </si>
  <si>
    <t>CPA Description
(See Sheet 5.1.2)</t>
  </si>
  <si>
    <t>Line No.</t>
  </si>
  <si>
    <t xml:space="preserve">Total Tendered Value </t>
  </si>
  <si>
    <t>Must agree with Price (Excl. VAT) on Tender Cover Page</t>
  </si>
  <si>
    <t>Must agree with Price (Incl. VAT) on Tender Cover Page</t>
  </si>
  <si>
    <t>Total Foreign Price in Foreign Currency</t>
  </si>
  <si>
    <t xml:space="preserve">If more than one payment method apply for a currency, the Tenderer must request an additional row be inserted in the table in order to split the values and identify the relevant method.   </t>
  </si>
  <si>
    <t>Total Foreign Currency</t>
  </si>
  <si>
    <t>Total Foreign Currency (ZAR)</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</si>
  <si>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</si>
  <si>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Date to be inserted in the following format: Day, Month and Year.
Must be the SARB rate at 12:00 on day of advertisement of bid</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</si>
  <si>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</si>
  <si>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Source</t>
  </si>
  <si>
    <t>Activity description</t>
  </si>
  <si>
    <t>Tenderer's description of Formula C</t>
  </si>
  <si>
    <t>Tenderer's description of Formula B</t>
  </si>
  <si>
    <t>Tenderer's description of Formula A</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</si>
  <si>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</si>
  <si>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yy/mm/dd</t>
  </si>
  <si>
    <r>
      <rPr>
        <b/>
        <u/>
        <sz val="12"/>
        <rFont val="Arial"/>
        <family val="2"/>
      </rPr>
      <t xml:space="preserve">NB - Column F &amp; Column N in 5.1.1 Pricing is a </t>
    </r>
    <r>
      <rPr>
        <b/>
        <sz val="12"/>
        <rFont val="Arial"/>
        <family val="2"/>
      </rPr>
      <t xml:space="preserve"> drop down cell for tenderer to select the Currency and CPA formula chosen that they would have populated in 5.1.2 CPA Formulae and 5.1.4 Exchange Rates. It is the </t>
    </r>
    <r>
      <rPr>
        <b/>
        <u/>
        <sz val="14"/>
        <rFont val="Arial"/>
        <family val="2"/>
      </rPr>
      <t>Tenderer'</t>
    </r>
    <r>
      <rPr>
        <b/>
        <sz val="12"/>
        <rFont val="Arial"/>
        <family val="2"/>
      </rPr>
      <t>s responsibility to ensure that Column H correctly reflects the intention of the Tenderer.</t>
    </r>
  </si>
  <si>
    <t>Fixed</t>
  </si>
  <si>
    <r>
      <t>Prices are 100 % fixed and firm. CPA is not applicable</t>
    </r>
    <r>
      <rPr>
        <sz val="10"/>
        <color indexed="10"/>
        <rFont val="Arial"/>
        <family val="2"/>
      </rPr>
      <t xml:space="preserve">. </t>
    </r>
    <r>
      <rPr>
        <b/>
        <sz val="10"/>
        <color indexed="10"/>
        <rFont val="Arial"/>
        <family val="2"/>
      </rPr>
      <t/>
    </r>
  </si>
  <si>
    <t xml:space="preserve">Firm and Fixed </t>
  </si>
  <si>
    <t xml:space="preserve">5.1.3 Summary </t>
  </si>
  <si>
    <t>5.1.4 EXCHANGE RATES FOR MULTIPLE CURRENCIES</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</si>
  <si>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</si>
  <si>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</si>
  <si>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Currency Code (See Sheet 5.1.4 Rate of Exchange)</t>
  </si>
  <si>
    <t>Title/Definition : Linked to the index, e.g., Table C3, All hourly paid employees.  Must be completely defined</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</si>
  <si>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</si>
  <si>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Unit of measure</t>
  </si>
  <si>
    <t>www.resbank.co.za</t>
  </si>
  <si>
    <t>Table No.</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</si>
  <si>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Eskom to form part of any CPA formulae.</t>
    </r>
  </si>
  <si>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</si>
  <si>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</si>
  <si>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</si>
  <si>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Tower Work Labourer - Normal time (R/hour)</t>
  </si>
  <si>
    <t>Tower Work Labourer - Overtime @ 1.5 (R/hour)</t>
  </si>
  <si>
    <t>Tower Work Labourer - Travel time - Normal (R/hour)</t>
  </si>
  <si>
    <t>Tower Work Labourer - Travel time - Overtime @ 1.5 (R/hour)</t>
  </si>
  <si>
    <t>Travel - LDV/Sedan - R/Km</t>
  </si>
  <si>
    <t>Travel - 4x4 LDV - R/Km</t>
  </si>
  <si>
    <t>Material / Purchases /Hiring Equipment / Professional Services at % Mark-up</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</si>
  <si>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tenderer for this price list.</t>
    </r>
    <r>
      <rPr>
        <sz val="12"/>
        <rFont val="Arial"/>
        <family val="2"/>
      </rPr>
      <t>This contract is an "as and when" required contract. The units herein are estimates only and are non-committal.</t>
    </r>
  </si>
  <si>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single tenderer for this price list.</t>
    </r>
    <r>
      <rPr>
        <sz val="12"/>
        <rFont val="Arial"/>
        <family val="2"/>
      </rPr>
      <t>The units herein are estimates only and are non-committal.  No alternative offers are accepted.</t>
    </r>
  </si>
  <si>
    <t>TOTAL</t>
  </si>
  <si>
    <t>Tower Work Labourer (R/hour):</t>
  </si>
  <si>
    <t>Transportation:</t>
  </si>
  <si>
    <t>Additional Items (Material/Services):</t>
  </si>
  <si>
    <t>Prelims and General:</t>
  </si>
  <si>
    <t>Hr</t>
  </si>
  <si>
    <t>km</t>
  </si>
  <si>
    <t>per night</t>
  </si>
  <si>
    <t>Safety  Officer ( Labour rate)</t>
  </si>
  <si>
    <t>Maintenance Services ( Including Health &amp; Safety Costs):</t>
  </si>
  <si>
    <t>% Mark up</t>
  </si>
  <si>
    <t>Accommodation - Per person</t>
  </si>
  <si>
    <t>Assistant Skilled - Normal time (R/hour)</t>
  </si>
  <si>
    <t>Assistant Skilled - Overtime @ 1.5 (R/hour)</t>
  </si>
  <si>
    <t>Assistant Skilled - Travel time - Normal (R/hour)</t>
  </si>
  <si>
    <t>Assistant Skilled - Travel time - Overtime @ 1.5 (R/hour)</t>
  </si>
  <si>
    <t>Assistant Skilled (R/hour):</t>
  </si>
  <si>
    <t>Table 2</t>
  </si>
  <si>
    <t>Table 1</t>
  </si>
  <si>
    <t>Artisan (ie. Electrician) - Normal time (R/hour)</t>
  </si>
  <si>
    <t>Artisan (ie. Electrician) - Overtime @ 1.5 (R/hour)</t>
  </si>
  <si>
    <t>Artisan (ie. Electrician) - Travel time - Normal (R/hour)</t>
  </si>
  <si>
    <t>Artisan (ie. Electrician) - Travel time - Overtime @ 1.5 (R/hour)</t>
  </si>
  <si>
    <t>Artisan(e.g Electrician) (R/hour):</t>
  </si>
  <si>
    <t>Supervisor - Normal time (R/hour)</t>
  </si>
  <si>
    <t>Supervisor - Overtime @ 1.5 (R/hour)</t>
  </si>
  <si>
    <t>Supervisor - Travel time - Normal (R/hour)</t>
  </si>
  <si>
    <t>Supervisor - Travel time - Overtime @ 1.5 (R/hour)</t>
  </si>
  <si>
    <t>Supervisor (R/hour)</t>
  </si>
  <si>
    <t>Assistant Un-Skilled (R/hour):</t>
  </si>
  <si>
    <t>Assistant Un-Skilled - Normal time (R/hour)</t>
  </si>
  <si>
    <t>Assistant Un-Skilled - Overtime @ 1.5 (R/hour)</t>
  </si>
  <si>
    <t>Assistant Un-Skilled - Travel time - Normal (R/hour)</t>
  </si>
  <si>
    <t>Assistant Un-Skilled - Travel time - Overtime @ 1.5 (R/hour)</t>
  </si>
  <si>
    <t xml:space="preserve">Table3 </t>
  </si>
  <si>
    <t>Table 4</t>
  </si>
  <si>
    <t>Table 5</t>
  </si>
  <si>
    <t>Table 6</t>
  </si>
  <si>
    <t>Table 7</t>
  </si>
  <si>
    <t>Table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</si>
</sst>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mmm\-yyyy"/>
    <numFmt numFmtId="169" formatCode="#,##0.000"/>
    <numFmt numFmtId="170" formatCode="###\ ###\ ##0\ \ &quot;RAND&quot;;\-###\ ###\ ##0\ &quot;RAND&quot;"/>
    <numFmt numFmtId="171" formatCode="_(* #,##0.0000_);_(* \(#,##0.0000\);_(* &quot;-&quot;??_);_(@_)"/>
    <numFmt numFmtId="172" formatCode="[$-409]mmm\-yy;@"/>
    <numFmt numFmtId="173" formatCode="0."/>
    <numFmt numFmtId="174" formatCode="0.000_)"/>
    <numFmt numFmtId="175" formatCode="_(&quot;$&quot;* #,##0.00_);_(&quot;$&quot;* \(#,##0.00\);_(&quot;$&quot;* &quot;-&quot;??_);_(@_)"/>
    <numFmt numFmtId="176" formatCode="[$R-436]\ #,##0.00"/>
    <numFmt numFmtId="177" formatCode="_ &quot;R&quot;* #,##0.00_ ;_ &quot;R&quot;* \-#,##0.00_ ;_ &quot;R&quot;* &quot;-&quot;??_ ;_ @_ "/>
    <numFmt numFmtId="178" formatCode="_ * #,##0.00_)_£_ ;_ * \(#,##0.00\)_£_ ;_ * &quot;-&quot;??_)_£_ ;_ @_ "/>
    <numFmt numFmtId="179" formatCode="#,##0.0_);\(#,##0.0\)"/>
    <numFmt numFmtId="180" formatCode="0.00_)"/>
    <numFmt numFmtId="181" formatCode="&quot;See Note &quot;\ #"/>
    <numFmt numFmtId="182" formatCode="\$\ #,##0"/>
    <numFmt numFmtId="183" formatCode="&quot;R&quot;\ #,##0.00"/>
    <numFmt numFmtId="184" formatCode="dd\-mmmm\-yyyy"/>
  </numFmts>
  <fonts count="99" x14ac:knownFonts="1">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b/>
      <sz val="10"/>
      <name val="Arial"/>
      <family val="2"/>
    </font>
    <font>
      <sz val="12"/>
      <name val="Times New Roman"/>
      <family val="1"/>
    </font>
    <font>
      <sz val="10"/>
      <name val="Arial"/>
      <family val="2"/>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sz val="9"/>
      <color indexed="10"/>
      <name val="Arial"/>
      <family val="2"/>
    </font>
    <font>
      <sz val="10"/>
      <color indexed="10"/>
      <name val="Arial"/>
      <family val="2"/>
    </font>
    <font>
      <i/>
      <sz val="14"/>
      <name val="Arial"/>
      <family val="2"/>
    </font>
    <font>
      <b/>
      <sz val="10"/>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0"/>
      <name val="Arial"/>
      <family val="2"/>
    </font>
    <font>
      <sz val="16"/>
      <name val="Arial"/>
      <family val="2"/>
    </font>
    <font>
      <b/>
      <u/>
      <sz val="14"/>
      <color indexed="10"/>
      <name val="Arial"/>
      <family val="2"/>
    </font>
    <font>
      <sz val="10"/>
      <color indexed="10"/>
      <name val="Arial"/>
      <family val="2"/>
    </font>
    <font>
      <b/>
      <sz val="10"/>
      <color indexed="8"/>
      <name val="Arial"/>
      <family val="2"/>
    </font>
    <font>
      <b/>
      <sz val="14"/>
      <color indexed="10"/>
      <name val="Arial"/>
      <family val="2"/>
    </font>
    <font>
      <b/>
      <sz val="12"/>
      <color indexed="10"/>
      <name val="Arial"/>
      <family val="2"/>
    </font>
    <font>
      <b/>
      <sz val="12"/>
      <color indexed="60"/>
      <name val="Arial"/>
      <family val="2"/>
    </font>
    <font>
      <b/>
      <sz val="10"/>
      <color indexed="10"/>
      <name val="Arial"/>
      <family val="2"/>
    </font>
    <font>
      <b/>
      <sz val="14"/>
      <color indexed="8"/>
      <name val="Arial"/>
      <family val="2"/>
    </font>
    <font>
      <u/>
      <sz val="12"/>
      <color indexed="12"/>
      <name val="Arial"/>
      <family val="2"/>
    </font>
    <font>
      <b/>
      <u/>
      <sz val="12"/>
      <name val="Arial"/>
      <family val="2"/>
    </font>
    <font>
      <b/>
      <u/>
      <sz val="14"/>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b/>
      <sz val="16"/>
      <color indexed="10"/>
      <name val="Arial"/>
      <family val="2"/>
    </font>
    <font>
      <sz val="16"/>
      <color indexed="10"/>
      <name val="Arial"/>
      <family val="2"/>
    </font>
    <font>
      <sz val="10"/>
      <color theme="1"/>
      <name val="Arial"/>
      <family val="2"/>
    </font>
    <font>
      <b/>
      <sz val="10"/>
      <color indexed="9"/>
      <name val="Arial"/>
      <family val="2"/>
    </font>
    <font>
      <b/>
      <sz val="10"/>
      <color rgb="FFFF0000"/>
      <name val="Arial"/>
      <family val="2"/>
    </font>
    <font>
      <sz val="12"/>
      <color rgb="FFFF0000"/>
      <name val="Arial"/>
      <family val="2"/>
    </font>
    <font>
      <sz val="10"/>
      <color rgb="FFFF0000"/>
      <name val="Arial"/>
      <family val="2"/>
    </font>
    <font>
      <b/>
      <sz val="10"/>
      <color theme="1"/>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dashed">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309">
    <xf numFmtId="0" fontId="0" fillId="0" borderId="0"/>
    <xf numFmtId="0" fontId="2" fillId="0" borderId="0"/>
    <xf numFmtId="0" fontId="15" fillId="0" borderId="0"/>
    <xf numFmtId="0" fontId="57" fillId="0" borderId="0">
      <alignment vertical="top"/>
    </xf>
    <xf numFmtId="0" fontId="58" fillId="0" borderId="0">
      <alignment horizontal="left" vertical="top" wrapText="1"/>
    </xf>
    <xf numFmtId="0" fontId="10" fillId="0" borderId="0"/>
    <xf numFmtId="0" fontId="59" fillId="0" borderId="0">
      <alignment horizontal="left" vertical="top" wrapText="1"/>
    </xf>
    <xf numFmtId="0" fontId="57" fillId="0" borderId="0">
      <alignment vertical="top"/>
    </xf>
    <xf numFmtId="0" fontId="57" fillId="0" borderId="0">
      <alignment vertical="top"/>
    </xf>
    <xf numFmtId="0" fontId="60" fillId="0" borderId="0">
      <alignment horizontal="left" vertical="top" wrapText="1"/>
    </xf>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61" fillId="0" borderId="0">
      <alignment horizontal="center" wrapText="1"/>
      <protection locked="0"/>
    </xf>
    <xf numFmtId="0" fontId="32" fillId="3"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4" fillId="21" borderId="2" applyNumberFormat="0" applyAlignment="0" applyProtection="0"/>
    <xf numFmtId="0" fontId="34" fillId="21" borderId="2" applyNumberFormat="0" applyAlignment="0" applyProtection="0"/>
    <xf numFmtId="166" fontId="2" fillId="0" borderId="0" applyFont="0" applyFill="0" applyBorder="0" applyAlignment="0" applyProtection="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65"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3"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6" fontId="15" fillId="22"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78" fontId="2" fillId="0" borderId="0" applyFont="0" applyFill="0" applyBorder="0" applyAlignment="0" applyProtection="0"/>
    <xf numFmtId="0" fontId="15" fillId="22"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0" fontId="15" fillId="22" borderId="0" applyFon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2" fontId="15" fillId="22" borderId="0" applyFont="0" applyFill="0" applyBorder="0" applyAlignment="0" applyProtection="0"/>
    <xf numFmtId="0" fontId="60" fillId="0" borderId="0"/>
    <xf numFmtId="0" fontId="36" fillId="4" borderId="0" applyNumberFormat="0" applyBorder="0" applyAlignment="0" applyProtection="0"/>
    <xf numFmtId="0" fontId="36" fillId="4" borderId="0" applyNumberFormat="0" applyBorder="0" applyAlignment="0" applyProtection="0"/>
    <xf numFmtId="0" fontId="14" fillId="0" borderId="3" applyNumberFormat="0" applyAlignment="0" applyProtection="0">
      <alignment horizontal="left" vertical="center"/>
    </xf>
    <xf numFmtId="0" fontId="14" fillId="0" borderId="4">
      <alignment horizontal="left" vertical="center"/>
    </xf>
    <xf numFmtId="0" fontId="14" fillId="0" borderId="4">
      <alignment horizontal="left" vertical="center"/>
    </xf>
    <xf numFmtId="0" fontId="37" fillId="0" borderId="5"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5" fillId="22" borderId="0" applyFont="0" applyFill="0" applyBorder="0" applyAlignment="0" applyProtection="0"/>
    <xf numFmtId="0" fontId="14" fillId="22" borderId="0" applyFont="0" applyFill="0" applyBorder="0" applyAlignment="0" applyProtection="0"/>
    <xf numFmtId="2" fontId="69" fillId="1" borderId="8">
      <alignment horizontal="left"/>
      <protection locked="0"/>
    </xf>
    <xf numFmtId="2" fontId="69" fillId="1" borderId="8">
      <alignment horizontal="left"/>
      <protection locked="0"/>
    </xf>
    <xf numFmtId="0" fontId="15" fillId="0" borderId="0"/>
    <xf numFmtId="2" fontId="70" fillId="0" borderId="9">
      <alignment horizontal="center" vertical="center"/>
    </xf>
    <xf numFmtId="2" fontId="70" fillId="0" borderId="9">
      <alignment horizontal="center" vertical="center"/>
    </xf>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179" fontId="66" fillId="23" borderId="0"/>
    <xf numFmtId="0" fontId="41" fillId="0" borderId="10" applyNumberFormat="0" applyFill="0" applyAlignment="0" applyProtection="0"/>
    <xf numFmtId="0" fontId="41" fillId="0" borderId="10" applyNumberFormat="0" applyFill="0" applyAlignment="0" applyProtection="0"/>
    <xf numFmtId="0" fontId="42" fillId="24" borderId="0" applyNumberFormat="0" applyBorder="0" applyAlignment="0" applyProtection="0"/>
    <xf numFmtId="0" fontId="42" fillId="24" borderId="0" applyNumberFormat="0" applyBorder="0" applyAlignment="0" applyProtection="0"/>
    <xf numFmtId="180" fontId="67" fillId="0" borderId="0"/>
    <xf numFmtId="0" fontId="89" fillId="0" borderId="0"/>
    <xf numFmtId="0" fontId="89" fillId="0" borderId="0"/>
    <xf numFmtId="0" fontId="89" fillId="0" borderId="0"/>
    <xf numFmtId="0" fontId="89" fillId="0" borderId="0"/>
    <xf numFmtId="0" fontId="89" fillId="0" borderId="0"/>
    <xf numFmtId="0" fontId="89" fillId="0" borderId="0"/>
    <xf numFmtId="0" fontId="90"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5"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25" borderId="11" applyNumberFormat="0" applyFont="0" applyAlignment="0" applyProtection="0"/>
    <xf numFmtId="0" fontId="30" fillId="25" borderId="11" applyNumberFormat="0" applyFont="0" applyAlignment="0" applyProtection="0"/>
    <xf numFmtId="0" fontId="30"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9" fillId="0" borderId="0"/>
    <xf numFmtId="181" fontId="71" fillId="0" borderId="0">
      <alignment horizontal="left"/>
    </xf>
    <xf numFmtId="3" fontId="72" fillId="0" borderId="0">
      <alignment vertical="top"/>
    </xf>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14" fontId="61" fillId="0" borderId="0">
      <alignment horizontal="center" wrapText="1"/>
      <protection locked="0"/>
    </xf>
    <xf numFmtId="9" fontId="7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2" fontId="61" fillId="0" borderId="0"/>
    <xf numFmtId="3" fontId="53" fillId="1" borderId="8" applyFill="0" applyBorder="0" applyAlignment="0" applyProtection="0"/>
    <xf numFmtId="3" fontId="53" fillId="1" borderId="8" applyFill="0" applyBorder="0" applyAlignment="0" applyProtection="0"/>
    <xf numFmtId="4" fontId="2" fillId="0" borderId="0"/>
    <xf numFmtId="0" fontId="10" fillId="0" borderId="0"/>
    <xf numFmtId="0" fontId="44" fillId="0" borderId="0" applyNumberFormat="0" applyFill="0" applyBorder="0" applyAlignment="0" applyProtection="0"/>
    <xf numFmtId="0" fontId="44" fillId="0" borderId="0" applyNumberFormat="0" applyFill="0" applyBorder="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15" fillId="0" borderId="0"/>
    <xf numFmtId="181" fontId="71" fillId="0" borderId="0">
      <alignment horizontal="left"/>
    </xf>
    <xf numFmtId="0" fontId="68" fillId="0" borderId="0">
      <alignment vertical="top"/>
    </xf>
    <xf numFmtId="0" fontId="59" fillId="0" borderId="14"/>
    <xf numFmtId="0" fontId="46" fillId="0" borderId="0" applyNumberFormat="0" applyFill="0" applyBorder="0" applyAlignment="0" applyProtection="0"/>
    <xf numFmtId="0" fontId="46" fillId="0" borderId="0" applyNumberFormat="0" applyFill="0" applyBorder="0" applyAlignment="0" applyProtection="0"/>
  </cellStyleXfs>
  <cellXfs count="646">
    <xf numFmtId="0" fontId="0" fillId="0" borderId="0" xfId="0"/>
    <xf numFmtId="0" fontId="0" fillId="0" borderId="0" xfId="0" applyAlignment="1">
      <alignment vertical="center"/>
    </xf>
    <xf numFmtId="0" fontId="0" fillId="0" borderId="0" xfId="0" applyAlignment="1">
      <alignment horizontal="left" vertical="center"/>
    </xf>
    <xf numFmtId="0" fontId="14" fillId="0" borderId="0" xfId="0" applyFont="1" applyFill="1" applyBorder="1" applyAlignment="1">
      <alignment vertical="center"/>
    </xf>
    <xf numFmtId="0" fontId="2" fillId="0" borderId="0" xfId="0" applyFont="1" applyFill="1" applyAlignment="1">
      <alignment vertical="center"/>
    </xf>
    <xf numFmtId="0" fontId="20" fillId="0" borderId="0" xfId="0" applyFont="1" applyFill="1" applyAlignment="1">
      <alignment vertical="center"/>
    </xf>
    <xf numFmtId="0" fontId="15" fillId="0" borderId="0" xfId="0" applyFont="1" applyFill="1" applyAlignment="1">
      <alignment vertical="center"/>
    </xf>
    <xf numFmtId="0" fontId="24" fillId="0" borderId="0" xfId="0" applyFont="1" applyFill="1" applyAlignment="1">
      <alignment vertical="center"/>
    </xf>
    <xf numFmtId="10" fontId="15" fillId="0" borderId="0" xfId="0" applyNumberFormat="1" applyFont="1" applyFill="1" applyBorder="1" applyAlignment="1">
      <alignment vertical="center"/>
    </xf>
    <xf numFmtId="0" fontId="25" fillId="0" borderId="0" xfId="0" applyFont="1" applyFill="1" applyAlignment="1">
      <alignment vertical="center"/>
    </xf>
    <xf numFmtId="167" fontId="25" fillId="0" borderId="0" xfId="0" applyNumberFormat="1" applyFont="1" applyFill="1" applyBorder="1" applyAlignment="1">
      <alignment vertical="center" wrapText="1"/>
    </xf>
    <xf numFmtId="171" fontId="25" fillId="0" borderId="0" xfId="91" applyNumberFormat="1" applyFont="1" applyFill="1" applyBorder="1" applyAlignment="1">
      <alignment vertical="center"/>
    </xf>
    <xf numFmtId="0" fontId="11" fillId="0" borderId="0" xfId="0" applyFont="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2" fillId="0" borderId="0" xfId="0" applyFont="1" applyAlignment="1">
      <alignment vertical="center"/>
    </xf>
    <xf numFmtId="0" fontId="13" fillId="0" borderId="0" xfId="0" applyFont="1" applyAlignment="1">
      <alignment vertical="center"/>
    </xf>
    <xf numFmtId="0" fontId="13" fillId="0" borderId="0" xfId="0" applyFont="1" applyBorder="1" applyAlignment="1">
      <alignment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9" fillId="0" borderId="9" xfId="0" applyFont="1" applyBorder="1" applyAlignment="1">
      <alignment vertical="center"/>
    </xf>
    <xf numFmtId="0" fontId="23" fillId="0" borderId="0" xfId="0" applyFont="1" applyFill="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0" xfId="0" applyBorder="1" applyAlignment="1">
      <alignment vertical="center"/>
    </xf>
    <xf numFmtId="0" fontId="5" fillId="0" borderId="0" xfId="0" applyFont="1" applyBorder="1" applyAlignment="1">
      <alignment horizontal="center" vertical="center"/>
    </xf>
    <xf numFmtId="0" fontId="16" fillId="0" borderId="0" xfId="0" applyFont="1" applyBorder="1" applyAlignment="1">
      <alignment horizontal="centerContinuous" vertical="center"/>
    </xf>
    <xf numFmtId="0" fontId="17" fillId="0" borderId="0" xfId="0" applyFont="1" applyBorder="1" applyAlignment="1">
      <alignment horizontal="centerContinuous" vertical="center"/>
    </xf>
    <xf numFmtId="0" fontId="18" fillId="0" borderId="0" xfId="0" applyFont="1" applyBorder="1" applyAlignment="1">
      <alignment horizontal="centerContinuous" vertical="center"/>
    </xf>
    <xf numFmtId="0" fontId="12" fillId="0" borderId="0" xfId="0" applyFont="1" applyBorder="1" applyAlignment="1">
      <alignment vertical="center"/>
    </xf>
    <xf numFmtId="0" fontId="12" fillId="0" borderId="0" xfId="0" applyFont="1" applyBorder="1" applyAlignment="1">
      <alignment horizontal="center" vertical="center"/>
    </xf>
    <xf numFmtId="0" fontId="12" fillId="0" borderId="0" xfId="0" applyFont="1" applyBorder="1" applyAlignment="1">
      <alignment horizontal="left" vertical="center"/>
    </xf>
    <xf numFmtId="0" fontId="14" fillId="0" borderId="0" xfId="0" applyFont="1"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6" fillId="0" borderId="0" xfId="0" applyFont="1" applyFill="1" applyAlignment="1">
      <alignment vertical="center"/>
    </xf>
    <xf numFmtId="0" fontId="26" fillId="0" borderId="0" xfId="0" applyFont="1" applyFill="1" applyBorder="1" applyAlignment="1">
      <alignment vertical="center"/>
    </xf>
    <xf numFmtId="10" fontId="26" fillId="0" borderId="0" xfId="0" applyNumberFormat="1" applyFont="1" applyFill="1" applyBorder="1" applyAlignment="1">
      <alignment vertical="center"/>
    </xf>
    <xf numFmtId="0" fontId="26" fillId="0" borderId="0" xfId="0" applyFont="1" applyFill="1" applyAlignment="1">
      <alignment horizontal="center" vertical="center"/>
    </xf>
    <xf numFmtId="0" fontId="24" fillId="0" borderId="0" xfId="0" applyNumberFormat="1" applyFont="1" applyFill="1" applyAlignment="1">
      <alignment vertical="center"/>
    </xf>
    <xf numFmtId="39" fontId="24" fillId="0" borderId="0" xfId="0" applyNumberFormat="1" applyFont="1" applyFill="1" applyAlignment="1">
      <alignment vertical="center"/>
    </xf>
    <xf numFmtId="39" fontId="24" fillId="0" borderId="0" xfId="0" applyNumberFormat="1" applyFont="1" applyFill="1" applyBorder="1" applyAlignment="1">
      <alignment vertical="center"/>
    </xf>
    <xf numFmtId="0" fontId="14"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0" fillId="0" borderId="0" xfId="0" applyAlignment="1">
      <alignment vertical="center" wrapText="1" shrinkToFit="1"/>
    </xf>
    <xf numFmtId="14" fontId="27" fillId="26" borderId="0" xfId="0" applyNumberFormat="1" applyFont="1" applyFill="1" applyBorder="1" applyAlignment="1">
      <alignment horizontal="left" vertical="center"/>
    </xf>
    <xf numFmtId="0" fontId="27" fillId="0" borderId="0" xfId="0" applyFont="1" applyFill="1" applyBorder="1" applyAlignment="1">
      <alignment horizontal="left" vertical="center"/>
    </xf>
    <xf numFmtId="0" fontId="27" fillId="0" borderId="23" xfId="0" applyFont="1" applyFill="1" applyBorder="1" applyAlignment="1">
      <alignment horizontal="left" vertical="center"/>
    </xf>
    <xf numFmtId="0" fontId="14" fillId="0" borderId="0" xfId="0" applyFont="1" applyFill="1" applyAlignment="1">
      <alignment horizontal="left" vertical="center"/>
    </xf>
    <xf numFmtId="0" fontId="5" fillId="0" borderId="0" xfId="0" applyFont="1" applyAlignment="1">
      <alignment vertical="center"/>
    </xf>
    <xf numFmtId="0" fontId="12" fillId="0" borderId="0" xfId="0" applyFont="1" applyBorder="1" applyAlignment="1">
      <alignment horizontal="left" vertical="center" wrapText="1"/>
    </xf>
    <xf numFmtId="0" fontId="14" fillId="0" borderId="0" xfId="0" applyFont="1" applyBorder="1" applyAlignment="1">
      <alignment vertical="top"/>
    </xf>
    <xf numFmtId="0" fontId="7" fillId="0" borderId="0" xfId="0" quotePrefix="1" applyFont="1" applyAlignment="1">
      <alignment horizontal="center" vertical="center" wrapText="1"/>
    </xf>
    <xf numFmtId="0" fontId="7" fillId="0" borderId="0" xfId="0" applyFont="1" applyBorder="1" applyAlignment="1">
      <alignment vertical="center"/>
    </xf>
    <xf numFmtId="0" fontId="21" fillId="0" borderId="0" xfId="0" applyFont="1" applyBorder="1" applyAlignment="1">
      <alignment horizontal="justify" vertical="center"/>
    </xf>
    <xf numFmtId="0" fontId="7" fillId="0" borderId="9" xfId="0" quotePrefix="1" applyFont="1" applyBorder="1" applyAlignment="1">
      <alignment horizontal="left" vertical="center"/>
    </xf>
    <xf numFmtId="0" fontId="49" fillId="26" borderId="9" xfId="0" applyFont="1" applyFill="1" applyBorder="1" applyAlignment="1">
      <alignment vertical="center"/>
    </xf>
    <xf numFmtId="0" fontId="49" fillId="26" borderId="25" xfId="0" applyFont="1" applyFill="1" applyBorder="1" applyAlignment="1">
      <alignment vertical="center"/>
    </xf>
    <xf numFmtId="168" fontId="49" fillId="26" borderId="25" xfId="0" applyNumberFormat="1" applyFont="1" applyFill="1" applyBorder="1" applyAlignment="1">
      <alignment vertical="center"/>
    </xf>
    <xf numFmtId="0" fontId="50" fillId="26" borderId="15" xfId="0" applyFont="1" applyFill="1" applyBorder="1" applyAlignment="1">
      <alignment vertical="center"/>
    </xf>
    <xf numFmtId="0" fontId="50" fillId="26" borderId="9" xfId="0" applyFont="1" applyFill="1" applyBorder="1" applyAlignment="1">
      <alignment vertical="center"/>
    </xf>
    <xf numFmtId="168" fontId="50" fillId="26" borderId="9" xfId="0" applyNumberFormat="1" applyFont="1" applyFill="1" applyBorder="1" applyAlignment="1">
      <alignment vertical="center"/>
    </xf>
    <xf numFmtId="0" fontId="50" fillId="0" borderId="0" xfId="0" applyFont="1" applyAlignment="1">
      <alignment vertical="center"/>
    </xf>
    <xf numFmtId="0" fontId="7" fillId="0" borderId="0" xfId="0" applyFont="1" applyFill="1" applyBorder="1" applyAlignment="1">
      <alignment vertical="center"/>
    </xf>
    <xf numFmtId="0" fontId="2" fillId="0" borderId="0" xfId="0" applyFont="1" applyFill="1" applyBorder="1" applyAlignment="1">
      <alignment vertical="center"/>
    </xf>
    <xf numFmtId="0" fontId="19" fillId="26" borderId="9" xfId="0" applyFont="1" applyFill="1" applyBorder="1" applyAlignment="1">
      <alignment vertical="center"/>
    </xf>
    <xf numFmtId="0" fontId="19" fillId="26" borderId="25" xfId="0" applyFont="1" applyFill="1" applyBorder="1" applyAlignment="1">
      <alignment vertical="center"/>
    </xf>
    <xf numFmtId="168" fontId="19" fillId="26" borderId="25" xfId="0" applyNumberFormat="1" applyFont="1" applyFill="1" applyBorder="1" applyAlignment="1">
      <alignment vertical="center"/>
    </xf>
    <xf numFmtId="0" fontId="20" fillId="26" borderId="9" xfId="0" applyFont="1" applyFill="1" applyBorder="1" applyAlignment="1">
      <alignment horizontal="center" vertical="center"/>
    </xf>
    <xf numFmtId="0" fontId="20" fillId="26" borderId="9" xfId="0" applyFont="1" applyFill="1" applyBorder="1" applyAlignment="1">
      <alignment vertical="center"/>
    </xf>
    <xf numFmtId="0" fontId="19" fillId="26" borderId="25" xfId="0" applyFont="1" applyFill="1" applyBorder="1" applyAlignment="1">
      <alignment horizontal="center" vertical="center"/>
    </xf>
    <xf numFmtId="0" fontId="2" fillId="0" borderId="0" xfId="0" applyFont="1" applyFill="1" applyAlignment="1">
      <alignment horizontal="center" vertical="center"/>
    </xf>
    <xf numFmtId="0" fontId="7" fillId="0" borderId="0" xfId="0" applyFont="1" applyFill="1" applyAlignment="1">
      <alignment vertical="center"/>
    </xf>
    <xf numFmtId="0" fontId="23" fillId="0" borderId="0" xfId="0" applyFont="1" applyFill="1" applyAlignment="1">
      <alignment horizontal="center" vertical="center"/>
    </xf>
    <xf numFmtId="0" fontId="7" fillId="0" borderId="0" xfId="0" applyFont="1" applyFill="1" applyBorder="1" applyAlignment="1">
      <alignment horizontal="center" vertical="center"/>
    </xf>
    <xf numFmtId="0" fontId="15" fillId="0" borderId="0" xfId="0" applyFont="1" applyFill="1" applyBorder="1" applyAlignment="1">
      <alignment vertical="center"/>
    </xf>
    <xf numFmtId="0" fontId="15" fillId="0" borderId="0" xfId="0" applyFont="1" applyFill="1" applyAlignment="1">
      <alignment horizontal="center" vertical="center"/>
    </xf>
    <xf numFmtId="0" fontId="25" fillId="0" borderId="0" xfId="0" applyFont="1" applyFill="1" applyAlignment="1">
      <alignment horizontal="center" vertical="center"/>
    </xf>
    <xf numFmtId="0" fontId="15" fillId="0" borderId="0" xfId="0" applyFont="1" applyFill="1" applyAlignment="1">
      <alignment vertical="top"/>
    </xf>
    <xf numFmtId="0" fontId="14" fillId="0" borderId="0" xfId="0" applyFont="1" applyFill="1" applyAlignment="1">
      <alignment horizontal="left" vertical="top"/>
    </xf>
    <xf numFmtId="0" fontId="12"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Fill="1" applyAlignment="1">
      <alignment horizontal="left" vertical="top"/>
    </xf>
    <xf numFmtId="0" fontId="15" fillId="0" borderId="0" xfId="0" applyFont="1" applyAlignment="1">
      <alignment vertical="top"/>
    </xf>
    <xf numFmtId="0" fontId="0" fillId="0" borderId="0" xfId="0" applyAlignment="1">
      <alignment horizontal="center" vertical="top" wrapText="1"/>
    </xf>
    <xf numFmtId="0" fontId="15" fillId="0" borderId="0" xfId="0" applyFont="1" applyAlignment="1">
      <alignment horizontal="center" vertical="top" wrapText="1"/>
    </xf>
    <xf numFmtId="0" fontId="0" fillId="0" borderId="0" xfId="0" applyFill="1" applyAlignment="1">
      <alignment vertical="top"/>
    </xf>
    <xf numFmtId="0" fontId="15" fillId="0" borderId="0" xfId="0" applyFont="1" applyFill="1" applyAlignment="1">
      <alignment horizontal="left" vertical="top"/>
    </xf>
    <xf numFmtId="0" fontId="15" fillId="0" borderId="0" xfId="0" applyFont="1" applyAlignment="1">
      <alignment vertical="top" wrapText="1" shrinkToFit="1"/>
    </xf>
    <xf numFmtId="0" fontId="5" fillId="0" borderId="0" xfId="0" applyFont="1" applyFill="1" applyAlignment="1">
      <alignment horizontal="left" vertical="top"/>
    </xf>
    <xf numFmtId="0" fontId="14" fillId="0" borderId="0" xfId="0" applyFont="1" applyAlignment="1">
      <alignment horizontal="center" vertical="top"/>
    </xf>
    <xf numFmtId="0" fontId="12" fillId="0" borderId="0" xfId="0" applyFont="1" applyAlignment="1">
      <alignment horizontal="left" vertical="center"/>
    </xf>
    <xf numFmtId="0" fontId="8" fillId="0" borderId="0" xfId="0" applyFont="1" applyBorder="1" applyAlignment="1">
      <alignment horizontal="left" vertical="center"/>
    </xf>
    <xf numFmtId="0" fontId="0" fillId="0" borderId="0" xfId="0" applyAlignment="1">
      <alignment horizontal="left" vertical="top"/>
    </xf>
    <xf numFmtId="0" fontId="14" fillId="0" borderId="0" xfId="0" applyFont="1" applyAlignment="1">
      <alignment horizontal="justify" vertical="top"/>
    </xf>
    <xf numFmtId="0" fontId="5" fillId="0" borderId="0" xfId="0" applyFont="1" applyAlignment="1">
      <alignment horizontal="left" vertical="top"/>
    </xf>
    <xf numFmtId="0" fontId="2" fillId="0" borderId="0" xfId="0" applyFont="1" applyBorder="1" applyAlignment="1">
      <alignment horizontal="left" vertical="center"/>
    </xf>
    <xf numFmtId="0" fontId="15" fillId="0" borderId="0" xfId="0" applyFont="1" applyAlignment="1">
      <alignment vertical="center"/>
    </xf>
    <xf numFmtId="0" fontId="15" fillId="0" borderId="0" xfId="0" applyFont="1" applyBorder="1" applyAlignment="1">
      <alignment vertical="center"/>
    </xf>
    <xf numFmtId="0" fontId="15" fillId="0" borderId="0" xfId="0" applyFont="1" applyFill="1" applyBorder="1" applyAlignment="1">
      <alignment horizontal="center" vertical="center"/>
    </xf>
    <xf numFmtId="0" fontId="15" fillId="0" borderId="0" xfId="0" applyFont="1" applyBorder="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2"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3" fillId="0" borderId="0" xfId="0" applyFont="1" applyAlignment="1">
      <alignment horizontal="left" vertical="center" wrapText="1"/>
    </xf>
    <xf numFmtId="0" fontId="13" fillId="0" borderId="0" xfId="0" quotePrefix="1" applyFont="1" applyFill="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4" fillId="28" borderId="0" xfId="0" applyFont="1" applyFill="1" applyAlignment="1">
      <alignment horizontal="left" vertical="center"/>
    </xf>
    <xf numFmtId="0" fontId="27" fillId="26" borderId="0" xfId="0" applyFont="1" applyFill="1" applyBorder="1" applyAlignment="1">
      <alignment vertical="center"/>
    </xf>
    <xf numFmtId="0" fontId="27" fillId="0" borderId="0" xfId="0" applyFont="1" applyFill="1" applyBorder="1" applyAlignment="1">
      <alignment vertical="center"/>
    </xf>
    <xf numFmtId="170" fontId="28" fillId="26" borderId="0" xfId="0" applyNumberFormat="1" applyFont="1" applyFill="1" applyBorder="1" applyAlignment="1">
      <alignment horizontal="left" vertical="center"/>
    </xf>
    <xf numFmtId="0" fontId="18" fillId="0" borderId="0" xfId="0" applyFont="1" applyBorder="1" applyAlignment="1">
      <alignment vertical="center"/>
    </xf>
    <xf numFmtId="0" fontId="2" fillId="0" borderId="0" xfId="0" applyFont="1" applyAlignment="1"/>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0" fillId="0" borderId="0" xfId="0" applyBorder="1"/>
    <xf numFmtId="0" fontId="0" fillId="0" borderId="0" xfId="0" quotePrefix="1" applyBorder="1" applyAlignment="1">
      <alignment horizontal="left"/>
    </xf>
    <xf numFmtId="0" fontId="0" fillId="0" borderId="20" xfId="0" applyBorder="1"/>
    <xf numFmtId="0" fontId="0" fillId="0" borderId="0" xfId="0" applyBorder="1" applyProtection="1"/>
    <xf numFmtId="0" fontId="0" fillId="0" borderId="0" xfId="0" applyBorder="1" applyProtection="1">
      <protection locked="0"/>
    </xf>
    <xf numFmtId="0" fontId="0" fillId="0" borderId="3" xfId="0" applyBorder="1"/>
    <xf numFmtId="0" fontId="0" fillId="0" borderId="22" xfId="0" applyBorder="1"/>
    <xf numFmtId="0" fontId="0" fillId="0" borderId="0" xfId="0" applyBorder="1" applyAlignment="1">
      <alignment horizontal="left"/>
    </xf>
    <xf numFmtId="0" fontId="2" fillId="0" borderId="0" xfId="0" quotePrefix="1" applyFont="1" applyBorder="1" applyAlignment="1">
      <alignment horizontal="left"/>
    </xf>
    <xf numFmtId="0" fontId="2" fillId="0" borderId="0" xfId="0" quotePrefix="1" applyFont="1" applyBorder="1" applyAlignment="1" applyProtection="1">
      <alignment horizontal="left"/>
    </xf>
    <xf numFmtId="0" fontId="2" fillId="0" borderId="28" xfId="0" quotePrefix="1" applyFont="1" applyBorder="1" applyAlignment="1" applyProtection="1">
      <alignment horizontal="left"/>
    </xf>
    <xf numFmtId="0" fontId="7" fillId="0" borderId="0" xfId="0" applyFont="1" applyBorder="1" applyAlignment="1">
      <alignment horizontal="left" vertical="center"/>
    </xf>
    <xf numFmtId="0" fontId="21" fillId="0" borderId="0" xfId="0" applyFont="1" applyFill="1" applyBorder="1" applyAlignment="1">
      <alignment horizontal="justify" vertical="center"/>
    </xf>
    <xf numFmtId="0" fontId="15" fillId="0" borderId="29" xfId="0" applyFont="1" applyBorder="1" applyAlignment="1">
      <alignment horizontal="left" vertical="top" wrapText="1"/>
    </xf>
    <xf numFmtId="0" fontId="15" fillId="0" borderId="25" xfId="0" applyFont="1" applyBorder="1" applyAlignment="1">
      <alignment horizontal="left" vertical="top" wrapText="1"/>
    </xf>
    <xf numFmtId="0" fontId="15" fillId="0" borderId="0" xfId="0" applyFont="1" applyFill="1" applyBorder="1" applyAlignment="1">
      <alignment horizontal="left" wrapText="1"/>
    </xf>
    <xf numFmtId="0" fontId="0" fillId="0" borderId="30" xfId="0" applyBorder="1" applyAlignment="1">
      <alignment horizontal="center"/>
    </xf>
    <xf numFmtId="0" fontId="7" fillId="0" borderId="0" xfId="0" applyFont="1" applyFill="1" applyAlignment="1">
      <alignment vertical="top"/>
    </xf>
    <xf numFmtId="0" fontId="0" fillId="27" borderId="0" xfId="0" applyFill="1" applyBorder="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53" fillId="27" borderId="17" xfId="0" applyFont="1" applyFill="1" applyBorder="1"/>
    <xf numFmtId="0" fontId="54" fillId="27" borderId="17" xfId="0" quotePrefix="1" applyFont="1" applyFill="1" applyBorder="1" applyAlignment="1">
      <alignment horizontal="left"/>
    </xf>
    <xf numFmtId="0" fontId="54" fillId="27" borderId="18" xfId="0" applyFont="1" applyFill="1" applyBorder="1"/>
    <xf numFmtId="0" fontId="54" fillId="27" borderId="17" xfId="0" applyFont="1" applyFill="1" applyBorder="1"/>
    <xf numFmtId="0" fontId="53" fillId="27" borderId="0" xfId="0" applyFont="1" applyFill="1" applyBorder="1"/>
    <xf numFmtId="0" fontId="0" fillId="27" borderId="0" xfId="0" quotePrefix="1" applyFill="1" applyBorder="1" applyAlignment="1">
      <alignment horizontal="left"/>
    </xf>
    <xf numFmtId="0" fontId="0" fillId="27" borderId="20" xfId="0" applyFill="1" applyBorder="1"/>
    <xf numFmtId="0" fontId="53"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Border="1" applyAlignment="1" applyProtection="1">
      <alignment horizontal="left"/>
      <protection locked="0"/>
    </xf>
    <xf numFmtId="0" fontId="2" fillId="0" borderId="0" xfId="0" applyFont="1" applyBorder="1" applyProtection="1">
      <protection locked="0"/>
    </xf>
    <xf numFmtId="0" fontId="0" fillId="0" borderId="0" xfId="0" applyBorder="1"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applyBorder="1"/>
    <xf numFmtId="0" fontId="0" fillId="27" borderId="18" xfId="0" applyFill="1" applyBorder="1"/>
    <xf numFmtId="0" fontId="53" fillId="27" borderId="0" xfId="0" applyFont="1" applyFill="1" applyBorder="1" applyAlignment="1">
      <alignment vertical="top"/>
    </xf>
    <xf numFmtId="0" fontId="55" fillId="0" borderId="0" xfId="0" applyFont="1" applyBorder="1"/>
    <xf numFmtId="0" fontId="0" fillId="27" borderId="22" xfId="0" applyFill="1" applyBorder="1" applyAlignment="1">
      <alignment horizontal="center"/>
    </xf>
    <xf numFmtId="0" fontId="52" fillId="27" borderId="0" xfId="0" applyFont="1" applyFill="1" applyBorder="1"/>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0" fontId="52" fillId="27" borderId="0" xfId="0" applyFont="1" applyFill="1" applyBorder="1" applyAlignment="1">
      <alignment horizontal="left"/>
    </xf>
    <xf numFmtId="0" fontId="52" fillId="27" borderId="0" xfId="0" quotePrefix="1" applyFont="1" applyFill="1" applyBorder="1" applyAlignment="1">
      <alignment horizontal="left"/>
    </xf>
    <xf numFmtId="165" fontId="15" fillId="0" borderId="0" xfId="0" applyNumberFormat="1" applyFont="1" applyFill="1" applyAlignment="1">
      <alignment vertical="center"/>
    </xf>
    <xf numFmtId="165" fontId="2" fillId="0" borderId="0" xfId="178" applyNumberFormat="1" applyFont="1" applyAlignment="1">
      <alignment horizontal="center" vertical="center"/>
    </xf>
    <xf numFmtId="165" fontId="4" fillId="0" borderId="0" xfId="178" applyNumberFormat="1" applyFont="1" applyFill="1" applyAlignment="1">
      <alignment vertical="center"/>
    </xf>
    <xf numFmtId="165" fontId="3" fillId="0" borderId="0" xfId="178" applyNumberFormat="1" applyFont="1" applyFill="1" applyAlignment="1">
      <alignment vertical="center"/>
    </xf>
    <xf numFmtId="165" fontId="2" fillId="0" borderId="0" xfId="0" applyNumberFormat="1" applyFont="1" applyFill="1" applyAlignment="1">
      <alignment vertical="center"/>
    </xf>
    <xf numFmtId="165" fontId="2" fillId="0" borderId="0" xfId="178" applyNumberFormat="1" applyFont="1" applyFill="1" applyAlignment="1">
      <alignment horizontal="center" vertical="center"/>
    </xf>
    <xf numFmtId="165" fontId="0" fillId="27" borderId="26" xfId="0" applyNumberFormat="1" applyFill="1" applyBorder="1"/>
    <xf numFmtId="165" fontId="0" fillId="27" borderId="26" xfId="0" applyNumberFormat="1" applyFill="1" applyBorder="1" applyProtection="1">
      <protection locked="0"/>
    </xf>
    <xf numFmtId="165" fontId="0" fillId="26" borderId="26" xfId="0" applyNumberFormat="1" applyFill="1" applyBorder="1" applyProtection="1">
      <protection locked="0"/>
    </xf>
    <xf numFmtId="165" fontId="0" fillId="26" borderId="38" xfId="0" applyNumberFormat="1" applyFill="1" applyBorder="1" applyProtection="1">
      <protection locked="0"/>
    </xf>
    <xf numFmtId="165" fontId="0" fillId="26" borderId="26" xfId="0" applyNumberFormat="1" applyFill="1" applyBorder="1"/>
    <xf numFmtId="165" fontId="0" fillId="26" borderId="38" xfId="0" applyNumberFormat="1" applyFill="1" applyBorder="1"/>
    <xf numFmtId="165" fontId="0" fillId="26" borderId="39" xfId="0" applyNumberFormat="1" applyFill="1" applyBorder="1" applyProtection="1">
      <protection locked="0"/>
    </xf>
    <xf numFmtId="165" fontId="0" fillId="26" borderId="40" xfId="0" applyNumberFormat="1" applyFill="1" applyBorder="1" applyProtection="1">
      <protection locked="0"/>
    </xf>
    <xf numFmtId="165" fontId="0" fillId="26" borderId="39" xfId="0" applyNumberFormat="1" applyFill="1" applyBorder="1"/>
    <xf numFmtId="165" fontId="0" fillId="28" borderId="33" xfId="0" applyNumberFormat="1" applyFill="1" applyBorder="1" applyProtection="1">
      <protection locked="0"/>
    </xf>
    <xf numFmtId="165" fontId="0" fillId="26" borderId="41" xfId="0" applyNumberFormat="1" applyFill="1" applyBorder="1" applyProtection="1">
      <protection locked="0"/>
    </xf>
    <xf numFmtId="165" fontId="0" fillId="26" borderId="41" xfId="0" applyNumberFormat="1" applyFill="1" applyBorder="1"/>
    <xf numFmtId="165" fontId="0" fillId="28" borderId="33" xfId="0" applyNumberFormat="1" applyFill="1" applyBorder="1"/>
    <xf numFmtId="165" fontId="0" fillId="26" borderId="40" xfId="0" applyNumberFormat="1" applyFill="1" applyBorder="1"/>
    <xf numFmtId="165" fontId="0" fillId="28" borderId="35" xfId="0" applyNumberFormat="1" applyFill="1" applyBorder="1" applyProtection="1">
      <protection locked="0"/>
    </xf>
    <xf numFmtId="165" fontId="0" fillId="27" borderId="41" xfId="0" applyNumberFormat="1" applyFill="1" applyBorder="1" applyProtection="1">
      <protection locked="0"/>
    </xf>
    <xf numFmtId="165" fontId="0" fillId="27" borderId="42" xfId="0" applyNumberFormat="1" applyFill="1" applyBorder="1" applyProtection="1">
      <protection locked="0"/>
    </xf>
    <xf numFmtId="165" fontId="0" fillId="27" borderId="41" xfId="0" applyNumberFormat="1" applyFill="1" applyBorder="1"/>
    <xf numFmtId="165" fontId="0" fillId="28" borderId="35" xfId="0" applyNumberFormat="1" applyFill="1" applyBorder="1"/>
    <xf numFmtId="165" fontId="0" fillId="26" borderId="21" xfId="0" applyNumberFormat="1" applyFill="1" applyBorder="1"/>
    <xf numFmtId="165" fontId="0" fillId="28" borderId="43" xfId="0" applyNumberFormat="1" applyFill="1" applyBorder="1"/>
    <xf numFmtId="165" fontId="0" fillId="0" borderId="0" xfId="0" applyNumberFormat="1" applyBorder="1"/>
    <xf numFmtId="165" fontId="0" fillId="27" borderId="42" xfId="0" applyNumberFormat="1" applyFill="1" applyBorder="1"/>
    <xf numFmtId="165" fontId="0" fillId="28" borderId="37" xfId="0" applyNumberFormat="1" applyFill="1" applyBorder="1"/>
    <xf numFmtId="165" fontId="0" fillId="0" borderId="0" xfId="0" applyNumberFormat="1"/>
    <xf numFmtId="1" fontId="13" fillId="0" borderId="0" xfId="0" applyNumberFormat="1" applyFont="1" applyFill="1" applyBorder="1" applyAlignment="1">
      <alignment horizontal="left" vertical="center"/>
    </xf>
    <xf numFmtId="1" fontId="12" fillId="0" borderId="0" xfId="0" applyNumberFormat="1" applyFont="1" applyFill="1" applyAlignment="1">
      <alignment horizontal="left" vertical="center"/>
    </xf>
    <xf numFmtId="1" fontId="12" fillId="0" borderId="0" xfId="0" applyNumberFormat="1" applyFont="1" applyFill="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0" borderId="0" xfId="0" applyAlignment="1">
      <alignment horizontal="left"/>
    </xf>
    <xf numFmtId="0" fontId="0" fillId="27" borderId="36" xfId="0" applyFill="1" applyBorder="1"/>
    <xf numFmtId="0" fontId="0" fillId="27" borderId="35" xfId="0" applyFill="1" applyBorder="1"/>
    <xf numFmtId="165" fontId="0" fillId="27" borderId="0" xfId="0" applyNumberFormat="1" applyFill="1" applyBorder="1" applyProtection="1">
      <protection locked="0"/>
    </xf>
    <xf numFmtId="165" fontId="0" fillId="27" borderId="23" xfId="0" applyNumberFormat="1" applyFill="1" applyBorder="1" applyProtection="1">
      <protection locked="0"/>
    </xf>
    <xf numFmtId="0" fontId="77" fillId="0" borderId="0" xfId="0" applyFont="1" applyBorder="1"/>
    <xf numFmtId="165" fontId="0" fillId="0" borderId="0" xfId="0" applyNumberFormat="1" applyFill="1" applyBorder="1"/>
    <xf numFmtId="0" fontId="12" fillId="0" borderId="0" xfId="0" applyFont="1" applyAlignment="1">
      <alignment vertical="center" wrapText="1"/>
    </xf>
    <xf numFmtId="14" fontId="27" fillId="0" borderId="0" xfId="0" applyNumberFormat="1" applyFont="1" applyFill="1" applyBorder="1" applyAlignment="1">
      <alignment horizontal="left" vertical="center"/>
    </xf>
    <xf numFmtId="0" fontId="14" fillId="27" borderId="43" xfId="0" applyFont="1" applyFill="1" applyBorder="1" applyAlignment="1">
      <alignment horizontal="center" vertical="center" wrapText="1"/>
    </xf>
    <xf numFmtId="0" fontId="14" fillId="27" borderId="3" xfId="0" applyFont="1" applyFill="1" applyBorder="1" applyAlignment="1">
      <alignment vertical="center"/>
    </xf>
    <xf numFmtId="0" fontId="14" fillId="27" borderId="43" xfId="0" applyFont="1" applyFill="1" applyBorder="1" applyAlignment="1">
      <alignment vertical="center"/>
    </xf>
    <xf numFmtId="0" fontId="14" fillId="0" borderId="0" xfId="0" applyFont="1" applyFill="1" applyBorder="1" applyAlignment="1">
      <alignment vertical="center" wrapText="1"/>
    </xf>
    <xf numFmtId="165" fontId="0" fillId="27" borderId="35" xfId="0" applyNumberFormat="1" applyFill="1" applyBorder="1" applyProtection="1">
      <protection locked="0"/>
    </xf>
    <xf numFmtId="0" fontId="8" fillId="27" borderId="0" xfId="0" applyFont="1" applyFill="1" applyBorder="1"/>
    <xf numFmtId="0" fontId="13" fillId="27" borderId="0" xfId="0" applyFont="1" applyFill="1" applyBorder="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12"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165" fontId="0" fillId="27" borderId="36" xfId="0" applyNumberFormat="1" applyFill="1" applyBorder="1"/>
    <xf numFmtId="165" fontId="0" fillId="27" borderId="35" xfId="0" applyNumberFormat="1" applyFill="1" applyBorder="1"/>
    <xf numFmtId="165" fontId="0" fillId="27" borderId="36" xfId="0" applyNumberFormat="1" applyFill="1" applyBorder="1" applyProtection="1">
      <protection locked="0"/>
    </xf>
    <xf numFmtId="0" fontId="14" fillId="0" borderId="0" xfId="0" applyFont="1" applyFill="1" applyBorder="1" applyAlignment="1">
      <alignment vertical="top"/>
    </xf>
    <xf numFmtId="0" fontId="15" fillId="0" borderId="0" xfId="0" quotePrefix="1" applyFont="1" applyFill="1" applyBorder="1" applyAlignment="1">
      <alignment vertical="top" wrapText="1" shrinkToFit="1"/>
    </xf>
    <xf numFmtId="0" fontId="23"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3" fillId="0" borderId="0" xfId="0" applyFont="1" applyFill="1" applyBorder="1" applyAlignment="1">
      <alignment horizontal="center" vertical="center"/>
    </xf>
    <xf numFmtId="165" fontId="0" fillId="27" borderId="30" xfId="0" applyNumberFormat="1" applyFill="1" applyBorder="1" applyProtection="1">
      <protection locked="0"/>
    </xf>
    <xf numFmtId="165" fontId="0" fillId="27" borderId="30" xfId="0" applyNumberFormat="1" applyFill="1" applyBorder="1"/>
    <xf numFmtId="165" fontId="0" fillId="27" borderId="31" xfId="0" applyNumberFormat="1" applyFill="1" applyBorder="1" applyProtection="1">
      <protection locked="0"/>
    </xf>
    <xf numFmtId="165" fontId="0" fillId="27" borderId="31" xfId="0" applyNumberFormat="1" applyFill="1" applyBorder="1"/>
    <xf numFmtId="1" fontId="12" fillId="0" borderId="0" xfId="0" applyNumberFormat="1" applyFont="1" applyFill="1" applyBorder="1" applyAlignment="1">
      <alignment horizontal="left" vertical="center"/>
    </xf>
    <xf numFmtId="0" fontId="23" fillId="0" borderId="0" xfId="0" applyFont="1" applyFill="1" applyBorder="1" applyAlignment="1">
      <alignment vertical="center"/>
    </xf>
    <xf numFmtId="0" fontId="20" fillId="0" borderId="0" xfId="0" applyFont="1" applyFill="1" applyBorder="1" applyAlignment="1">
      <alignment vertical="center"/>
    </xf>
    <xf numFmtId="1" fontId="13" fillId="0" borderId="0" xfId="0" applyNumberFormat="1" applyFont="1" applyFill="1" applyBorder="1" applyAlignment="1">
      <alignment horizontal="center" vertical="center" wrapText="1"/>
    </xf>
    <xf numFmtId="0" fontId="7" fillId="27" borderId="18" xfId="0" applyFont="1" applyFill="1" applyBorder="1" applyAlignment="1">
      <alignment horizontal="center" vertical="center" wrapText="1"/>
    </xf>
    <xf numFmtId="0" fontId="7" fillId="0" borderId="0" xfId="0" applyFont="1" applyAlignment="1">
      <alignment horizontal="center" vertical="center" wrapText="1"/>
    </xf>
    <xf numFmtId="0" fontId="7" fillId="27" borderId="17" xfId="0" applyFont="1" applyFill="1" applyBorder="1" applyAlignment="1">
      <alignment horizontal="center" vertical="center" wrapText="1"/>
    </xf>
    <xf numFmtId="0" fontId="54" fillId="27" borderId="36" xfId="0" applyFont="1" applyFill="1" applyBorder="1"/>
    <xf numFmtId="0" fontId="7" fillId="0" borderId="0" xfId="0" applyFont="1" applyFill="1" applyAlignment="1">
      <alignment horizontal="center" vertical="top"/>
    </xf>
    <xf numFmtId="0" fontId="22" fillId="0" borderId="0" xfId="0" applyFont="1" applyFill="1" applyAlignment="1">
      <alignment vertical="top"/>
    </xf>
    <xf numFmtId="0" fontId="22" fillId="0" borderId="0" xfId="0" applyFont="1" applyFill="1" applyAlignment="1">
      <alignment horizontal="center" vertical="top"/>
    </xf>
    <xf numFmtId="0" fontId="21" fillId="0" borderId="0" xfId="0" applyFont="1" applyFill="1" applyAlignment="1">
      <alignment vertical="top"/>
    </xf>
    <xf numFmtId="0" fontId="7" fillId="0" borderId="0" xfId="0" applyFont="1" applyFill="1" applyBorder="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25" fillId="0" borderId="0" xfId="0" applyFont="1" applyFill="1" applyBorder="1" applyAlignment="1">
      <alignment vertical="center"/>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5" fillId="0" borderId="9" xfId="0" applyNumberFormat="1" applyFont="1" applyFill="1" applyBorder="1" applyAlignment="1">
      <alignment horizontal="left" vertical="center"/>
    </xf>
    <xf numFmtId="0" fontId="73" fillId="0" borderId="0" xfId="0" applyFont="1" applyBorder="1" applyAlignment="1">
      <alignment horizontal="left"/>
    </xf>
    <xf numFmtId="0" fontId="73" fillId="0" borderId="0" xfId="0" applyFont="1" applyBorder="1"/>
    <xf numFmtId="165" fontId="0" fillId="27" borderId="44" xfId="0" applyNumberFormat="1" applyFill="1" applyBorder="1" applyProtection="1">
      <protection locked="0"/>
    </xf>
    <xf numFmtId="165" fontId="0" fillId="26" borderId="30" xfId="0" applyNumberFormat="1" applyFill="1" applyBorder="1" applyProtection="1">
      <protection locked="0"/>
    </xf>
    <xf numFmtId="165" fontId="0" fillId="26" borderId="30" xfId="0" applyNumberFormat="1" applyFill="1" applyBorder="1"/>
    <xf numFmtId="165" fontId="0" fillId="26" borderId="32" xfId="0" applyNumberFormat="1" applyFill="1" applyBorder="1" applyProtection="1">
      <protection locked="0"/>
    </xf>
    <xf numFmtId="0" fontId="56" fillId="0" borderId="0" xfId="0" applyFont="1" applyAlignment="1">
      <alignment vertical="center"/>
    </xf>
    <xf numFmtId="1" fontId="13" fillId="0" borderId="0" xfId="0" applyNumberFormat="1" applyFont="1" applyFill="1" applyBorder="1" applyAlignment="1">
      <alignment horizontal="center" vertical="center"/>
    </xf>
    <xf numFmtId="1" fontId="8" fillId="0" borderId="0" xfId="0" applyNumberFormat="1" applyFont="1" applyFill="1" applyBorder="1" applyAlignment="1">
      <alignment horizontal="center" vertical="center" wrapText="1"/>
    </xf>
    <xf numFmtId="1" fontId="13" fillId="0" borderId="0" xfId="0" applyNumberFormat="1" applyFont="1" applyFill="1" applyAlignment="1">
      <alignment horizontal="center" vertical="center"/>
    </xf>
    <xf numFmtId="9" fontId="20" fillId="26" borderId="9" xfId="287" applyFont="1" applyFill="1" applyBorder="1" applyAlignment="1">
      <alignment horizontal="center" vertical="center"/>
    </xf>
    <xf numFmtId="9" fontId="9" fillId="0" borderId="9" xfId="287" applyFont="1" applyBorder="1" applyAlignment="1">
      <alignment horizontal="center" vertical="center"/>
    </xf>
    <xf numFmtId="9" fontId="19" fillId="26" borderId="9" xfId="287"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15" fillId="0" borderId="9" xfId="0" applyFont="1" applyBorder="1" applyAlignment="1">
      <alignment horizontal="left" vertical="top" wrapText="1"/>
    </xf>
    <xf numFmtId="0" fontId="15" fillId="0" borderId="9" xfId="0" applyFont="1" applyFill="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1" fillId="0" borderId="44" xfId="0" applyFont="1" applyBorder="1" applyAlignment="1">
      <alignment vertical="center" wrapText="1"/>
    </xf>
    <xf numFmtId="0" fontId="11" fillId="0" borderId="30" xfId="0" applyFont="1" applyBorder="1" applyAlignment="1">
      <alignment vertical="center" wrapText="1"/>
    </xf>
    <xf numFmtId="0" fontId="11" fillId="0" borderId="45" xfId="0" applyFont="1" applyBorder="1" applyAlignment="1">
      <alignment vertical="center" wrapText="1"/>
    </xf>
    <xf numFmtId="0" fontId="7" fillId="0" borderId="0" xfId="0" applyFont="1" applyBorder="1" applyAlignment="1">
      <alignment vertical="center" wrapText="1"/>
    </xf>
    <xf numFmtId="0" fontId="12" fillId="0" borderId="0" xfId="0" applyFont="1" applyAlignment="1">
      <alignment wrapText="1"/>
    </xf>
    <xf numFmtId="173" fontId="13" fillId="0" borderId="9" xfId="0" applyNumberFormat="1" applyFont="1" applyBorder="1" applyAlignment="1">
      <alignment horizontal="left" wrapText="1"/>
    </xf>
    <xf numFmtId="173" fontId="8" fillId="0" borderId="0" xfId="0" applyNumberFormat="1" applyFont="1" applyAlignment="1">
      <alignment horizontal="left" wrapText="1"/>
    </xf>
    <xf numFmtId="0" fontId="12" fillId="0" borderId="0" xfId="0" applyFont="1" applyFill="1" applyAlignment="1">
      <alignment vertical="center" wrapText="1"/>
    </xf>
    <xf numFmtId="0" fontId="15" fillId="0" borderId="9" xfId="0" quotePrefix="1" applyFont="1" applyBorder="1" applyAlignment="1">
      <alignment horizontal="left" vertical="top" wrapText="1"/>
    </xf>
    <xf numFmtId="0" fontId="11" fillId="0" borderId="0" xfId="0" applyFont="1" applyAlignment="1">
      <alignment vertical="center"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5" fillId="26" borderId="8" xfId="0" applyFont="1" applyFill="1" applyBorder="1" applyAlignment="1">
      <alignment vertical="top"/>
    </xf>
    <xf numFmtId="0" fontId="15" fillId="27" borderId="8" xfId="0" applyFont="1" applyFill="1" applyBorder="1" applyAlignment="1">
      <alignment vertical="top"/>
    </xf>
    <xf numFmtId="0" fontId="78" fillId="26" borderId="9" xfId="0" applyFont="1" applyFill="1" applyBorder="1" applyAlignment="1">
      <alignment vertical="center"/>
    </xf>
    <xf numFmtId="0" fontId="15" fillId="0" borderId="0" xfId="0" applyFont="1" applyFill="1" applyBorder="1" applyAlignment="1">
      <alignment horizontal="left" vertical="top" wrapText="1"/>
    </xf>
    <xf numFmtId="0" fontId="14" fillId="0" borderId="9" xfId="0" applyFont="1" applyBorder="1" applyAlignment="1">
      <alignment horizontal="center" vertical="top"/>
    </xf>
    <xf numFmtId="0" fontId="14" fillId="29" borderId="9" xfId="0" applyFont="1" applyFill="1" applyBorder="1" applyAlignment="1">
      <alignment horizontal="center" vertical="top"/>
    </xf>
    <xf numFmtId="0" fontId="14" fillId="29" borderId="9" xfId="0" applyFont="1" applyFill="1" applyBorder="1" applyAlignment="1">
      <alignment horizontal="left" vertical="top"/>
    </xf>
    <xf numFmtId="0" fontId="14" fillId="0" borderId="9" xfId="0" applyFont="1" applyFill="1" applyBorder="1" applyAlignment="1">
      <alignment vertical="center"/>
    </xf>
    <xf numFmtId="0" fontId="15" fillId="0" borderId="9" xfId="0" applyFont="1" applyFill="1" applyBorder="1" applyAlignment="1">
      <alignment horizontal="left" vertical="top"/>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Font="1" applyFill="1" applyAlignment="1">
      <alignment vertical="center"/>
    </xf>
    <xf numFmtId="0" fontId="2" fillId="0" borderId="0" xfId="227" applyFont="1" applyAlignment="1">
      <alignment vertical="center"/>
    </xf>
    <xf numFmtId="0" fontId="2" fillId="0" borderId="0" xfId="227" applyAlignment="1">
      <alignment vertical="center" wrapText="1" shrinkToFit="1"/>
    </xf>
    <xf numFmtId="0" fontId="12" fillId="0" borderId="0" xfId="227" applyFont="1" applyAlignment="1">
      <alignment horizontal="left" vertical="center"/>
    </xf>
    <xf numFmtId="0" fontId="2" fillId="0" borderId="0" xfId="227" applyFont="1" applyAlignment="1">
      <alignment horizontal="left" vertical="top"/>
    </xf>
    <xf numFmtId="1" fontId="12" fillId="0" borderId="0" xfId="227" applyNumberFormat="1" applyFont="1" applyFill="1" applyAlignment="1">
      <alignment vertical="center"/>
    </xf>
    <xf numFmtId="0" fontId="2" fillId="30" borderId="0" xfId="178" applyFont="1" applyFill="1" applyAlignment="1"/>
    <xf numFmtId="0" fontId="79" fillId="30" borderId="0" xfId="178" applyFont="1" applyFill="1" applyAlignment="1"/>
    <xf numFmtId="0" fontId="12" fillId="30" borderId="0" xfId="178" applyFont="1" applyFill="1" applyBorder="1" applyAlignment="1">
      <alignment horizontal="left" vertical="center"/>
    </xf>
    <xf numFmtId="0" fontId="15" fillId="30" borderId="0" xfId="178" applyFont="1" applyFill="1" applyAlignment="1"/>
    <xf numFmtId="0" fontId="47" fillId="0" borderId="0" xfId="178" quotePrefix="1" applyFont="1" applyAlignment="1">
      <alignment vertical="center"/>
    </xf>
    <xf numFmtId="0" fontId="15" fillId="0" borderId="0" xfId="178" applyFont="1" applyFill="1" applyAlignment="1"/>
    <xf numFmtId="0" fontId="14" fillId="0" borderId="0" xfId="178" quotePrefix="1" applyFont="1" applyAlignment="1">
      <alignment horizontal="left"/>
    </xf>
    <xf numFmtId="0" fontId="14" fillId="0" borderId="46" xfId="178" quotePrefix="1" applyFont="1" applyBorder="1" applyAlignment="1">
      <alignment horizontal="left" vertical="center"/>
    </xf>
    <xf numFmtId="0" fontId="14" fillId="0" borderId="0" xfId="178" quotePrefix="1" applyFont="1" applyAlignment="1">
      <alignment horizontal="center" vertical="top"/>
    </xf>
    <xf numFmtId="0" fontId="14" fillId="0" borderId="0" xfId="178" quotePrefix="1" applyFont="1" applyFill="1" applyBorder="1" applyAlignment="1">
      <alignment horizontal="center" vertical="top"/>
    </xf>
    <xf numFmtId="0" fontId="14" fillId="0" borderId="0" xfId="178" quotePrefix="1" applyFont="1" applyBorder="1" applyAlignment="1">
      <alignment horizontal="center" vertical="top"/>
    </xf>
    <xf numFmtId="0" fontId="14" fillId="0" borderId="0" xfId="178" quotePrefix="1" applyFont="1" applyAlignment="1">
      <alignment horizontal="left" vertical="top"/>
    </xf>
    <xf numFmtId="0" fontId="14" fillId="0" borderId="47" xfId="178" quotePrefix="1" applyFont="1" applyBorder="1" applyAlignment="1">
      <alignment horizontal="left" vertical="center"/>
    </xf>
    <xf numFmtId="183" fontId="15" fillId="0" borderId="0" xfId="178" applyNumberFormat="1" applyFont="1" applyFill="1" applyBorder="1" applyAlignment="1"/>
    <xf numFmtId="0" fontId="80" fillId="30" borderId="0" xfId="178" applyFont="1" applyFill="1" applyBorder="1" applyAlignment="1">
      <alignment vertical="center" wrapText="1"/>
    </xf>
    <xf numFmtId="0" fontId="2" fillId="30" borderId="0" xfId="178" applyFill="1" applyAlignment="1">
      <alignment vertical="center" wrapText="1"/>
    </xf>
    <xf numFmtId="0" fontId="15" fillId="0" borderId="0" xfId="178" applyFont="1" applyAlignment="1"/>
    <xf numFmtId="0" fontId="47" fillId="0" borderId="0" xfId="178" applyFont="1" applyAlignment="1">
      <alignment vertical="center"/>
    </xf>
    <xf numFmtId="0" fontId="75" fillId="0" borderId="0" xfId="178" applyFont="1" applyAlignment="1">
      <alignment vertical="center"/>
    </xf>
    <xf numFmtId="0" fontId="75" fillId="0" borderId="0" xfId="178" applyFont="1" applyAlignment="1"/>
    <xf numFmtId="0" fontId="12" fillId="0" borderId="0" xfId="178" applyFont="1" applyAlignment="1">
      <alignment vertical="center"/>
    </xf>
    <xf numFmtId="0" fontId="56" fillId="0" borderId="0" xfId="178" applyFont="1" applyAlignment="1">
      <alignment vertical="center"/>
    </xf>
    <xf numFmtId="0" fontId="56" fillId="0" borderId="0" xfId="178" applyFont="1" applyAlignment="1"/>
    <xf numFmtId="0" fontId="14" fillId="0" borderId="34" xfId="178" applyFont="1" applyBorder="1" applyAlignment="1"/>
    <xf numFmtId="0" fontId="14" fillId="0" borderId="3" xfId="178" quotePrefix="1" applyFont="1" applyBorder="1" applyAlignment="1">
      <alignment horizontal="right" vertical="center"/>
    </xf>
    <xf numFmtId="0" fontId="2" fillId="0" borderId="34" xfId="178" applyFont="1" applyBorder="1" applyAlignment="1"/>
    <xf numFmtId="0" fontId="14" fillId="0" borderId="43" xfId="178" applyFont="1" applyBorder="1" applyAlignment="1">
      <alignment horizontal="right" vertical="center"/>
    </xf>
    <xf numFmtId="184" fontId="8" fillId="26" borderId="43" xfId="178" applyNumberFormat="1" applyFont="1" applyFill="1" applyBorder="1" applyAlignment="1">
      <alignment vertical="center"/>
    </xf>
    <xf numFmtId="0" fontId="14" fillId="0" borderId="48" xfId="178" applyFont="1" applyBorder="1" applyAlignment="1">
      <alignment horizontal="center" vertical="center"/>
    </xf>
    <xf numFmtId="0" fontId="14" fillId="0" borderId="43" xfId="178" applyFont="1" applyBorder="1" applyAlignment="1">
      <alignment horizontal="center" vertical="center" wrapText="1"/>
    </xf>
    <xf numFmtId="3" fontId="15" fillId="0" borderId="49" xfId="178" applyNumberFormat="1" applyFont="1" applyFill="1" applyBorder="1" applyAlignment="1">
      <alignment horizontal="center" vertical="center"/>
    </xf>
    <xf numFmtId="183" fontId="15" fillId="31" borderId="50" xfId="178" applyNumberFormat="1" applyFont="1" applyFill="1" applyBorder="1" applyAlignment="1">
      <alignment horizontal="center"/>
    </xf>
    <xf numFmtId="0" fontId="7" fillId="0" borderId="47" xfId="178" applyFont="1" applyBorder="1" applyAlignment="1">
      <alignment horizontal="center" vertical="center"/>
    </xf>
    <xf numFmtId="3" fontId="15" fillId="0" borderId="38" xfId="178" applyNumberFormat="1" applyFont="1" applyFill="1" applyBorder="1" applyAlignment="1">
      <alignment horizontal="center" vertical="center"/>
    </xf>
    <xf numFmtId="0" fontId="15" fillId="26" borderId="26" xfId="178" applyNumberFormat="1" applyFont="1" applyFill="1" applyBorder="1" applyAlignment="1">
      <alignment horizontal="center"/>
    </xf>
    <xf numFmtId="0" fontId="14" fillId="30" borderId="0" xfId="178" applyFont="1" applyFill="1" applyBorder="1" applyAlignment="1">
      <alignment vertical="center" wrapText="1"/>
    </xf>
    <xf numFmtId="0" fontId="79" fillId="30" borderId="0" xfId="178" applyFont="1" applyFill="1" applyAlignment="1">
      <alignment horizontal="left" vertical="top"/>
    </xf>
    <xf numFmtId="0" fontId="81" fillId="0" borderId="0" xfId="178" applyFont="1" applyAlignment="1">
      <alignment horizontal="left" vertical="top"/>
    </xf>
    <xf numFmtId="0" fontId="15" fillId="0" borderId="0" xfId="178" applyFont="1" applyAlignment="1">
      <alignment horizontal="left" vertical="top"/>
    </xf>
    <xf numFmtId="0" fontId="47" fillId="0" borderId="0" xfId="178" applyFont="1" applyAlignment="1">
      <alignment horizontal="left" vertical="top"/>
    </xf>
    <xf numFmtId="0" fontId="12" fillId="0" borderId="0" xfId="178" applyFont="1" applyAlignment="1">
      <alignment horizontal="left" vertical="top"/>
    </xf>
    <xf numFmtId="0" fontId="15" fillId="0" borderId="3" xfId="178" applyFont="1" applyBorder="1" applyAlignment="1">
      <alignment horizontal="left" vertical="top"/>
    </xf>
    <xf numFmtId="0" fontId="14" fillId="0" borderId="51" xfId="178" quotePrefix="1" applyFont="1" applyBorder="1" applyAlignment="1">
      <alignment horizontal="left" vertical="top"/>
    </xf>
    <xf numFmtId="3" fontId="15" fillId="0" borderId="9" xfId="178" applyNumberFormat="1" applyFont="1" applyFill="1" applyBorder="1" applyAlignment="1">
      <alignment horizontal="left" vertical="top"/>
    </xf>
    <xf numFmtId="0" fontId="14" fillId="0" borderId="0" xfId="178" quotePrefix="1" applyFont="1" applyBorder="1" applyAlignment="1">
      <alignment horizontal="left" vertical="center"/>
    </xf>
    <xf numFmtId="0" fontId="14" fillId="0" borderId="0" xfId="178" applyFont="1" applyAlignment="1">
      <alignment horizontal="left"/>
    </xf>
    <xf numFmtId="183" fontId="15" fillId="26" borderId="46" xfId="178" applyNumberFormat="1" applyFont="1" applyFill="1" applyBorder="1" applyAlignment="1">
      <alignment horizontal="right" vertical="center"/>
    </xf>
    <xf numFmtId="0" fontId="15" fillId="0" borderId="0" xfId="0" applyFont="1" applyFill="1" applyBorder="1" applyAlignment="1">
      <alignment horizontal="left" vertical="center" wrapText="1"/>
    </xf>
    <xf numFmtId="0" fontId="2" fillId="0" borderId="0" xfId="238" applyAlignment="1">
      <alignment vertical="center"/>
    </xf>
    <xf numFmtId="0" fontId="14" fillId="0" borderId="0" xfId="238" applyFont="1" applyFill="1" applyBorder="1" applyAlignment="1">
      <alignment vertical="center"/>
    </xf>
    <xf numFmtId="0" fontId="15" fillId="0" borderId="0" xfId="238" applyFont="1" applyFill="1" applyAlignment="1">
      <alignment vertical="center"/>
    </xf>
    <xf numFmtId="0" fontId="24" fillId="0" borderId="0" xfId="238" applyFont="1" applyFill="1" applyAlignment="1">
      <alignment vertical="center"/>
    </xf>
    <xf numFmtId="10" fontId="15" fillId="0" borderId="0" xfId="238" applyNumberFormat="1" applyFont="1" applyFill="1" applyBorder="1" applyAlignment="1">
      <alignment vertical="center"/>
    </xf>
    <xf numFmtId="0" fontId="25" fillId="0" borderId="0" xfId="238" applyFont="1" applyFill="1" applyAlignment="1">
      <alignment vertical="center"/>
    </xf>
    <xf numFmtId="167" fontId="25" fillId="0" borderId="0" xfId="238" applyNumberFormat="1" applyFont="1" applyFill="1" applyBorder="1" applyAlignment="1">
      <alignment vertical="center" wrapText="1"/>
    </xf>
    <xf numFmtId="0" fontId="26" fillId="0" borderId="0" xfId="238" applyFont="1" applyFill="1" applyBorder="1" applyAlignment="1">
      <alignment vertical="center"/>
    </xf>
    <xf numFmtId="10" fontId="26" fillId="0" borderId="0" xfId="238" applyNumberFormat="1" applyFont="1" applyFill="1" applyBorder="1" applyAlignment="1">
      <alignment vertical="center"/>
    </xf>
    <xf numFmtId="0" fontId="26" fillId="0" borderId="0" xfId="238" applyFont="1" applyFill="1" applyAlignment="1">
      <alignment horizontal="center" vertical="center"/>
    </xf>
    <xf numFmtId="0" fontId="24" fillId="0" borderId="0" xfId="238" applyNumberFormat="1" applyFont="1" applyFill="1" applyAlignment="1">
      <alignment vertical="center"/>
    </xf>
    <xf numFmtId="39" fontId="24" fillId="0" borderId="0" xfId="238" applyNumberFormat="1" applyFont="1" applyFill="1" applyAlignment="1">
      <alignment vertical="center"/>
    </xf>
    <xf numFmtId="39" fontId="24" fillId="0" borderId="0" xfId="238" applyNumberFormat="1" applyFont="1" applyFill="1" applyBorder="1" applyAlignment="1">
      <alignment vertical="center"/>
    </xf>
    <xf numFmtId="0" fontId="14" fillId="0" borderId="0" xfId="238" applyFont="1" applyFill="1" applyAlignment="1">
      <alignment horizontal="left" vertical="center"/>
    </xf>
    <xf numFmtId="0" fontId="15" fillId="0" borderId="0" xfId="238" applyFont="1" applyFill="1" applyBorder="1" applyAlignment="1">
      <alignment vertical="center"/>
    </xf>
    <xf numFmtId="0" fontId="15" fillId="0" borderId="0" xfId="238" applyFont="1" applyFill="1" applyAlignment="1">
      <alignment horizontal="left" vertical="top"/>
    </xf>
    <xf numFmtId="0" fontId="15" fillId="0" borderId="0" xfId="178" applyFont="1"/>
    <xf numFmtId="0" fontId="2" fillId="0" borderId="0" xfId="178" applyFill="1" applyAlignment="1"/>
    <xf numFmtId="165" fontId="15" fillId="0" borderId="0" xfId="238" applyNumberFormat="1" applyFont="1" applyFill="1" applyAlignment="1">
      <alignment vertical="center"/>
    </xf>
    <xf numFmtId="165" fontId="15" fillId="0" borderId="0" xfId="238" applyNumberFormat="1" applyFont="1" applyFill="1" applyBorder="1" applyAlignment="1">
      <alignment vertical="center"/>
    </xf>
    <xf numFmtId="0" fontId="56" fillId="0" borderId="0" xfId="177" applyFont="1" applyAlignment="1">
      <alignment vertical="center"/>
    </xf>
    <xf numFmtId="0" fontId="12" fillId="30" borderId="0" xfId="177" applyFont="1" applyFill="1" applyBorder="1" applyAlignment="1">
      <alignment vertical="center"/>
    </xf>
    <xf numFmtId="0" fontId="12" fillId="0" borderId="0" xfId="177" applyFont="1" applyFill="1" applyBorder="1" applyAlignment="1">
      <alignment vertical="center"/>
    </xf>
    <xf numFmtId="0" fontId="56" fillId="0" borderId="0" xfId="177" applyFont="1" applyFill="1" applyBorder="1" applyAlignment="1">
      <alignment vertical="center"/>
    </xf>
    <xf numFmtId="165" fontId="14" fillId="0" borderId="0" xfId="238" applyNumberFormat="1" applyFont="1" applyFill="1" applyBorder="1" applyAlignment="1">
      <alignment vertical="center"/>
    </xf>
    <xf numFmtId="165" fontId="15" fillId="0" borderId="0" xfId="178" applyNumberFormat="1" applyFont="1"/>
    <xf numFmtId="165" fontId="2" fillId="0" borderId="0" xfId="178" applyNumberFormat="1" applyFill="1" applyAlignment="1"/>
    <xf numFmtId="0" fontId="2" fillId="0" borderId="0" xfId="178" applyFill="1" applyBorder="1" applyAlignment="1"/>
    <xf numFmtId="0" fontId="14" fillId="0" borderId="0" xfId="0" applyFont="1" applyFill="1" applyBorder="1" applyAlignment="1">
      <alignment horizontal="left" vertical="center" wrapText="1"/>
    </xf>
    <xf numFmtId="0" fontId="82" fillId="32" borderId="0" xfId="0" applyFont="1" applyFill="1" applyAlignment="1">
      <alignment horizontal="left" vertical="center" wrapText="1"/>
    </xf>
    <xf numFmtId="0" fontId="12" fillId="0" borderId="0" xfId="0" applyFont="1" applyFill="1" applyBorder="1" applyAlignment="1">
      <alignment horizontal="center" vertical="center"/>
    </xf>
    <xf numFmtId="3" fontId="12" fillId="0" borderId="0" xfId="0" applyNumberFormat="1" applyFont="1" applyFill="1" applyBorder="1" applyAlignment="1">
      <alignment horizontal="center" vertical="center"/>
    </xf>
    <xf numFmtId="3" fontId="56" fillId="0" borderId="20" xfId="237" applyNumberFormat="1" applyFont="1" applyFill="1" applyBorder="1" applyAlignment="1">
      <alignment horizontal="center"/>
    </xf>
    <xf numFmtId="183" fontId="15" fillId="26" borderId="54" xfId="178" applyNumberFormat="1" applyFont="1" applyFill="1" applyBorder="1" applyAlignment="1">
      <alignment horizontal="right" vertical="center"/>
    </xf>
    <xf numFmtId="3" fontId="12" fillId="0" borderId="55" xfId="0" applyNumberFormat="1" applyFont="1" applyFill="1" applyBorder="1" applyAlignment="1">
      <alignment horizontal="center" vertical="center"/>
    </xf>
    <xf numFmtId="0" fontId="56" fillId="35" borderId="30" xfId="0" applyFont="1" applyFill="1" applyBorder="1" applyAlignment="1">
      <alignment horizontal="center" vertical="center"/>
    </xf>
    <xf numFmtId="1" fontId="56" fillId="0" borderId="33" xfId="0" applyNumberFormat="1" applyFont="1" applyFill="1" applyBorder="1" applyAlignment="1">
      <alignment horizontal="center" vertical="center"/>
    </xf>
    <xf numFmtId="0" fontId="15" fillId="0" borderId="33" xfId="0" applyFont="1" applyBorder="1" applyAlignment="1">
      <alignment vertical="top"/>
    </xf>
    <xf numFmtId="0" fontId="14" fillId="0" borderId="8" xfId="0" applyFont="1" applyFill="1" applyBorder="1" applyAlignment="1">
      <alignment horizontal="left" vertical="center"/>
    </xf>
    <xf numFmtId="0" fontId="14" fillId="0" borderId="9" xfId="0" applyFont="1" applyFill="1" applyBorder="1" applyAlignment="1">
      <alignment horizontal="left" vertical="center"/>
    </xf>
    <xf numFmtId="0" fontId="14" fillId="0" borderId="9" xfId="0" applyFont="1" applyFill="1" applyBorder="1" applyAlignment="1">
      <alignment horizontal="left" vertical="center" wrapText="1"/>
    </xf>
    <xf numFmtId="0" fontId="14" fillId="0" borderId="25" xfId="0" applyFont="1" applyFill="1" applyBorder="1" applyAlignment="1">
      <alignment vertical="top"/>
    </xf>
    <xf numFmtId="0" fontId="15" fillId="0" borderId="25" xfId="0" applyFont="1" applyFill="1" applyBorder="1" applyAlignment="1">
      <alignment vertical="top" wrapText="1" shrinkToFit="1"/>
    </xf>
    <xf numFmtId="0" fontId="14" fillId="0" borderId="9" xfId="0" applyFont="1" applyFill="1" applyBorder="1" applyAlignment="1">
      <alignment vertical="top"/>
    </xf>
    <xf numFmtId="0" fontId="15" fillId="0" borderId="9" xfId="0" applyFont="1" applyFill="1" applyBorder="1" applyAlignment="1">
      <alignment vertical="top" wrapText="1" shrinkToFit="1"/>
    </xf>
    <xf numFmtId="170" fontId="76" fillId="0" borderId="0" xfId="0" applyNumberFormat="1" applyFont="1" applyFill="1" applyBorder="1" applyAlignment="1">
      <alignment horizontal="right" vertical="center"/>
    </xf>
    <xf numFmtId="15" fontId="2" fillId="0" borderId="0" xfId="0" applyNumberFormat="1" applyFont="1" applyFill="1" applyBorder="1" applyAlignment="1">
      <alignment vertical="center"/>
    </xf>
    <xf numFmtId="0" fontId="14" fillId="0" borderId="50" xfId="0" applyFont="1" applyFill="1" applyBorder="1" applyAlignment="1">
      <alignment vertical="center"/>
    </xf>
    <xf numFmtId="0" fontId="8" fillId="0" borderId="0" xfId="0" applyFont="1" applyFill="1" applyAlignment="1"/>
    <xf numFmtId="0" fontId="2" fillId="0" borderId="0" xfId="0" applyFont="1" applyFill="1" applyBorder="1" applyAlignment="1">
      <alignment horizontal="left" vertical="center"/>
    </xf>
    <xf numFmtId="0" fontId="13" fillId="0" borderId="0" xfId="0" applyFont="1" applyFill="1" applyAlignment="1">
      <alignment vertical="center"/>
    </xf>
    <xf numFmtId="0" fontId="8" fillId="0" borderId="0" xfId="0" applyFont="1" applyFill="1" applyAlignment="1">
      <alignment vertical="center"/>
    </xf>
    <xf numFmtId="0" fontId="14" fillId="0" borderId="37" xfId="178" applyFont="1" applyBorder="1" applyAlignment="1">
      <alignment vertical="top" wrapText="1"/>
    </xf>
    <xf numFmtId="0" fontId="15" fillId="26" borderId="9" xfId="178" applyNumberFormat="1" applyFont="1" applyFill="1" applyBorder="1" applyAlignment="1">
      <alignment horizontal="center"/>
    </xf>
    <xf numFmtId="2" fontId="14" fillId="0" borderId="70" xfId="178" quotePrefix="1" applyNumberFormat="1" applyFont="1" applyFill="1" applyBorder="1" applyAlignment="1">
      <alignment horizontal="center" vertical="center" wrapText="1"/>
    </xf>
    <xf numFmtId="0" fontId="15" fillId="0" borderId="9" xfId="0" quotePrefix="1" applyFont="1" applyFill="1" applyBorder="1" applyAlignment="1">
      <alignment horizontal="left" vertical="top" wrapText="1"/>
    </xf>
    <xf numFmtId="3" fontId="15" fillId="0" borderId="71" xfId="178" applyNumberFormat="1" applyFont="1" applyFill="1" applyBorder="1" applyAlignment="1">
      <alignment horizontal="left" vertical="top"/>
    </xf>
    <xf numFmtId="0" fontId="7" fillId="0" borderId="72" xfId="178" applyFont="1" applyBorder="1" applyAlignment="1">
      <alignment horizontal="center" vertical="center"/>
    </xf>
    <xf numFmtId="172" fontId="2" fillId="27" borderId="15" xfId="0" applyNumberFormat="1" applyFont="1" applyFill="1" applyBorder="1" applyAlignment="1">
      <alignment horizontal="center" vertical="center"/>
    </xf>
    <xf numFmtId="0" fontId="15" fillId="0" borderId="50" xfId="0" applyFont="1" applyFill="1" applyBorder="1" applyAlignment="1">
      <alignment horizontal="center" vertical="center"/>
    </xf>
    <xf numFmtId="0" fontId="15" fillId="0" borderId="0" xfId="0" applyFont="1" applyFill="1" applyBorder="1" applyAlignment="1">
      <alignment horizontal="left" vertical="center" wrapText="1"/>
    </xf>
    <xf numFmtId="0" fontId="15" fillId="26" borderId="9" xfId="0" applyFont="1" applyFill="1" applyBorder="1" applyAlignment="1">
      <alignment vertical="top" wrapText="1"/>
    </xf>
    <xf numFmtId="0" fontId="15" fillId="27" borderId="9" xfId="0" applyFont="1" applyFill="1" applyBorder="1" applyAlignment="1">
      <alignment horizontal="left" vertical="top"/>
    </xf>
    <xf numFmtId="0" fontId="15" fillId="0" borderId="0" xfId="0" applyFont="1" applyFill="1" applyBorder="1" applyAlignment="1">
      <alignment vertical="top"/>
    </xf>
    <xf numFmtId="0" fontId="15" fillId="0" borderId="0" xfId="0" applyFont="1" applyFill="1" applyBorder="1" applyAlignment="1">
      <alignment horizontal="left" vertical="top"/>
    </xf>
    <xf numFmtId="0" fontId="0" fillId="0" borderId="0" xfId="0" applyBorder="1" applyAlignment="1">
      <alignment vertical="top"/>
    </xf>
    <xf numFmtId="0" fontId="0" fillId="0" borderId="0" xfId="0" applyFill="1" applyBorder="1" applyAlignment="1">
      <alignment horizontal="left" vertical="top"/>
    </xf>
    <xf numFmtId="0" fontId="0" fillId="0" borderId="0" xfId="0" applyBorder="1" applyAlignment="1">
      <alignment vertical="top" wrapText="1" shrinkToFit="1"/>
    </xf>
    <xf numFmtId="3" fontId="12" fillId="0" borderId="33" xfId="0" applyNumberFormat="1" applyFont="1" applyFill="1" applyBorder="1" applyAlignment="1">
      <alignment horizontal="center" vertical="center"/>
    </xf>
    <xf numFmtId="0" fontId="47" fillId="0" borderId="0" xfId="238" applyFont="1" applyAlignment="1">
      <alignment horizontal="left" vertical="center"/>
    </xf>
    <xf numFmtId="0" fontId="75" fillId="0" borderId="0" xfId="238" applyFont="1" applyAlignment="1">
      <alignment horizontal="left" vertical="top"/>
    </xf>
    <xf numFmtId="0" fontId="75" fillId="0" borderId="0" xfId="238" applyFont="1" applyAlignment="1">
      <alignment horizontal="left" vertical="center"/>
    </xf>
    <xf numFmtId="165" fontId="75" fillId="0" borderId="0" xfId="238" applyNumberFormat="1" applyFont="1" applyAlignment="1">
      <alignment vertical="center"/>
    </xf>
    <xf numFmtId="0" fontId="75" fillId="0" borderId="0" xfId="178" applyFont="1" applyFill="1" applyAlignment="1"/>
    <xf numFmtId="165" fontId="75" fillId="0" borderId="0" xfId="178" applyNumberFormat="1" applyFont="1" applyFill="1" applyAlignment="1"/>
    <xf numFmtId="0" fontId="47" fillId="30" borderId="0" xfId="177" applyFont="1" applyFill="1" applyBorder="1" applyAlignment="1">
      <alignment vertical="center"/>
    </xf>
    <xf numFmtId="0" fontId="47" fillId="0" borderId="0" xfId="177" applyFont="1" applyFill="1" applyBorder="1" applyAlignment="1">
      <alignment vertical="center"/>
    </xf>
    <xf numFmtId="0" fontId="75" fillId="0" borderId="0" xfId="0" applyFont="1"/>
    <xf numFmtId="165" fontId="47" fillId="27" borderId="33" xfId="177" applyNumberFormat="1" applyFont="1" applyFill="1" applyBorder="1" applyAlignment="1">
      <alignment horizontal="center" vertical="center" wrapText="1"/>
    </xf>
    <xf numFmtId="165" fontId="47" fillId="27" borderId="33" xfId="177" quotePrefix="1" applyNumberFormat="1" applyFont="1" applyFill="1" applyBorder="1" applyAlignment="1">
      <alignment horizontal="center" vertical="center" wrapText="1"/>
    </xf>
    <xf numFmtId="1" fontId="75" fillId="0" borderId="30" xfId="238" applyNumberFormat="1" applyFont="1" applyFill="1" applyBorder="1" applyAlignment="1">
      <alignment horizontal="center" vertical="center" wrapText="1"/>
    </xf>
    <xf numFmtId="165" fontId="75" fillId="0" borderId="65" xfId="177" applyNumberFormat="1" applyFont="1" applyFill="1" applyBorder="1" applyAlignment="1">
      <alignment vertical="center"/>
    </xf>
    <xf numFmtId="0" fontId="47" fillId="27" borderId="53" xfId="177" applyFont="1" applyFill="1" applyBorder="1" applyAlignment="1">
      <alignment vertical="center" wrapText="1"/>
    </xf>
    <xf numFmtId="165" fontId="75" fillId="0" borderId="53" xfId="177" applyNumberFormat="1" applyFont="1" applyFill="1" applyBorder="1" applyAlignment="1">
      <alignment vertical="center"/>
    </xf>
    <xf numFmtId="165" fontId="75" fillId="26" borderId="52" xfId="177" applyNumberFormat="1" applyFont="1" applyFill="1" applyBorder="1" applyAlignment="1">
      <alignment vertical="center"/>
    </xf>
    <xf numFmtId="165" fontId="75" fillId="0" borderId="36" xfId="177" applyNumberFormat="1" applyFont="1" applyFill="1" applyBorder="1" applyAlignment="1">
      <alignment vertical="center"/>
    </xf>
    <xf numFmtId="165" fontId="75" fillId="0" borderId="66" xfId="177" applyNumberFormat="1" applyFont="1" applyFill="1" applyBorder="1" applyAlignment="1">
      <alignment vertical="center"/>
    </xf>
    <xf numFmtId="165" fontId="75" fillId="26" borderId="0" xfId="238" applyNumberFormat="1" applyFont="1" applyFill="1" applyAlignment="1">
      <alignment vertical="center"/>
    </xf>
    <xf numFmtId="0" fontId="75" fillId="0" borderId="0" xfId="238" applyFont="1" applyAlignment="1">
      <alignment vertical="center"/>
    </xf>
    <xf numFmtId="0" fontId="75" fillId="0" borderId="0" xfId="177" applyFont="1" applyAlignment="1">
      <alignment vertical="center"/>
    </xf>
    <xf numFmtId="0" fontId="75" fillId="0" borderId="0" xfId="177" applyFont="1" applyAlignment="1">
      <alignment horizontal="center" vertical="center"/>
    </xf>
    <xf numFmtId="0" fontId="92" fillId="0" borderId="0" xfId="238" applyFont="1" applyFill="1" applyBorder="1" applyAlignment="1">
      <alignment horizontal="left" vertical="center"/>
    </xf>
    <xf numFmtId="0" fontId="75" fillId="0" borderId="0" xfId="177" applyFont="1" applyFill="1" applyBorder="1" applyAlignment="1">
      <alignment vertical="center" wrapText="1"/>
    </xf>
    <xf numFmtId="0" fontId="47" fillId="0" borderId="9" xfId="0" applyFont="1" applyFill="1" applyBorder="1" applyAlignment="1">
      <alignment horizontal="left" vertical="center"/>
    </xf>
    <xf numFmtId="0" fontId="47" fillId="0" borderId="9" xfId="0" applyFont="1" applyFill="1" applyBorder="1" applyAlignment="1">
      <alignment horizontal="left" vertical="center" wrapText="1"/>
    </xf>
    <xf numFmtId="0" fontId="12" fillId="0" borderId="9" xfId="0" applyFont="1" applyFill="1" applyBorder="1" applyAlignment="1">
      <alignment horizontal="left" vertical="center" wrapText="1"/>
    </xf>
    <xf numFmtId="1" fontId="2" fillId="0" borderId="23" xfId="0" applyNumberFormat="1" applyFont="1" applyFill="1" applyBorder="1" applyAlignment="1">
      <alignment horizontal="center" vertical="center"/>
    </xf>
    <xf numFmtId="0" fontId="2" fillId="0" borderId="23" xfId="0" applyFont="1" applyFill="1" applyBorder="1" applyAlignment="1">
      <alignment horizontal="center" vertical="center" wrapText="1"/>
    </xf>
    <xf numFmtId="0" fontId="94" fillId="35" borderId="8" xfId="170" applyFont="1" applyFill="1" applyBorder="1" applyAlignment="1">
      <alignment horizontal="center" vertical="center" wrapText="1"/>
    </xf>
    <xf numFmtId="0" fontId="7" fillId="35" borderId="4" xfId="170" applyFont="1" applyFill="1" applyBorder="1" applyAlignment="1">
      <alignment horizontal="left" vertical="center" wrapText="1"/>
    </xf>
    <xf numFmtId="0" fontId="94" fillId="35" borderId="4" xfId="170" applyFont="1" applyFill="1" applyBorder="1" applyAlignment="1">
      <alignment horizontal="center" vertical="center" wrapText="1"/>
    </xf>
    <xf numFmtId="0" fontId="94" fillId="35" borderId="15" xfId="170" applyFont="1" applyFill="1" applyBorder="1" applyAlignment="1">
      <alignment horizontal="center" vertical="center" wrapText="1"/>
    </xf>
    <xf numFmtId="0" fontId="2" fillId="35" borderId="31" xfId="0" applyFont="1" applyFill="1" applyBorder="1" applyAlignment="1">
      <alignment horizontal="center" vertical="center"/>
    </xf>
    <xf numFmtId="3" fontId="7" fillId="0" borderId="68" xfId="0" applyNumberFormat="1" applyFont="1" applyFill="1" applyBorder="1" applyAlignment="1">
      <alignment horizontal="center" vertical="center"/>
    </xf>
    <xf numFmtId="3" fontId="2" fillId="26" borderId="68" xfId="237" applyNumberFormat="1" applyFont="1" applyFill="1" applyBorder="1" applyAlignment="1">
      <alignment horizontal="center"/>
    </xf>
    <xf numFmtId="0" fontId="2" fillId="35" borderId="30" xfId="0" applyFont="1" applyFill="1" applyBorder="1" applyAlignment="1">
      <alignment horizontal="center" vertical="center"/>
    </xf>
    <xf numFmtId="3" fontId="93" fillId="0" borderId="29" xfId="0" applyNumberFormat="1" applyFont="1" applyFill="1" applyBorder="1" applyAlignment="1">
      <alignment horizontal="left" vertical="center" wrapText="1"/>
    </xf>
    <xf numFmtId="3" fontId="93" fillId="35" borderId="16" xfId="0" applyNumberFormat="1" applyFont="1" applyFill="1" applyBorder="1" applyAlignment="1">
      <alignment horizontal="center" vertical="center" wrapText="1"/>
    </xf>
    <xf numFmtId="3" fontId="7" fillId="0" borderId="69" xfId="0" applyNumberFormat="1" applyFont="1" applyFill="1" applyBorder="1" applyAlignment="1">
      <alignment horizontal="center" vertical="center"/>
    </xf>
    <xf numFmtId="3" fontId="7" fillId="26" borderId="68" xfId="237" applyNumberFormat="1" applyFont="1" applyFill="1" applyBorder="1" applyAlignment="1">
      <alignment horizontal="center"/>
    </xf>
    <xf numFmtId="3" fontId="7" fillId="35" borderId="67" xfId="0" applyNumberFormat="1" applyFont="1" applyFill="1" applyBorder="1" applyAlignment="1">
      <alignment horizontal="center" vertical="center"/>
    </xf>
    <xf numFmtId="3" fontId="2" fillId="0" borderId="68" xfId="0" applyNumberFormat="1" applyFont="1" applyFill="1" applyBorder="1" applyAlignment="1">
      <alignment horizontal="center" vertical="center"/>
    </xf>
    <xf numFmtId="3" fontId="93" fillId="0" borderId="29" xfId="0" applyNumberFormat="1" applyFont="1" applyFill="1" applyBorder="1" applyAlignment="1">
      <alignment horizontal="left" vertical="center"/>
    </xf>
    <xf numFmtId="1" fontId="15" fillId="0" borderId="30" xfId="238" applyNumberFormat="1" applyFont="1" applyFill="1" applyBorder="1" applyAlignment="1">
      <alignment horizontal="center" vertical="center" wrapText="1"/>
    </xf>
    <xf numFmtId="3" fontId="15" fillId="0" borderId="65" xfId="239" applyNumberFormat="1" applyFont="1" applyBorder="1" applyAlignment="1">
      <alignment vertical="center" wrapText="1"/>
    </xf>
    <xf numFmtId="165" fontId="47" fillId="0" borderId="0" xfId="177" applyNumberFormat="1" applyFont="1" applyFill="1" applyBorder="1" applyAlignment="1">
      <alignment vertical="center"/>
    </xf>
    <xf numFmtId="165" fontId="75" fillId="0" borderId="22" xfId="177" applyNumberFormat="1" applyFont="1" applyFill="1" applyBorder="1" applyAlignment="1">
      <alignment vertical="center"/>
    </xf>
    <xf numFmtId="165" fontId="75" fillId="0" borderId="35" xfId="177" applyNumberFormat="1" applyFont="1" applyFill="1" applyBorder="1" applyAlignment="1">
      <alignment vertical="center"/>
    </xf>
    <xf numFmtId="3" fontId="57" fillId="0" borderId="29" xfId="0" applyNumberFormat="1" applyFont="1" applyFill="1" applyBorder="1" applyAlignment="1">
      <alignment horizontal="left" vertical="center"/>
    </xf>
    <xf numFmtId="3" fontId="83" fillId="29" borderId="34" xfId="0" applyNumberFormat="1" applyFont="1" applyFill="1" applyBorder="1" applyAlignment="1">
      <alignment vertical="center"/>
    </xf>
    <xf numFmtId="3" fontId="83" fillId="29" borderId="43" xfId="0" applyNumberFormat="1" applyFont="1" applyFill="1" applyBorder="1" applyAlignment="1">
      <alignment vertical="center"/>
    </xf>
    <xf numFmtId="3" fontId="15" fillId="0" borderId="52" xfId="239" applyNumberFormat="1" applyFont="1" applyBorder="1" applyAlignment="1">
      <alignment vertical="center" wrapText="1"/>
    </xf>
    <xf numFmtId="165" fontId="75" fillId="0" borderId="44" xfId="177" applyNumberFormat="1" applyFont="1" applyFill="1" applyBorder="1" applyAlignment="1">
      <alignment vertical="center"/>
    </xf>
    <xf numFmtId="165" fontId="95" fillId="36" borderId="0" xfId="178" applyNumberFormat="1" applyFont="1" applyFill="1" applyAlignment="1"/>
    <xf numFmtId="3" fontId="2" fillId="0" borderId="0" xfId="178" applyNumberFormat="1" applyFill="1" applyAlignment="1"/>
    <xf numFmtId="0" fontId="83" fillId="0" borderId="0" xfId="0" applyFont="1" applyFill="1" applyAlignment="1">
      <alignment horizontal="left" vertical="center"/>
    </xf>
    <xf numFmtId="3" fontId="97" fillId="0" borderId="29" xfId="0" applyNumberFormat="1" applyFont="1" applyFill="1" applyBorder="1" applyAlignment="1">
      <alignment horizontal="left" vertical="center"/>
    </xf>
    <xf numFmtId="165" fontId="75" fillId="0" borderId="20" xfId="177" applyNumberFormat="1" applyFont="1" applyFill="1" applyBorder="1" applyAlignment="1">
      <alignment vertical="center"/>
    </xf>
    <xf numFmtId="3" fontId="98" fillId="0" borderId="29" xfId="0" applyNumberFormat="1" applyFont="1" applyFill="1" applyBorder="1" applyAlignment="1">
      <alignment horizontal="left" vertical="center"/>
    </xf>
    <xf numFmtId="3" fontId="98" fillId="37" borderId="29" xfId="0" applyNumberFormat="1" applyFont="1" applyFill="1" applyBorder="1" applyAlignment="1">
      <alignment horizontal="left" vertical="center"/>
    </xf>
    <xf numFmtId="3" fontId="98" fillId="38" borderId="29" xfId="0" applyNumberFormat="1" applyFont="1" applyFill="1" applyBorder="1" applyAlignment="1">
      <alignment horizontal="left" vertical="center"/>
    </xf>
    <xf numFmtId="3" fontId="93" fillId="38" borderId="16" xfId="0" applyNumberFormat="1" applyFont="1" applyFill="1" applyBorder="1" applyAlignment="1">
      <alignment horizontal="center" vertical="center" wrapText="1"/>
    </xf>
    <xf numFmtId="3" fontId="2" fillId="38" borderId="68" xfId="237" applyNumberFormat="1" applyFont="1" applyFill="1" applyBorder="1" applyAlignment="1">
      <alignment horizontal="center"/>
    </xf>
    <xf numFmtId="3" fontId="7" fillId="38" borderId="69" xfId="0" applyNumberFormat="1" applyFont="1" applyFill="1" applyBorder="1" applyAlignment="1">
      <alignment horizontal="center" vertical="center"/>
    </xf>
    <xf numFmtId="3" fontId="7" fillId="38" borderId="68" xfId="237" applyNumberFormat="1" applyFont="1" applyFill="1" applyBorder="1" applyAlignment="1">
      <alignment horizontal="center"/>
    </xf>
    <xf numFmtId="3" fontId="7" fillId="38" borderId="67" xfId="0" applyNumberFormat="1" applyFont="1" applyFill="1" applyBorder="1" applyAlignment="1">
      <alignment horizontal="center" vertical="center"/>
    </xf>
    <xf numFmtId="3" fontId="2" fillId="38" borderId="68" xfId="0" applyNumberFormat="1" applyFont="1" applyFill="1" applyBorder="1" applyAlignment="1">
      <alignment horizontal="center" vertical="center"/>
    </xf>
    <xf numFmtId="3" fontId="7" fillId="38" borderId="68" xfId="0" applyNumberFormat="1" applyFont="1" applyFill="1" applyBorder="1" applyAlignment="1">
      <alignment horizontal="center" vertical="center"/>
    </xf>
    <xf numFmtId="3" fontId="98" fillId="38" borderId="16" xfId="0" applyNumberFormat="1" applyFont="1" applyFill="1" applyBorder="1" applyAlignment="1">
      <alignment horizontal="center" vertical="center" wrapText="1"/>
    </xf>
    <xf numFmtId="3" fontId="7" fillId="0" borderId="29" xfId="0" applyNumberFormat="1" applyFont="1" applyFill="1" applyBorder="1" applyAlignment="1">
      <alignment horizontal="left" vertical="center"/>
    </xf>
    <xf numFmtId="3" fontId="93" fillId="37" borderId="29" xfId="0" applyNumberFormat="1" applyFont="1" applyFill="1" applyBorder="1" applyAlignment="1">
      <alignment horizontal="left" vertical="center"/>
    </xf>
    <xf numFmtId="3" fontId="2" fillId="0" borderId="29" xfId="0" applyNumberFormat="1" applyFont="1" applyFill="1" applyBorder="1" applyAlignment="1">
      <alignment horizontal="left" vertical="center"/>
    </xf>
    <xf numFmtId="0" fontId="14" fillId="29" borderId="8" xfId="0" applyFont="1" applyFill="1" applyBorder="1" applyAlignment="1">
      <alignment horizontal="left" vertical="top"/>
    </xf>
    <xf numFmtId="0" fontId="14" fillId="29" borderId="15" xfId="0" applyFont="1" applyFill="1" applyBorder="1" applyAlignment="1">
      <alignment horizontal="left" vertical="top"/>
    </xf>
    <xf numFmtId="1" fontId="15" fillId="0" borderId="0" xfId="0" applyNumberFormat="1" applyFont="1" applyFill="1" applyBorder="1" applyAlignment="1">
      <alignment horizontal="left" vertical="center"/>
    </xf>
    <xf numFmtId="0" fontId="14" fillId="0" borderId="9" xfId="0" applyFont="1" applyFill="1" applyBorder="1" applyAlignment="1">
      <alignment vertical="top" wrapText="1"/>
    </xf>
    <xf numFmtId="0" fontId="7" fillId="0" borderId="9" xfId="0" applyFont="1" applyFill="1" applyBorder="1" applyAlignment="1">
      <alignment vertical="top" wrapText="1"/>
    </xf>
    <xf numFmtId="0" fontId="21" fillId="0" borderId="9" xfId="0" applyFont="1" applyFill="1" applyBorder="1" applyAlignment="1">
      <alignment horizontal="left" vertical="top" wrapText="1"/>
    </xf>
    <xf numFmtId="0" fontId="15" fillId="27" borderId="33" xfId="0" applyFont="1" applyFill="1" applyBorder="1" applyAlignment="1">
      <alignment horizontal="left" vertical="top"/>
    </xf>
    <xf numFmtId="0" fontId="15" fillId="26" borderId="33" xfId="0" applyFont="1" applyFill="1" applyBorder="1" applyAlignment="1">
      <alignment horizontal="left" vertical="top"/>
    </xf>
    <xf numFmtId="0" fontId="15" fillId="0" borderId="33" xfId="0" applyFont="1" applyFill="1" applyBorder="1" applyAlignment="1">
      <alignment horizontal="left" vertical="top" wrapText="1"/>
    </xf>
    <xf numFmtId="0" fontId="14" fillId="0" borderId="8" xfId="0" applyFont="1" applyFill="1" applyBorder="1" applyAlignment="1">
      <alignment horizontal="left" vertical="center"/>
    </xf>
    <xf numFmtId="0" fontId="14" fillId="0" borderId="15" xfId="0" applyFont="1" applyFill="1" applyBorder="1" applyAlignment="1">
      <alignment horizontal="left" vertical="center"/>
    </xf>
    <xf numFmtId="3" fontId="12" fillId="0" borderId="20" xfId="0" applyNumberFormat="1" applyFont="1" applyFill="1" applyBorder="1" applyAlignment="1">
      <alignment horizontal="center" vertical="center"/>
    </xf>
    <xf numFmtId="3" fontId="12" fillId="0" borderId="0" xfId="0" applyNumberFormat="1" applyFont="1" applyFill="1" applyBorder="1" applyAlignment="1">
      <alignment horizontal="center" vertical="center"/>
    </xf>
    <xf numFmtId="3" fontId="12" fillId="0" borderId="21" xfId="0" applyNumberFormat="1" applyFont="1" applyFill="1" applyBorder="1" applyAlignment="1">
      <alignment horizontal="center" vertical="center"/>
    </xf>
    <xf numFmtId="0" fontId="94" fillId="34" borderId="37" xfId="170" applyFont="1" applyFill="1" applyBorder="1" applyAlignment="1">
      <alignment horizontal="center" vertical="center" wrapText="1"/>
    </xf>
    <xf numFmtId="0" fontId="94" fillId="34" borderId="36" xfId="170" applyFont="1" applyFill="1" applyBorder="1" applyAlignment="1">
      <alignment horizontal="center" vertical="center" wrapText="1"/>
    </xf>
    <xf numFmtId="0" fontId="94" fillId="34" borderId="34" xfId="0" applyFont="1" applyFill="1" applyBorder="1" applyAlignment="1">
      <alignment horizontal="center" vertical="center" wrapText="1"/>
    </xf>
    <xf numFmtId="0" fontId="94" fillId="34" borderId="43" xfId="0" applyFont="1" applyFill="1" applyBorder="1" applyAlignment="1">
      <alignment horizontal="center" vertical="center" wrapText="1"/>
    </xf>
    <xf numFmtId="0" fontId="94" fillId="34" borderId="18" xfId="170" applyFont="1" applyFill="1" applyBorder="1" applyAlignment="1">
      <alignment horizontal="center" vertical="center" wrapText="1"/>
    </xf>
    <xf numFmtId="0" fontId="94" fillId="34" borderId="20" xfId="170" applyFont="1" applyFill="1" applyBorder="1" applyAlignment="1">
      <alignment horizontal="center" vertical="center" wrapText="1"/>
    </xf>
    <xf numFmtId="0" fontId="94" fillId="34" borderId="3" xfId="0" applyFont="1" applyFill="1" applyBorder="1" applyAlignment="1">
      <alignment horizontal="center" vertical="center" wrapText="1"/>
    </xf>
    <xf numFmtId="0" fontId="94" fillId="34" borderId="19" xfId="170" applyFont="1" applyFill="1" applyBorder="1" applyAlignment="1">
      <alignment horizontal="center" vertical="center" wrapText="1"/>
    </xf>
    <xf numFmtId="0" fontId="94" fillId="34" borderId="41" xfId="170" applyFont="1" applyFill="1" applyBorder="1" applyAlignment="1">
      <alignment horizontal="center" vertical="center" wrapText="1"/>
    </xf>
    <xf numFmtId="0" fontId="94" fillId="34" borderId="31" xfId="170" applyFont="1" applyFill="1" applyBorder="1" applyAlignment="1">
      <alignment horizontal="center" vertical="center" wrapText="1"/>
    </xf>
    <xf numFmtId="0" fontId="14" fillId="0" borderId="34" xfId="0" applyFont="1" applyFill="1" applyBorder="1" applyAlignment="1">
      <alignment horizontal="center" vertical="top" wrapText="1"/>
    </xf>
    <xf numFmtId="0" fontId="14" fillId="0" borderId="43" xfId="0" applyFont="1" applyFill="1" applyBorder="1" applyAlignment="1">
      <alignment horizontal="center" vertical="top" wrapText="1"/>
    </xf>
    <xf numFmtId="0" fontId="15" fillId="0" borderId="34" xfId="0" applyFont="1" applyFill="1" applyBorder="1" applyAlignment="1">
      <alignment horizontal="center" vertical="top" wrapText="1"/>
    </xf>
    <xf numFmtId="0" fontId="15" fillId="0" borderId="43" xfId="0" applyFont="1" applyFill="1" applyBorder="1" applyAlignment="1">
      <alignment horizontal="center" vertical="top" wrapText="1"/>
    </xf>
    <xf numFmtId="0" fontId="94" fillId="34" borderId="34" xfId="228" applyFont="1" applyFill="1" applyBorder="1" applyAlignment="1">
      <alignment horizontal="center" vertical="center" wrapText="1"/>
    </xf>
    <xf numFmtId="0" fontId="94" fillId="34" borderId="43" xfId="228" applyFont="1" applyFill="1" applyBorder="1" applyAlignment="1">
      <alignment horizontal="center" vertical="center"/>
    </xf>
    <xf numFmtId="169" fontId="48" fillId="26" borderId="8" xfId="0" applyNumberFormat="1" applyFont="1" applyFill="1" applyBorder="1" applyAlignment="1">
      <alignment horizontal="left" vertical="center"/>
    </xf>
    <xf numFmtId="169" fontId="48" fillId="26" borderId="4" xfId="0" applyNumberFormat="1" applyFont="1" applyFill="1" applyBorder="1" applyAlignment="1">
      <alignment horizontal="left" vertical="center"/>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0" fontId="13" fillId="0" borderId="64" xfId="0" applyFont="1" applyFill="1" applyBorder="1" applyAlignment="1">
      <alignment horizontal="left" vertical="center"/>
    </xf>
    <xf numFmtId="0" fontId="13" fillId="0" borderId="27" xfId="0" applyFont="1" applyFill="1" applyBorder="1" applyAlignment="1">
      <alignment horizontal="left" vertical="center"/>
    </xf>
    <xf numFmtId="0" fontId="5" fillId="27" borderId="18" xfId="0" applyFont="1" applyFill="1" applyBorder="1" applyAlignment="1">
      <alignment horizontal="center" vertical="center"/>
    </xf>
    <xf numFmtId="0" fontId="5" fillId="27" borderId="17" xfId="0" applyFont="1" applyFill="1" applyBorder="1" applyAlignment="1">
      <alignment horizontal="center" vertical="center"/>
    </xf>
    <xf numFmtId="0" fontId="5" fillId="27" borderId="19" xfId="0" applyFont="1" applyFill="1" applyBorder="1" applyAlignment="1">
      <alignment horizontal="center" vertical="center"/>
    </xf>
    <xf numFmtId="0" fontId="5" fillId="27" borderId="20" xfId="0" applyFont="1" applyFill="1" applyBorder="1" applyAlignment="1">
      <alignment horizontal="center" vertical="center"/>
    </xf>
    <xf numFmtId="0" fontId="5" fillId="27" borderId="0" xfId="0" applyFont="1" applyFill="1" applyBorder="1" applyAlignment="1">
      <alignment horizontal="center" vertical="center"/>
    </xf>
    <xf numFmtId="0" fontId="5" fillId="27" borderId="21" xfId="0" applyFont="1" applyFill="1" applyBorder="1" applyAlignment="1">
      <alignment horizontal="center" vertical="center"/>
    </xf>
    <xf numFmtId="0" fontId="5" fillId="27" borderId="22" xfId="0" applyFont="1" applyFill="1" applyBorder="1" applyAlignment="1">
      <alignment horizontal="center" vertical="center"/>
    </xf>
    <xf numFmtId="0" fontId="5" fillId="27" borderId="23" xfId="0" applyFont="1" applyFill="1" applyBorder="1" applyAlignment="1">
      <alignment horizontal="center" vertical="center"/>
    </xf>
    <xf numFmtId="0" fontId="5" fillId="27" borderId="24" xfId="0" applyFont="1" applyFill="1" applyBorder="1" applyAlignment="1">
      <alignment horizontal="center" vertical="center"/>
    </xf>
    <xf numFmtId="169" fontId="13" fillId="0" borderId="4" xfId="0" applyNumberFormat="1" applyFont="1" applyFill="1" applyBorder="1" applyAlignment="1">
      <alignment horizontal="left" vertical="center"/>
    </xf>
    <xf numFmtId="0" fontId="13" fillId="0" borderId="4" xfId="0" applyFont="1" applyFill="1" applyBorder="1" applyAlignment="1">
      <alignment horizontal="left" vertical="center"/>
    </xf>
    <xf numFmtId="0" fontId="13" fillId="0" borderId="26" xfId="0" applyFont="1" applyFill="1" applyBorder="1" applyAlignment="1">
      <alignment horizontal="left" vertical="center"/>
    </xf>
    <xf numFmtId="0" fontId="15" fillId="0" borderId="63" xfId="0" applyFont="1" applyFill="1" applyBorder="1" applyAlignment="1">
      <alignment horizontal="left" vertical="center"/>
    </xf>
    <xf numFmtId="0" fontId="15" fillId="0" borderId="9" xfId="0" applyFont="1" applyFill="1" applyBorder="1" applyAlignment="1">
      <alignment horizontal="left" vertical="center" wrapText="1"/>
    </xf>
    <xf numFmtId="0" fontId="8" fillId="0" borderId="8" xfId="0" quotePrefix="1" applyFont="1" applyFill="1" applyBorder="1" applyAlignment="1">
      <alignment horizontal="left" wrapText="1"/>
    </xf>
    <xf numFmtId="0" fontId="8" fillId="0" borderId="4" xfId="0" quotePrefix="1" applyFont="1" applyFill="1" applyBorder="1" applyAlignment="1">
      <alignment horizontal="left" wrapText="1"/>
    </xf>
    <xf numFmtId="0" fontId="8" fillId="0" borderId="15" xfId="0" quotePrefix="1" applyFont="1" applyFill="1" applyBorder="1" applyAlignment="1">
      <alignment horizontal="left" wrapText="1"/>
    </xf>
    <xf numFmtId="0" fontId="8" fillId="0" borderId="8" xfId="0" applyFont="1" applyFill="1" applyBorder="1" applyAlignment="1">
      <alignment horizontal="left"/>
    </xf>
    <xf numFmtId="0" fontId="8" fillId="0" borderId="4" xfId="0" applyFont="1" applyFill="1" applyBorder="1" applyAlignment="1">
      <alignment horizontal="left"/>
    </xf>
    <xf numFmtId="0" fontId="15" fillId="0" borderId="29"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25" xfId="0" applyFont="1" applyFill="1" applyBorder="1" applyAlignment="1">
      <alignment horizontal="left" vertical="top" wrapText="1"/>
    </xf>
    <xf numFmtId="0" fontId="12" fillId="0" borderId="0" xfId="0" applyFont="1" applyAlignment="1">
      <alignment horizontal="left" vertical="center" wrapText="1"/>
    </xf>
    <xf numFmtId="0" fontId="91" fillId="32" borderId="20" xfId="0" applyFont="1" applyFill="1" applyBorder="1" applyAlignment="1">
      <alignment horizontal="left" vertical="center" wrapText="1"/>
    </xf>
    <xf numFmtId="0" fontId="91" fillId="32" borderId="0" xfId="0" applyFont="1" applyFill="1" applyAlignment="1">
      <alignment horizontal="left" vertical="center" wrapText="1"/>
    </xf>
    <xf numFmtId="0" fontId="91" fillId="32" borderId="20" xfId="0" applyFont="1" applyFill="1" applyBorder="1" applyAlignment="1">
      <alignment horizontal="left" vertical="center"/>
    </xf>
    <xf numFmtId="0" fontId="91" fillId="32" borderId="0" xfId="0" applyFont="1" applyFill="1" applyAlignment="1">
      <alignment horizontal="left" vertical="center"/>
    </xf>
    <xf numFmtId="0" fontId="47" fillId="0" borderId="8" xfId="0" applyFont="1" applyFill="1" applyBorder="1" applyAlignment="1">
      <alignment horizontal="left" vertical="center"/>
    </xf>
    <xf numFmtId="0" fontId="47" fillId="0" borderId="15" xfId="0" applyFont="1" applyFill="1" applyBorder="1" applyAlignment="1">
      <alignment horizontal="left" vertical="center"/>
    </xf>
    <xf numFmtId="165" fontId="47" fillId="0" borderId="34" xfId="177" applyNumberFormat="1" applyFont="1" applyFill="1" applyBorder="1" applyAlignment="1">
      <alignment horizontal="center" vertical="center"/>
    </xf>
    <xf numFmtId="165" fontId="47" fillId="0" borderId="3" xfId="177" applyNumberFormat="1" applyFont="1" applyFill="1" applyBorder="1" applyAlignment="1">
      <alignment horizontal="center" vertical="center"/>
    </xf>
    <xf numFmtId="165" fontId="47" fillId="0" borderId="43" xfId="177" applyNumberFormat="1" applyFont="1" applyFill="1" applyBorder="1" applyAlignment="1">
      <alignment horizontal="center" vertical="center"/>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53" fillId="27" borderId="18" xfId="0" applyFont="1" applyFill="1" applyBorder="1" applyAlignment="1">
      <alignment horizontal="left"/>
    </xf>
    <xf numFmtId="0" fontId="53" fillId="27" borderId="17" xfId="0" applyFont="1" applyFill="1" applyBorder="1" applyAlignment="1">
      <alignment horizontal="left"/>
    </xf>
    <xf numFmtId="0" fontId="53" fillId="27" borderId="19" xfId="0" applyFont="1" applyFill="1" applyBorder="1" applyAlignment="1">
      <alignment horizontal="left"/>
    </xf>
    <xf numFmtId="0" fontId="15" fillId="30" borderId="59" xfId="178" quotePrefix="1" applyFont="1" applyFill="1" applyBorder="1" applyAlignment="1">
      <alignment horizontal="left" vertical="center" wrapText="1"/>
    </xf>
    <xf numFmtId="0" fontId="15" fillId="30" borderId="59" xfId="178" applyFont="1" applyFill="1" applyBorder="1" applyAlignment="1">
      <alignment horizontal="left" vertical="center" wrapText="1"/>
    </xf>
    <xf numFmtId="0" fontId="15" fillId="30" borderId="60"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ont="1" applyFill="1" applyAlignment="1">
      <alignment vertical="center" wrapText="1"/>
    </xf>
    <xf numFmtId="0" fontId="14" fillId="0" borderId="9" xfId="178" quotePrefix="1" applyFont="1" applyBorder="1" applyAlignment="1">
      <alignment horizontal="left" vertical="center" wrapText="1"/>
    </xf>
    <xf numFmtId="0" fontId="15" fillId="30" borderId="25" xfId="178" quotePrefix="1" applyFont="1" applyFill="1" applyBorder="1" applyAlignment="1">
      <alignment horizontal="left" vertical="center" wrapText="1"/>
    </xf>
    <xf numFmtId="0" fontId="15" fillId="30" borderId="25" xfId="178" applyFont="1" applyFill="1" applyBorder="1" applyAlignment="1">
      <alignment horizontal="left" vertical="center" wrapText="1"/>
    </xf>
    <xf numFmtId="0" fontId="15" fillId="30" borderId="42" xfId="178" applyFont="1" applyFill="1" applyBorder="1" applyAlignment="1">
      <alignment horizontal="left" vertical="center" wrapText="1"/>
    </xf>
    <xf numFmtId="0" fontId="14" fillId="30" borderId="8" xfId="178" quotePrefix="1" applyFont="1" applyFill="1" applyBorder="1" applyAlignment="1">
      <alignment horizontal="left" vertical="top" wrapText="1"/>
    </xf>
    <xf numFmtId="0" fontId="14" fillId="30" borderId="4" xfId="178" applyFont="1" applyFill="1" applyBorder="1" applyAlignment="1">
      <alignment horizontal="left" vertical="top" wrapText="1"/>
    </xf>
    <xf numFmtId="0" fontId="14" fillId="30" borderId="26" xfId="178" applyFont="1" applyFill="1" applyBorder="1" applyAlignment="1">
      <alignment horizontal="left" vertical="top" wrapText="1"/>
    </xf>
    <xf numFmtId="0" fontId="15" fillId="30" borderId="9" xfId="178" quotePrefix="1" applyFont="1" applyFill="1" applyBorder="1" applyAlignment="1">
      <alignment horizontal="left" vertical="center" wrapText="1"/>
    </xf>
    <xf numFmtId="0" fontId="15" fillId="30" borderId="9" xfId="178" applyFont="1" applyFill="1" applyBorder="1" applyAlignment="1">
      <alignment horizontal="left" vertical="center" wrapText="1"/>
    </xf>
    <xf numFmtId="0" fontId="15" fillId="30" borderId="38" xfId="178" applyFont="1" applyFill="1" applyBorder="1" applyAlignment="1">
      <alignment horizontal="left" vertical="center" wrapText="1"/>
    </xf>
    <xf numFmtId="0" fontId="15" fillId="30" borderId="0" xfId="178" quotePrefix="1" applyFont="1" applyFill="1" applyBorder="1" applyAlignment="1">
      <alignment horizontal="left" vertical="center" wrapText="1"/>
    </xf>
    <xf numFmtId="0" fontId="15" fillId="30" borderId="0" xfId="178" applyFont="1" applyFill="1" applyBorder="1" applyAlignment="1">
      <alignment horizontal="left" vertical="center" wrapText="1"/>
    </xf>
    <xf numFmtId="0" fontId="84" fillId="30" borderId="57" xfId="150" quotePrefix="1" applyFont="1" applyFill="1" applyBorder="1" applyAlignment="1">
      <alignment horizontal="left" vertical="center" wrapText="1"/>
    </xf>
    <xf numFmtId="0" fontId="15" fillId="30" borderId="21" xfId="178" applyFont="1" applyFill="1" applyBorder="1" applyAlignment="1">
      <alignment horizontal="left" vertical="center" wrapText="1"/>
    </xf>
    <xf numFmtId="0" fontId="15" fillId="30" borderId="58" xfId="178" quotePrefix="1" applyFont="1" applyFill="1" applyBorder="1" applyAlignment="1">
      <alignment horizontal="left" vertical="center" wrapText="1"/>
    </xf>
    <xf numFmtId="0" fontId="15" fillId="30" borderId="28" xfId="178" applyFont="1" applyFill="1" applyBorder="1" applyAlignment="1">
      <alignment horizontal="left" vertical="center" wrapText="1"/>
    </xf>
    <xf numFmtId="0" fontId="15" fillId="30" borderId="41" xfId="178"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15" xfId="0" applyFont="1" applyFill="1" applyBorder="1" applyAlignment="1">
      <alignment horizontal="left" vertical="center" wrapText="1"/>
    </xf>
    <xf numFmtId="0" fontId="14" fillId="0" borderId="4" xfId="0" applyFont="1" applyFill="1" applyBorder="1" applyAlignment="1">
      <alignment horizontal="left" vertical="center"/>
    </xf>
    <xf numFmtId="0" fontId="15" fillId="30" borderId="61" xfId="178" quotePrefix="1" applyFont="1" applyFill="1" applyBorder="1" applyAlignment="1">
      <alignment horizontal="left" vertical="center" wrapText="1"/>
    </xf>
    <xf numFmtId="0" fontId="15" fillId="30" borderId="61" xfId="178" applyFont="1" applyFill="1" applyBorder="1" applyAlignment="1">
      <alignment horizontal="left" vertical="center" wrapText="1"/>
    </xf>
    <xf numFmtId="0" fontId="15" fillId="30" borderId="62" xfId="178" applyFont="1" applyFill="1" applyBorder="1" applyAlignment="1">
      <alignment horizontal="left" vertical="center" wrapText="1"/>
    </xf>
    <xf numFmtId="0" fontId="14" fillId="0" borderId="47" xfId="178" quotePrefix="1" applyFont="1" applyBorder="1" applyAlignment="1">
      <alignment horizontal="left" vertical="center" wrapText="1"/>
    </xf>
    <xf numFmtId="0" fontId="15" fillId="30" borderId="16" xfId="178" quotePrefix="1" applyFont="1" applyFill="1" applyBorder="1" applyAlignment="1">
      <alignment horizontal="left" vertical="center" wrapText="1"/>
    </xf>
    <xf numFmtId="0" fontId="15" fillId="30" borderId="56" xfId="178" applyFont="1" applyFill="1" applyBorder="1" applyAlignment="1">
      <alignment horizontal="left" vertical="center" wrapText="1"/>
    </xf>
    <xf numFmtId="0" fontId="15" fillId="30" borderId="39" xfId="178" applyFont="1" applyFill="1" applyBorder="1" applyAlignment="1">
      <alignment horizontal="left" vertical="center" wrapText="1"/>
    </xf>
    <xf numFmtId="3" fontId="7" fillId="0" borderId="73" xfId="0" applyNumberFormat="1" applyFont="1" applyFill="1" applyBorder="1" applyAlignment="1">
      <alignment horizontal="center" vertical="center"/>
    </xf>
  </cellXfs>
  <cellStyles count="309">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xfId="287" builtinId="5"/>
    <cellStyle name="Percent 2" xfId="288" xr:uid="{00000000-0005-0000-0000-000020010000}"/>
    <cellStyle name="Percent 2 2" xfId="289" xr:uid="{00000000-0005-0000-0000-000021010000}"/>
    <cellStyle name="Percent 3" xfId="290" xr:uid="{00000000-0005-0000-0000-000022010000}"/>
    <cellStyle name="Percent 3 2" xfId="291" xr:uid="{00000000-0005-0000-0000-000023010000}"/>
    <cellStyle name="Price" xfId="292" xr:uid="{00000000-0005-0000-0000-000024010000}"/>
    <cellStyle name="RevRep" xfId="293" xr:uid="{00000000-0005-0000-0000-000025010000}"/>
    <cellStyle name="RevRep 2" xfId="294" xr:uid="{00000000-0005-0000-0000-000026010000}"/>
    <cellStyle name="Standard_21186 AVF 05.01.04" xfId="295" xr:uid="{00000000-0005-0000-0000-000027010000}"/>
    <cellStyle name="Style 1" xfId="296" xr:uid="{00000000-0005-0000-0000-000028010000}"/>
    <cellStyle name="Title" xfId="297" builtinId="15" customBuiltin="1"/>
    <cellStyle name="Title 2" xfId="298" xr:uid="{00000000-0005-0000-0000-00002A010000}"/>
    <cellStyle name="Total" xfId="299" builtinId="25" customBuiltin="1"/>
    <cellStyle name="Total 2" xfId="300" xr:uid="{00000000-0005-0000-0000-00002C010000}"/>
    <cellStyle name="Total 2 2" xfId="301" xr:uid="{00000000-0005-0000-0000-00002D010000}"/>
    <cellStyle name="Total 3" xfId="302" xr:uid="{00000000-0005-0000-0000-00002E010000}"/>
    <cellStyle name="Undefiniert" xfId="303" xr:uid="{00000000-0005-0000-0000-00002F010000}"/>
    <cellStyle name="Unit" xfId="304" xr:uid="{00000000-0005-0000-0000-000030010000}"/>
    <cellStyle name="Update" xfId="305" xr:uid="{00000000-0005-0000-0000-000031010000}"/>
    <cellStyle name="Vertical" xfId="306" xr:uid="{00000000-0005-0000-0000-000032010000}"/>
    <cellStyle name="Warning Text" xfId="307" builtinId="11" customBuiltin="1"/>
    <cellStyle name="Warning Text 2" xfId="308"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2305050</xdr:colOff>
      <xdr:row>2</xdr:row>
      <xdr:rowOff>76200</xdr:rowOff>
    </xdr:from>
    <xdr:to>
      <xdr:col>2</xdr:col>
      <xdr:colOff>1638300</xdr:colOff>
      <xdr:row>9</xdr:row>
      <xdr:rowOff>47625</xdr:rowOff>
    </xdr:to>
    <xdr:pic>
      <xdr:nvPicPr>
        <xdr:cNvPr id="1350" name="Picture 5" descr="Black on White[2]a">
          <a:extLst>
            <a:ext uri="{FF2B5EF4-FFF2-40B4-BE49-F238E27FC236}">
              <a16:creationId xmlns:a16="http://schemas.microsoft.com/office/drawing/2014/main" id="{00000000-0008-0000-01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0800" y="400050"/>
          <a:ext cx="298132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Y43"/>
  <sheetViews>
    <sheetView zoomScale="80" zoomScaleNormal="80" workbookViewId="0">
      <selection activeCell="B14" sqref="B14"/>
    </sheetView>
  </sheetViews>
  <sheetFormatPr defaultColWidth="9.1796875" defaultRowHeight="12.5" x14ac:dyDescent="0.25"/>
  <cols>
    <col min="1" max="1" width="7.1796875" style="86" customWidth="1"/>
    <col min="2" max="2" width="34.7265625" style="86" customWidth="1"/>
    <col min="3" max="3" width="94.7265625" style="86" customWidth="1"/>
    <col min="4" max="4" width="9.1796875" style="87"/>
    <col min="5" max="16384" width="9.1796875" style="86"/>
  </cols>
  <sheetData>
    <row r="1" spans="1:103" s="80" customFormat="1" ht="15.5" x14ac:dyDescent="0.25">
      <c r="A1" s="335" t="s">
        <v>81</v>
      </c>
      <c r="B1" s="336"/>
      <c r="C1" s="433">
        <f>'Tender Cover Sheet'!C12</f>
        <v>0</v>
      </c>
      <c r="D1" s="3"/>
      <c r="G1" s="40"/>
      <c r="I1" s="6"/>
      <c r="J1" s="6"/>
      <c r="L1" s="41"/>
      <c r="M1" s="10"/>
      <c r="N1" s="43"/>
      <c r="O1" s="44"/>
      <c r="P1" s="6"/>
      <c r="Q1" s="45"/>
      <c r="R1" s="7"/>
      <c r="S1" s="9"/>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row>
    <row r="2" spans="1:103" s="80" customFormat="1" ht="30.65" customHeight="1" x14ac:dyDescent="0.25">
      <c r="A2" s="335" t="s">
        <v>82</v>
      </c>
      <c r="B2" s="336"/>
      <c r="C2" s="434"/>
      <c r="D2" s="6"/>
      <c r="G2" s="40"/>
      <c r="I2" s="6"/>
      <c r="J2" s="6"/>
      <c r="K2" s="8"/>
      <c r="L2" s="42"/>
      <c r="M2" s="11"/>
      <c r="N2" s="43"/>
      <c r="O2" s="44"/>
      <c r="P2" s="6"/>
      <c r="Q2" s="46"/>
      <c r="R2" s="7"/>
      <c r="S2" s="9"/>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row>
    <row r="3" spans="1:103" s="80" customFormat="1" ht="15.5" x14ac:dyDescent="0.25">
      <c r="A3" s="335" t="s">
        <v>83</v>
      </c>
      <c r="B3" s="336"/>
      <c r="C3" s="434">
        <f>'Tender Cover Sheet'!C16</f>
        <v>0</v>
      </c>
      <c r="D3" s="6"/>
      <c r="G3" s="40"/>
      <c r="I3" s="6"/>
      <c r="J3" s="6"/>
      <c r="K3" s="8"/>
      <c r="L3" s="42"/>
      <c r="M3" s="11"/>
      <c r="N3" s="43"/>
      <c r="O3" s="44"/>
      <c r="P3" s="6"/>
      <c r="Q3" s="46"/>
      <c r="R3" s="7"/>
      <c r="S3" s="9"/>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row>
    <row r="4" spans="1:103" s="80" customFormat="1" ht="15.5" x14ac:dyDescent="0.25">
      <c r="A4" s="335" t="s">
        <v>250</v>
      </c>
      <c r="B4" s="336"/>
      <c r="C4" s="433" t="s">
        <v>251</v>
      </c>
      <c r="D4" s="6"/>
      <c r="G4" s="40"/>
      <c r="I4" s="6"/>
      <c r="J4" s="6"/>
      <c r="K4" s="8"/>
      <c r="L4" s="42"/>
      <c r="M4" s="11"/>
      <c r="N4" s="43"/>
      <c r="O4" s="44"/>
      <c r="P4" s="6"/>
      <c r="Q4" s="46"/>
      <c r="R4" s="7"/>
      <c r="S4" s="9"/>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row>
    <row r="5" spans="1:103" s="80" customFormat="1" ht="15.5" x14ac:dyDescent="0.25">
      <c r="A5" s="3"/>
      <c r="B5" s="93"/>
      <c r="C5" s="53"/>
      <c r="D5" s="6"/>
      <c r="G5" s="40"/>
      <c r="I5" s="6"/>
      <c r="J5" s="6"/>
      <c r="K5" s="8"/>
      <c r="L5" s="42"/>
      <c r="M5" s="11"/>
      <c r="N5" s="43"/>
      <c r="O5" s="44"/>
      <c r="P5" s="6"/>
      <c r="Q5" s="46"/>
      <c r="R5" s="7"/>
      <c r="S5" s="9"/>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row>
    <row r="6" spans="1:103" ht="18" x14ac:dyDescent="0.25">
      <c r="A6" s="85" t="s">
        <v>80</v>
      </c>
      <c r="D6" s="86"/>
    </row>
    <row r="7" spans="1:103" x14ac:dyDescent="0.25">
      <c r="C7" s="87"/>
      <c r="D7" s="86"/>
      <c r="E7" s="88"/>
    </row>
    <row r="8" spans="1:103" ht="38.25" customHeight="1" x14ac:dyDescent="0.25">
      <c r="A8" s="332">
        <v>1</v>
      </c>
      <c r="B8" s="539" t="s">
        <v>259</v>
      </c>
      <c r="C8" s="540"/>
      <c r="D8" s="86"/>
      <c r="E8" s="88"/>
    </row>
    <row r="9" spans="1:103" ht="34.9" customHeight="1" x14ac:dyDescent="0.25">
      <c r="A9" s="332">
        <v>2</v>
      </c>
      <c r="B9" s="539" t="s">
        <v>257</v>
      </c>
      <c r="C9" s="540"/>
      <c r="D9" s="86"/>
      <c r="E9" s="88"/>
    </row>
    <row r="10" spans="1:103" ht="53.5" customHeight="1" x14ac:dyDescent="0.25">
      <c r="A10" s="332">
        <v>3</v>
      </c>
      <c r="B10" s="539" t="s">
        <v>345</v>
      </c>
      <c r="C10" s="540"/>
      <c r="D10" s="86"/>
      <c r="E10" s="88"/>
    </row>
    <row r="11" spans="1:103" ht="33" customHeight="1" x14ac:dyDescent="0.25">
      <c r="A11" s="332">
        <v>4</v>
      </c>
      <c r="B11" s="541" t="s">
        <v>211</v>
      </c>
      <c r="C11" s="541"/>
      <c r="D11" s="86"/>
      <c r="E11" s="88"/>
    </row>
    <row r="12" spans="1:103" s="90" customFormat="1" ht="15.5" x14ac:dyDescent="0.25">
      <c r="A12" s="96"/>
      <c r="B12" s="86"/>
      <c r="C12" s="87"/>
      <c r="D12" s="86"/>
      <c r="E12" s="88"/>
    </row>
    <row r="13" spans="1:103" ht="15.5" x14ac:dyDescent="0.25">
      <c r="A13" s="96"/>
      <c r="C13" s="87"/>
      <c r="D13" s="86"/>
      <c r="E13" s="88"/>
    </row>
    <row r="14" spans="1:103" ht="38.25" customHeight="1" x14ac:dyDescent="0.25">
      <c r="A14" s="333">
        <v>5</v>
      </c>
      <c r="B14" s="334" t="s">
        <v>89</v>
      </c>
      <c r="C14" s="333"/>
      <c r="D14" s="91"/>
      <c r="E14" s="84"/>
      <c r="F14" s="83"/>
      <c r="G14" s="92"/>
    </row>
    <row r="15" spans="1:103" ht="79.5" customHeight="1" x14ac:dyDescent="0.25">
      <c r="A15" s="96"/>
      <c r="B15" s="435" t="s">
        <v>86</v>
      </c>
      <c r="C15" s="436" t="s">
        <v>363</v>
      </c>
      <c r="D15" s="89"/>
      <c r="E15" s="93"/>
      <c r="F15" s="83"/>
    </row>
    <row r="16" spans="1:103" ht="93.75" customHeight="1" x14ac:dyDescent="0.25">
      <c r="A16" s="96"/>
      <c r="B16" s="437" t="s">
        <v>113</v>
      </c>
      <c r="C16" s="438" t="s">
        <v>330</v>
      </c>
      <c r="D16" s="89"/>
      <c r="E16" s="93"/>
      <c r="F16" s="83"/>
      <c r="I16" s="538"/>
      <c r="J16" s="538"/>
      <c r="K16" s="538"/>
      <c r="L16" s="538"/>
      <c r="M16" s="538"/>
      <c r="N16" s="538"/>
      <c r="O16" s="538"/>
      <c r="P16" s="538"/>
    </row>
    <row r="17" spans="1:16" ht="24" customHeight="1" x14ac:dyDescent="0.25">
      <c r="A17" s="96"/>
      <c r="B17" s="437" t="s">
        <v>205</v>
      </c>
      <c r="C17" s="438" t="s">
        <v>112</v>
      </c>
      <c r="D17" s="89"/>
      <c r="E17" s="93"/>
      <c r="F17" s="83"/>
      <c r="I17" s="538"/>
      <c r="J17" s="538"/>
      <c r="K17" s="538"/>
      <c r="L17" s="538"/>
      <c r="M17" s="538"/>
      <c r="N17" s="538"/>
      <c r="O17" s="538"/>
      <c r="P17" s="538"/>
    </row>
    <row r="18" spans="1:16" ht="85.9" customHeight="1" x14ac:dyDescent="0.25">
      <c r="A18" s="96"/>
      <c r="B18" s="437" t="s">
        <v>246</v>
      </c>
      <c r="C18" s="438" t="s">
        <v>354</v>
      </c>
      <c r="D18" s="89"/>
      <c r="E18" s="93"/>
      <c r="F18" s="89"/>
    </row>
    <row r="19" spans="1:16" ht="138" customHeight="1" x14ac:dyDescent="0.25">
      <c r="A19" s="96"/>
      <c r="B19" s="437" t="s">
        <v>247</v>
      </c>
      <c r="C19" s="438" t="s">
        <v>352</v>
      </c>
      <c r="D19" s="89"/>
      <c r="E19" s="93"/>
      <c r="F19" s="89"/>
    </row>
    <row r="20" spans="1:16" ht="15.5" x14ac:dyDescent="0.25">
      <c r="A20" s="96"/>
      <c r="B20" s="266"/>
      <c r="C20" s="267"/>
      <c r="D20" s="89"/>
      <c r="E20" s="93"/>
      <c r="F20" s="89"/>
    </row>
    <row r="21" spans="1:16" ht="15.5" x14ac:dyDescent="0.25">
      <c r="A21" s="96"/>
      <c r="B21" s="89"/>
      <c r="C21" s="94"/>
      <c r="D21" s="89"/>
      <c r="E21" s="93"/>
      <c r="F21" s="89"/>
    </row>
    <row r="22" spans="1:16" ht="15.5" x14ac:dyDescent="0.25">
      <c r="A22" s="333">
        <v>6</v>
      </c>
      <c r="B22" s="536" t="s">
        <v>88</v>
      </c>
      <c r="C22" s="537"/>
      <c r="D22" s="83"/>
      <c r="E22" s="93"/>
      <c r="F22" s="89"/>
    </row>
    <row r="23" spans="1:16" ht="15.5" x14ac:dyDescent="0.25">
      <c r="A23" s="96"/>
      <c r="B23" s="536" t="s">
        <v>90</v>
      </c>
      <c r="C23" s="537"/>
      <c r="D23" s="457"/>
      <c r="E23" s="458"/>
      <c r="F23" s="89"/>
    </row>
    <row r="24" spans="1:16" ht="15.5" x14ac:dyDescent="0.25">
      <c r="A24" s="96"/>
      <c r="B24" s="328"/>
      <c r="C24" s="455" t="s">
        <v>123</v>
      </c>
      <c r="D24" s="457"/>
      <c r="E24" s="457"/>
      <c r="F24" s="83"/>
      <c r="G24" s="92"/>
      <c r="H24" s="92"/>
      <c r="I24" s="92"/>
    </row>
    <row r="25" spans="1:16" ht="15.5" x14ac:dyDescent="0.25">
      <c r="B25" s="329"/>
      <c r="C25" s="456" t="s">
        <v>224</v>
      </c>
      <c r="D25" s="458"/>
      <c r="E25" s="458"/>
    </row>
    <row r="26" spans="1:16" x14ac:dyDescent="0.25">
      <c r="C26" s="87"/>
      <c r="D26" s="459"/>
      <c r="E26" s="460"/>
    </row>
    <row r="27" spans="1:16" x14ac:dyDescent="0.25">
      <c r="D27" s="461"/>
      <c r="E27" s="459"/>
    </row>
    <row r="35" spans="3:5" x14ac:dyDescent="0.25">
      <c r="E35" s="88"/>
    </row>
    <row r="36" spans="3:5" x14ac:dyDescent="0.25">
      <c r="E36" s="88"/>
    </row>
    <row r="37" spans="3:5" x14ac:dyDescent="0.25">
      <c r="E37" s="88"/>
    </row>
    <row r="38" spans="3:5" x14ac:dyDescent="0.25">
      <c r="E38" s="88"/>
    </row>
    <row r="39" spans="3:5" x14ac:dyDescent="0.25">
      <c r="C39" s="87"/>
      <c r="D39" s="86"/>
      <c r="E39" s="88"/>
    </row>
    <row r="40" spans="3:5" x14ac:dyDescent="0.25">
      <c r="D40" s="86"/>
      <c r="E40" s="88"/>
    </row>
    <row r="41" spans="3:5" x14ac:dyDescent="0.25">
      <c r="D41" s="86"/>
      <c r="E41" s="95"/>
    </row>
    <row r="42" spans="3:5" x14ac:dyDescent="0.25">
      <c r="D42" s="86"/>
      <c r="E42" s="88"/>
    </row>
    <row r="43" spans="3:5" x14ac:dyDescent="0.25">
      <c r="D43" s="86"/>
      <c r="E43" s="88"/>
    </row>
  </sheetData>
  <mergeCells count="8">
    <mergeCell ref="B23:C23"/>
    <mergeCell ref="I16:P16"/>
    <mergeCell ref="I17:P17"/>
    <mergeCell ref="B8:C8"/>
    <mergeCell ref="B22:C22"/>
    <mergeCell ref="B11:C11"/>
    <mergeCell ref="B9:C9"/>
    <mergeCell ref="B10:C10"/>
  </mergeCells>
  <phoneticPr fontId="3" type="noConversion"/>
  <pageMargins left="0.74803149606299213" right="0.74803149606299213" top="0.98425196850393704" bottom="0.98425196850393704" header="0.51181102362204722" footer="0.51181102362204722"/>
  <pageSetup paperSize="9" scale="35" orientation="portrait" r:id="rId1"/>
  <headerFooter alignWithMargins="0">
    <oddHeader>&amp;REskom Holdings Limited
&amp;A</oddHeader>
    <oddFooter>&amp;CPage &amp;P of &amp;N&amp;R&amp;D&amp;L&amp;8&amp;F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topLeftCell="A9" zoomScale="75" zoomScaleNormal="75" zoomScaleSheetLayoutView="100" workbookViewId="0">
      <selection activeCell="C14" sqref="C14"/>
    </sheetView>
  </sheetViews>
  <sheetFormatPr defaultColWidth="9.1796875" defaultRowHeight="12.5" x14ac:dyDescent="0.25"/>
  <cols>
    <col min="1" max="1" width="4.26953125" style="1" customWidth="1"/>
    <col min="2" max="2" width="54.7265625" style="1" customWidth="1"/>
    <col min="3" max="3" width="59" style="1" customWidth="1"/>
    <col min="4" max="4" width="4.1796875" style="1" customWidth="1"/>
    <col min="5" max="16384" width="9.1796875" style="1"/>
  </cols>
  <sheetData>
    <row r="1" spans="1:10" x14ac:dyDescent="0.25">
      <c r="A1" s="24"/>
      <c r="B1" s="23"/>
      <c r="C1" s="23"/>
      <c r="D1" s="25"/>
    </row>
    <row r="2" spans="1:10" x14ac:dyDescent="0.25">
      <c r="A2" s="26"/>
      <c r="B2" s="28"/>
      <c r="C2" s="28"/>
      <c r="D2" s="27"/>
    </row>
    <row r="3" spans="1:10" x14ac:dyDescent="0.25">
      <c r="A3" s="26"/>
      <c r="B3" s="28"/>
      <c r="C3" s="28"/>
      <c r="D3" s="27"/>
    </row>
    <row r="4" spans="1:10" x14ac:dyDescent="0.25">
      <c r="A4" s="26"/>
      <c r="B4" s="28"/>
      <c r="C4" s="28"/>
      <c r="D4" s="27"/>
    </row>
    <row r="5" spans="1:10" x14ac:dyDescent="0.25">
      <c r="A5" s="26"/>
      <c r="B5" s="28"/>
      <c r="C5" s="28"/>
      <c r="D5" s="27"/>
    </row>
    <row r="6" spans="1:10" x14ac:dyDescent="0.25">
      <c r="A6" s="26"/>
      <c r="B6" s="28"/>
      <c r="C6" s="28"/>
      <c r="D6" s="27"/>
    </row>
    <row r="7" spans="1:10" x14ac:dyDescent="0.25">
      <c r="A7" s="26"/>
      <c r="B7" s="28"/>
      <c r="C7" s="28"/>
      <c r="D7" s="27"/>
    </row>
    <row r="8" spans="1:10" x14ac:dyDescent="0.25">
      <c r="A8" s="26"/>
      <c r="B8" s="28"/>
      <c r="C8" s="28"/>
      <c r="D8" s="27"/>
    </row>
    <row r="9" spans="1:10" x14ac:dyDescent="0.25">
      <c r="A9" s="26"/>
      <c r="B9" s="29"/>
      <c r="C9" s="28"/>
      <c r="D9" s="27"/>
    </row>
    <row r="10" spans="1:10" ht="32.5" x14ac:dyDescent="0.25">
      <c r="A10" s="26"/>
      <c r="B10" s="30" t="s">
        <v>12</v>
      </c>
      <c r="C10" s="30"/>
      <c r="D10" s="27"/>
    </row>
    <row r="11" spans="1:10" ht="25" x14ac:dyDescent="0.25">
      <c r="A11" s="26"/>
      <c r="B11" s="31"/>
      <c r="C11" s="31"/>
      <c r="D11" s="27"/>
    </row>
    <row r="12" spans="1:10" ht="18" x14ac:dyDescent="0.25">
      <c r="A12" s="26"/>
      <c r="B12" s="261" t="s">
        <v>84</v>
      </c>
      <c r="C12" s="519"/>
      <c r="D12" s="27"/>
    </row>
    <row r="13" spans="1:10" ht="18" x14ac:dyDescent="0.25">
      <c r="A13" s="26"/>
      <c r="B13" s="35"/>
      <c r="C13" s="68"/>
      <c r="D13" s="27"/>
    </row>
    <row r="14" spans="1:10" ht="53.15" customHeight="1" x14ac:dyDescent="0.25">
      <c r="A14" s="26"/>
      <c r="B14" s="35" t="s">
        <v>85</v>
      </c>
      <c r="C14" s="489"/>
      <c r="D14" s="27"/>
    </row>
    <row r="15" spans="1:10" ht="30" customHeight="1" x14ac:dyDescent="0.25">
      <c r="A15" s="26"/>
      <c r="B15" s="35"/>
      <c r="C15" s="32"/>
      <c r="D15" s="27"/>
    </row>
    <row r="16" spans="1:10" ht="30" customHeight="1" x14ac:dyDescent="0.25">
      <c r="A16" s="26"/>
      <c r="B16" s="35" t="s">
        <v>79</v>
      </c>
      <c r="C16" s="119"/>
      <c r="D16" s="27"/>
      <c r="J16" s="300"/>
    </row>
    <row r="17" spans="1:10" ht="30" customHeight="1" x14ac:dyDescent="0.25">
      <c r="A17" s="26"/>
      <c r="B17" s="35"/>
      <c r="C17" s="122"/>
      <c r="D17" s="27"/>
      <c r="J17" s="300"/>
    </row>
    <row r="18" spans="1:10" ht="59.25" customHeight="1" x14ac:dyDescent="0.25">
      <c r="A18" s="26"/>
      <c r="B18" s="55" t="s">
        <v>254</v>
      </c>
      <c r="C18" s="119" t="str">
        <f>'Read Me'!C4</f>
        <v>Main Offer Only</v>
      </c>
      <c r="D18" s="27"/>
    </row>
    <row r="19" spans="1:10" ht="18" x14ac:dyDescent="0.25">
      <c r="A19" s="26"/>
      <c r="B19" s="34"/>
      <c r="C19" s="58"/>
      <c r="D19" s="27"/>
    </row>
    <row r="20" spans="1:10" ht="30" customHeight="1" x14ac:dyDescent="0.25">
      <c r="A20" s="26"/>
      <c r="B20" s="35" t="s">
        <v>223</v>
      </c>
      <c r="C20" s="439">
        <f>'5.1.3 Summary'!F19</f>
        <v>0</v>
      </c>
      <c r="D20" s="27"/>
    </row>
    <row r="21" spans="1:10" ht="30" customHeight="1" x14ac:dyDescent="0.25">
      <c r="A21" s="26"/>
      <c r="B21" s="56" t="s">
        <v>13</v>
      </c>
      <c r="C21" s="59"/>
      <c r="D21" s="27"/>
    </row>
    <row r="22" spans="1:10" ht="30" customHeight="1" x14ac:dyDescent="0.25">
      <c r="A22" s="26"/>
      <c r="B22" s="56"/>
      <c r="C22" s="59"/>
      <c r="D22" s="27"/>
    </row>
    <row r="23" spans="1:10" ht="18" x14ac:dyDescent="0.25">
      <c r="A23" s="26"/>
      <c r="B23" s="35" t="s">
        <v>14</v>
      </c>
      <c r="C23" s="121" t="s">
        <v>78</v>
      </c>
      <c r="D23" s="27"/>
    </row>
    <row r="24" spans="1:10" ht="18" x14ac:dyDescent="0.25">
      <c r="A24" s="26"/>
      <c r="B24" s="35"/>
      <c r="C24" s="121"/>
      <c r="D24" s="27"/>
    </row>
    <row r="25" spans="1:10" ht="18" x14ac:dyDescent="0.25">
      <c r="A25" s="26"/>
      <c r="B25" s="35"/>
      <c r="C25" s="121"/>
      <c r="D25" s="27"/>
    </row>
    <row r="26" spans="1:10" ht="12.75" customHeight="1" x14ac:dyDescent="0.25">
      <c r="A26" s="26"/>
      <c r="B26" s="137"/>
      <c r="C26" s="138"/>
      <c r="D26" s="27"/>
    </row>
    <row r="27" spans="1:10" ht="12.75" customHeight="1" x14ac:dyDescent="0.25">
      <c r="A27" s="26"/>
      <c r="B27" s="137"/>
      <c r="C27" s="138"/>
      <c r="D27" s="27"/>
    </row>
    <row r="28" spans="1:10" ht="30" customHeight="1" x14ac:dyDescent="0.25">
      <c r="A28" s="26"/>
      <c r="B28" s="35" t="s">
        <v>223</v>
      </c>
      <c r="C28" s="439">
        <f>'5.1.3 Summary'!F21</f>
        <v>0</v>
      </c>
      <c r="D28" s="27"/>
    </row>
    <row r="29" spans="1:10" ht="30" customHeight="1" x14ac:dyDescent="0.25">
      <c r="A29" s="26"/>
      <c r="B29" s="56" t="s">
        <v>206</v>
      </c>
      <c r="C29" s="59"/>
      <c r="D29" s="27"/>
    </row>
    <row r="30" spans="1:10" ht="12.75" customHeight="1" x14ac:dyDescent="0.25">
      <c r="A30" s="26"/>
      <c r="B30" s="28"/>
      <c r="C30" s="36"/>
      <c r="D30" s="27"/>
    </row>
    <row r="31" spans="1:10" ht="30" customHeight="1" x14ac:dyDescent="0.25">
      <c r="A31" s="26"/>
      <c r="B31" s="33" t="s">
        <v>15</v>
      </c>
      <c r="C31" s="50"/>
      <c r="D31" s="27"/>
    </row>
    <row r="32" spans="1:10" ht="30" customHeight="1" x14ac:dyDescent="0.25">
      <c r="A32" s="26"/>
      <c r="B32" s="33"/>
      <c r="C32" s="244"/>
      <c r="D32" s="27"/>
    </row>
    <row r="33" spans="1:4" ht="24" customHeight="1" x14ac:dyDescent="0.25">
      <c r="A33" s="26"/>
      <c r="B33" s="243"/>
      <c r="C33" s="244"/>
      <c r="D33" s="27"/>
    </row>
    <row r="34" spans="1:4" ht="12.75" customHeight="1" x14ac:dyDescent="0.25">
      <c r="A34" s="26"/>
      <c r="B34" s="36"/>
      <c r="C34" s="36"/>
      <c r="D34" s="27"/>
    </row>
    <row r="35" spans="1:4" ht="37.5" customHeight="1" x14ac:dyDescent="0.25">
      <c r="A35" s="26"/>
      <c r="B35" s="33" t="s">
        <v>91</v>
      </c>
      <c r="C35" s="119"/>
      <c r="D35" s="27"/>
    </row>
    <row r="36" spans="1:4" ht="12.75" customHeight="1" x14ac:dyDescent="0.25">
      <c r="A36" s="26"/>
      <c r="B36" s="36"/>
      <c r="C36" s="36"/>
      <c r="D36" s="27"/>
    </row>
    <row r="37" spans="1:4" ht="12.75" customHeight="1" x14ac:dyDescent="0.25">
      <c r="A37" s="26"/>
      <c r="B37" s="28"/>
      <c r="C37" s="58"/>
      <c r="D37" s="27"/>
    </row>
    <row r="38" spans="1:4" ht="12.75" customHeight="1" x14ac:dyDescent="0.25">
      <c r="A38" s="26"/>
      <c r="B38" s="36"/>
      <c r="C38" s="36"/>
      <c r="D38" s="27"/>
    </row>
    <row r="39" spans="1:4" ht="30" customHeight="1" x14ac:dyDescent="0.25">
      <c r="A39" s="26"/>
      <c r="B39" s="33" t="s">
        <v>92</v>
      </c>
      <c r="C39" s="119"/>
      <c r="D39" s="27"/>
    </row>
    <row r="40" spans="1:4" ht="14.25" customHeight="1" x14ac:dyDescent="0.25">
      <c r="A40" s="26"/>
      <c r="B40" s="28"/>
      <c r="C40" s="120"/>
      <c r="D40" s="27"/>
    </row>
    <row r="41" spans="1:4" ht="14.25" customHeight="1" x14ac:dyDescent="0.25">
      <c r="A41" s="26"/>
      <c r="B41" s="28"/>
      <c r="C41" s="120"/>
      <c r="D41" s="27"/>
    </row>
    <row r="42" spans="1:4" ht="14.25" customHeight="1" x14ac:dyDescent="0.25">
      <c r="A42" s="26"/>
      <c r="B42" s="28"/>
      <c r="C42" s="28"/>
      <c r="D42" s="27"/>
    </row>
    <row r="43" spans="1:4" ht="35.25" customHeight="1" x14ac:dyDescent="0.25">
      <c r="A43" s="26"/>
      <c r="B43" s="33" t="s">
        <v>16</v>
      </c>
      <c r="C43" s="119"/>
      <c r="D43" s="27"/>
    </row>
    <row r="44" spans="1:4" ht="18.5" thickBot="1" x14ac:dyDescent="0.3">
      <c r="A44" s="37"/>
      <c r="B44" s="38"/>
      <c r="C44" s="52"/>
      <c r="D44" s="39" t="s">
        <v>77</v>
      </c>
    </row>
    <row r="45" spans="1:4" ht="18" x14ac:dyDescent="0.25">
      <c r="C45" s="51"/>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CX34"/>
  <sheetViews>
    <sheetView zoomScale="80" zoomScaleNormal="80" workbookViewId="0">
      <selection activeCell="C2" sqref="C2"/>
    </sheetView>
  </sheetViews>
  <sheetFormatPr defaultColWidth="9.1796875" defaultRowHeight="12.5" x14ac:dyDescent="0.25"/>
  <cols>
    <col min="1" max="1" width="4.7265625" style="1" customWidth="1"/>
    <col min="2" max="2" width="30.453125" style="99" customWidth="1"/>
    <col min="3" max="3" width="69" style="1" customWidth="1"/>
    <col min="4" max="16384" width="9.1796875" style="1"/>
  </cols>
  <sheetData>
    <row r="1" spans="1:102" s="80" customFormat="1" ht="15.5" x14ac:dyDescent="0.25">
      <c r="A1" s="545" t="s">
        <v>81</v>
      </c>
      <c r="B1" s="546"/>
      <c r="C1" s="433"/>
      <c r="F1" s="40"/>
      <c r="H1" s="6"/>
      <c r="I1" s="6"/>
      <c r="K1" s="41"/>
      <c r="L1" s="10"/>
      <c r="M1" s="43"/>
      <c r="N1" s="44"/>
      <c r="O1" s="6"/>
      <c r="P1" s="45"/>
      <c r="Q1" s="7"/>
      <c r="R1" s="9"/>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row>
    <row r="2" spans="1:102" s="80" customFormat="1" ht="43.5" customHeight="1" x14ac:dyDescent="0.25">
      <c r="A2" s="545" t="s">
        <v>82</v>
      </c>
      <c r="B2" s="546"/>
      <c r="C2" s="434"/>
      <c r="F2" s="40"/>
      <c r="H2" s="6"/>
      <c r="I2" s="6"/>
      <c r="J2" s="8"/>
      <c r="K2" s="42"/>
      <c r="L2" s="11"/>
      <c r="M2" s="43"/>
      <c r="N2" s="44"/>
      <c r="O2" s="6"/>
      <c r="P2" s="46"/>
      <c r="Q2" s="7"/>
      <c r="R2" s="9"/>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row>
    <row r="3" spans="1:102" s="80" customFormat="1" ht="15.5" x14ac:dyDescent="0.25">
      <c r="A3" s="545" t="s">
        <v>83</v>
      </c>
      <c r="B3" s="546"/>
      <c r="C3" s="433">
        <f>'Tender Cover Sheet'!C16</f>
        <v>0</v>
      </c>
      <c r="F3" s="40"/>
      <c r="H3" s="6"/>
      <c r="I3" s="6"/>
      <c r="J3" s="8"/>
      <c r="K3" s="42"/>
      <c r="L3" s="11"/>
      <c r="M3" s="43"/>
      <c r="N3" s="44"/>
      <c r="O3" s="6"/>
      <c r="P3" s="46"/>
      <c r="Q3" s="7"/>
      <c r="R3" s="9"/>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row>
    <row r="4" spans="1:102" s="80" customFormat="1" ht="15.5" x14ac:dyDescent="0.25">
      <c r="A4" s="545" t="s">
        <v>87</v>
      </c>
      <c r="B4" s="546"/>
      <c r="C4" s="433" t="str">
        <f>'Read Me'!C4</f>
        <v>Main Offer Only</v>
      </c>
      <c r="F4" s="40"/>
      <c r="H4" s="6"/>
      <c r="I4" s="6"/>
      <c r="J4" s="8"/>
      <c r="K4" s="42"/>
      <c r="L4" s="11"/>
      <c r="M4" s="43"/>
      <c r="N4" s="44"/>
      <c r="O4" s="6"/>
      <c r="P4" s="46"/>
      <c r="Q4" s="7"/>
      <c r="R4" s="9"/>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row>
    <row r="5" spans="1:102" s="80" customFormat="1" ht="15.5" x14ac:dyDescent="0.25">
      <c r="A5" s="3"/>
      <c r="B5" s="93"/>
      <c r="C5" s="53"/>
      <c r="F5" s="40"/>
      <c r="H5" s="6"/>
      <c r="I5" s="6"/>
      <c r="J5" s="8"/>
      <c r="K5" s="42"/>
      <c r="L5" s="11"/>
      <c r="M5" s="43"/>
      <c r="N5" s="44"/>
      <c r="O5" s="6"/>
      <c r="P5" s="46"/>
      <c r="Q5" s="7"/>
      <c r="R5" s="9"/>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row>
    <row r="6" spans="1:102" ht="18" x14ac:dyDescent="0.25">
      <c r="A6" s="97" t="s">
        <v>207</v>
      </c>
      <c r="C6" s="2"/>
    </row>
    <row r="7" spans="1:102" ht="14.5" thickBot="1" x14ac:dyDescent="0.3">
      <c r="A7" s="98"/>
      <c r="C7" s="98"/>
    </row>
    <row r="8" spans="1:102" s="86" customFormat="1" ht="81.650000000000006" customHeight="1" thickBot="1" x14ac:dyDescent="0.3">
      <c r="A8" s="431">
        <v>1</v>
      </c>
      <c r="B8" s="544" t="s">
        <v>364</v>
      </c>
      <c r="C8" s="544"/>
    </row>
    <row r="9" spans="1:102" s="86" customFormat="1" ht="99" customHeight="1" thickBot="1" x14ac:dyDescent="0.3">
      <c r="A9" s="431">
        <v>2</v>
      </c>
      <c r="B9" s="544" t="s">
        <v>355</v>
      </c>
      <c r="C9" s="544"/>
    </row>
    <row r="10" spans="1:102" s="86" customFormat="1" ht="54.75" customHeight="1" thickBot="1" x14ac:dyDescent="0.3">
      <c r="A10" s="431">
        <v>3</v>
      </c>
      <c r="B10" s="544" t="s">
        <v>208</v>
      </c>
      <c r="C10" s="544"/>
      <c r="D10" s="92"/>
      <c r="E10" s="92"/>
      <c r="F10" s="92"/>
      <c r="G10" s="92"/>
    </row>
    <row r="11" spans="1:102" s="86" customFormat="1" ht="70.5" customHeight="1" thickBot="1" x14ac:dyDescent="0.3">
      <c r="A11" s="431">
        <v>4</v>
      </c>
      <c r="B11" s="544" t="s">
        <v>128</v>
      </c>
      <c r="C11" s="544"/>
    </row>
    <row r="12" spans="1:102" s="86" customFormat="1" ht="39.75" customHeight="1" thickBot="1" x14ac:dyDescent="0.3">
      <c r="A12" s="431">
        <v>5</v>
      </c>
      <c r="B12" s="544" t="s">
        <v>126</v>
      </c>
      <c r="C12" s="544"/>
    </row>
    <row r="13" spans="1:102" s="86" customFormat="1" ht="81" customHeight="1" thickBot="1" x14ac:dyDescent="0.3">
      <c r="A13" s="431">
        <v>6</v>
      </c>
      <c r="B13" s="544" t="s">
        <v>209</v>
      </c>
      <c r="C13" s="544"/>
      <c r="F13" s="99"/>
    </row>
    <row r="14" spans="1:102" s="86" customFormat="1" ht="24.65" customHeight="1" thickBot="1" x14ac:dyDescent="0.3">
      <c r="A14" s="431">
        <v>7</v>
      </c>
      <c r="B14" s="544" t="s">
        <v>210</v>
      </c>
      <c r="C14" s="544"/>
    </row>
    <row r="15" spans="1:102" s="86" customFormat="1" ht="31.5" customHeight="1" thickBot="1" x14ac:dyDescent="0.3">
      <c r="A15" s="431">
        <v>8</v>
      </c>
      <c r="B15" s="544" t="s">
        <v>225</v>
      </c>
      <c r="C15" s="544"/>
      <c r="D15" s="92"/>
      <c r="E15" s="92"/>
      <c r="F15" s="92"/>
      <c r="G15" s="92"/>
    </row>
    <row r="16" spans="1:102" s="86" customFormat="1" ht="74.150000000000006" customHeight="1" thickBot="1" x14ac:dyDescent="0.3">
      <c r="A16" s="431">
        <v>9</v>
      </c>
      <c r="B16" s="544" t="s">
        <v>353</v>
      </c>
      <c r="C16" s="544"/>
      <c r="D16" s="92"/>
      <c r="E16" s="92"/>
      <c r="F16" s="92"/>
      <c r="G16" s="92"/>
    </row>
    <row r="17" spans="1:7" s="86" customFormat="1" ht="23.25" customHeight="1" thickBot="1" x14ac:dyDescent="0.3">
      <c r="A17" s="431">
        <v>10</v>
      </c>
      <c r="B17" s="543" t="s">
        <v>123</v>
      </c>
      <c r="C17" s="543"/>
    </row>
    <row r="18" spans="1:7" s="86" customFormat="1" ht="22.5" customHeight="1" thickBot="1" x14ac:dyDescent="0.3">
      <c r="A18" s="431">
        <v>11</v>
      </c>
      <c r="B18" s="542" t="s">
        <v>224</v>
      </c>
      <c r="C18" s="542"/>
      <c r="D18" s="92"/>
      <c r="E18" s="92"/>
      <c r="F18" s="92"/>
      <c r="G18" s="92"/>
    </row>
    <row r="19" spans="1:7" s="86" customFormat="1" x14ac:dyDescent="0.25">
      <c r="B19" s="99"/>
    </row>
    <row r="20" spans="1:7" s="86" customFormat="1" x14ac:dyDescent="0.25">
      <c r="B20" s="99"/>
    </row>
    <row r="21" spans="1:7" s="86" customFormat="1" x14ac:dyDescent="0.25">
      <c r="B21" s="99"/>
    </row>
    <row r="22" spans="1:7" s="86" customFormat="1" ht="15.5" x14ac:dyDescent="0.25">
      <c r="A22" s="100"/>
      <c r="B22" s="99"/>
    </row>
    <row r="23" spans="1:7" s="86" customFormat="1" x14ac:dyDescent="0.25">
      <c r="B23" s="99"/>
    </row>
    <row r="24" spans="1:7" s="86" customFormat="1" x14ac:dyDescent="0.25">
      <c r="B24" s="99"/>
    </row>
    <row r="25" spans="1:7" s="86" customFormat="1" x14ac:dyDescent="0.25">
      <c r="B25" s="99"/>
    </row>
    <row r="26" spans="1:7" s="86" customFormat="1" x14ac:dyDescent="0.25">
      <c r="B26" s="99"/>
    </row>
    <row r="27" spans="1:7" s="86" customFormat="1" x14ac:dyDescent="0.25">
      <c r="B27" s="99"/>
    </row>
    <row r="28" spans="1:7" s="86" customFormat="1" x14ac:dyDescent="0.25">
      <c r="B28" s="99"/>
    </row>
    <row r="29" spans="1:7" s="86" customFormat="1" x14ac:dyDescent="0.25">
      <c r="B29" s="99"/>
    </row>
    <row r="30" spans="1:7" s="86" customFormat="1" x14ac:dyDescent="0.25">
      <c r="B30" s="99"/>
    </row>
    <row r="31" spans="1:7" s="86" customFormat="1" x14ac:dyDescent="0.25">
      <c r="B31" s="99"/>
    </row>
    <row r="32" spans="1:7" s="86" customFormat="1" x14ac:dyDescent="0.25">
      <c r="B32" s="99"/>
    </row>
    <row r="33" spans="1:2" s="86" customFormat="1" x14ac:dyDescent="0.25">
      <c r="A33" s="101"/>
      <c r="B33" s="99"/>
    </row>
    <row r="34" spans="1:2" s="86" customFormat="1" ht="15.5" x14ac:dyDescent="0.25">
      <c r="A34" s="100"/>
      <c r="B34" s="99"/>
    </row>
  </sheetData>
  <mergeCells count="15">
    <mergeCell ref="A1:B1"/>
    <mergeCell ref="A2:B2"/>
    <mergeCell ref="A3:B3"/>
    <mergeCell ref="A4:B4"/>
    <mergeCell ref="B15:C15"/>
    <mergeCell ref="B9:C9"/>
    <mergeCell ref="B8:C8"/>
    <mergeCell ref="B10:C10"/>
    <mergeCell ref="B11:C11"/>
    <mergeCell ref="B12:C12"/>
    <mergeCell ref="B18:C18"/>
    <mergeCell ref="B17:C17"/>
    <mergeCell ref="B13:C13"/>
    <mergeCell ref="B14:C14"/>
    <mergeCell ref="B16:C16"/>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68"/>
  <sheetViews>
    <sheetView tabSelected="1" topLeftCell="A17" zoomScale="60" zoomScaleNormal="60" workbookViewId="0">
      <pane xSplit="4" topLeftCell="E1" activePane="topRight" state="frozen"/>
      <selection activeCell="A10" sqref="A10"/>
      <selection pane="topRight" activeCell="B2" sqref="B2"/>
    </sheetView>
  </sheetViews>
  <sheetFormatPr defaultColWidth="9.7265625" defaultRowHeight="14" x14ac:dyDescent="0.25"/>
  <cols>
    <col min="1" max="1" width="20.453125" style="69" customWidth="1"/>
    <col min="2" max="2" width="62" style="303" customWidth="1"/>
    <col min="3" max="4" width="16.453125" style="308" customWidth="1"/>
    <col min="5" max="5" width="14.453125" style="308" customWidth="1"/>
    <col min="6" max="6" width="16.1796875" style="308" customWidth="1"/>
    <col min="7" max="7" width="15.453125" style="268" customWidth="1"/>
    <col min="8" max="8" width="15.54296875" style="69" customWidth="1"/>
    <col min="9" max="9" width="15.7265625" style="69" customWidth="1"/>
    <col min="10" max="10" width="16.81640625" style="69" customWidth="1"/>
    <col min="11" max="11" width="17.26953125" style="69" customWidth="1"/>
    <col min="12" max="12" width="16.54296875" style="69" customWidth="1"/>
    <col min="13" max="13" width="14.81640625" style="69" customWidth="1"/>
    <col min="14" max="14" width="18" style="69" customWidth="1"/>
    <col min="15" max="15" width="14.54296875" style="69" customWidth="1"/>
    <col min="16" max="16" width="41.54296875" style="69" customWidth="1"/>
    <col min="17" max="134" width="9.1796875" style="69" customWidth="1"/>
    <col min="135" max="135" width="6" style="69" customWidth="1"/>
    <col min="136" max="136" width="11.1796875" style="69" customWidth="1"/>
    <col min="137" max="137" width="37.26953125" style="69" customWidth="1"/>
    <col min="138" max="138" width="14.1796875" style="69" customWidth="1"/>
    <col min="139" max="140" width="12" style="69" customWidth="1"/>
    <col min="141" max="141" width="17.81640625" style="69" customWidth="1"/>
    <col min="142" max="142" width="15.7265625" style="69" customWidth="1"/>
    <col min="143" max="148" width="0" style="69" hidden="1" customWidth="1"/>
    <col min="149" max="149" width="11.81640625" style="69" customWidth="1"/>
    <col min="150" max="150" width="31.81640625" style="69" customWidth="1"/>
    <col min="151" max="151" width="12.1796875" style="69" customWidth="1"/>
    <col min="152" max="152" width="12" style="69" customWidth="1"/>
    <col min="153" max="153" width="12.54296875" style="69" customWidth="1"/>
    <col min="154" max="154" width="12" style="69" customWidth="1"/>
    <col min="155" max="155" width="11.1796875" style="69" customWidth="1"/>
    <col min="156" max="157" width="11.7265625" style="69" customWidth="1"/>
    <col min="158" max="158" width="12.54296875" style="69" customWidth="1"/>
    <col min="159" max="159" width="9.7265625" style="69" customWidth="1"/>
    <col min="160" max="160" width="12" style="69" customWidth="1"/>
    <col min="161" max="16384" width="9.7265625" style="69"/>
  </cols>
  <sheetData>
    <row r="1" spans="1:31" s="80" customFormat="1" ht="17.5" customHeight="1" x14ac:dyDescent="0.25">
      <c r="A1" s="432" t="s">
        <v>81</v>
      </c>
      <c r="B1" s="433"/>
      <c r="C1" s="422"/>
      <c r="D1" s="422"/>
      <c r="E1" s="422"/>
      <c r="F1" s="422"/>
      <c r="H1" s="6"/>
      <c r="I1" s="6"/>
      <c r="J1" s="6"/>
      <c r="K1" s="6"/>
      <c r="L1" s="6"/>
      <c r="M1" s="6"/>
      <c r="N1" s="6"/>
      <c r="O1" s="6"/>
      <c r="P1" s="6"/>
      <c r="Q1" s="6"/>
      <c r="R1" s="6"/>
      <c r="S1" s="6"/>
      <c r="T1" s="6"/>
      <c r="U1" s="6"/>
      <c r="V1" s="6"/>
      <c r="W1" s="6"/>
      <c r="X1" s="6"/>
      <c r="Y1" s="6"/>
      <c r="Z1" s="6"/>
      <c r="AA1" s="6"/>
      <c r="AB1" s="6"/>
      <c r="AC1" s="6"/>
      <c r="AD1" s="6"/>
      <c r="AE1" s="6"/>
    </row>
    <row r="2" spans="1:31" s="80" customFormat="1" ht="41.5" customHeight="1" x14ac:dyDescent="0.25">
      <c r="A2" s="432" t="s">
        <v>82</v>
      </c>
      <c r="B2" s="434"/>
      <c r="C2" s="422"/>
      <c r="D2" s="422"/>
      <c r="E2" s="422"/>
      <c r="F2" s="422"/>
      <c r="H2" s="6"/>
      <c r="I2" s="6"/>
      <c r="J2" s="6"/>
      <c r="K2" s="6"/>
      <c r="L2" s="6"/>
      <c r="M2" s="6"/>
      <c r="N2" s="6"/>
      <c r="O2" s="6"/>
      <c r="P2" s="6"/>
      <c r="Q2" s="6"/>
      <c r="R2" s="6"/>
      <c r="S2" s="6"/>
      <c r="T2" s="6"/>
      <c r="U2" s="6"/>
      <c r="V2" s="6"/>
      <c r="W2" s="6"/>
      <c r="X2" s="6"/>
      <c r="Y2" s="6"/>
      <c r="Z2" s="6"/>
      <c r="AA2" s="6"/>
      <c r="AB2" s="6"/>
      <c r="AC2" s="6"/>
      <c r="AD2" s="6"/>
      <c r="AE2" s="6"/>
    </row>
    <row r="3" spans="1:31" s="80" customFormat="1" ht="15.5" x14ac:dyDescent="0.25">
      <c r="A3" s="432" t="s">
        <v>83</v>
      </c>
      <c r="B3" s="433">
        <f>'Tender Cover Sheet'!C16</f>
        <v>0</v>
      </c>
      <c r="C3" s="454"/>
      <c r="D3" s="454"/>
      <c r="E3" s="393"/>
      <c r="F3" s="393"/>
      <c r="H3" s="6"/>
      <c r="I3" s="6"/>
      <c r="J3" s="6"/>
      <c r="K3" s="6"/>
      <c r="L3" s="6"/>
      <c r="M3" s="6"/>
      <c r="N3" s="6"/>
      <c r="O3" s="6"/>
      <c r="P3" s="6"/>
      <c r="Q3" s="6"/>
      <c r="R3" s="6"/>
      <c r="S3" s="6"/>
      <c r="T3" s="6"/>
      <c r="U3" s="6"/>
      <c r="V3" s="6"/>
      <c r="W3" s="6"/>
      <c r="X3" s="6"/>
      <c r="Y3" s="6"/>
      <c r="Z3" s="6"/>
      <c r="AA3" s="6"/>
      <c r="AB3" s="6"/>
      <c r="AC3" s="6"/>
      <c r="AD3" s="6"/>
      <c r="AE3" s="6"/>
    </row>
    <row r="4" spans="1:31" s="80" customFormat="1" ht="17.5" customHeight="1" x14ac:dyDescent="0.25">
      <c r="A4" s="432" t="s">
        <v>87</v>
      </c>
      <c r="B4" s="433" t="str">
        <f>'Read Me'!C4</f>
        <v>Main Offer Only</v>
      </c>
      <c r="C4" s="422"/>
      <c r="D4" s="422"/>
      <c r="E4" s="422"/>
      <c r="F4" s="422"/>
      <c r="H4" s="6"/>
      <c r="I4" s="6"/>
      <c r="J4" s="6"/>
      <c r="K4" s="6"/>
      <c r="L4" s="6"/>
      <c r="M4" s="6"/>
      <c r="N4" s="6"/>
      <c r="O4" s="6"/>
      <c r="P4" s="6"/>
      <c r="Q4" s="6"/>
      <c r="R4" s="6"/>
      <c r="S4" s="6"/>
      <c r="T4" s="6"/>
      <c r="U4" s="6"/>
      <c r="V4" s="6"/>
      <c r="W4" s="6"/>
      <c r="X4" s="6"/>
      <c r="Y4" s="6"/>
      <c r="Z4" s="6"/>
      <c r="AA4" s="6"/>
      <c r="AB4" s="6"/>
      <c r="AC4" s="6"/>
      <c r="AD4" s="6"/>
      <c r="AE4" s="6"/>
    </row>
    <row r="5" spans="1:31" s="80" customFormat="1" ht="15.5" x14ac:dyDescent="0.25">
      <c r="B5" s="301"/>
      <c r="C5" s="331"/>
      <c r="D5" s="331"/>
      <c r="E5" s="331"/>
      <c r="F5" s="331"/>
      <c r="G5" s="290"/>
    </row>
    <row r="6" spans="1:31" ht="18" x14ac:dyDescent="0.25">
      <c r="A6" s="230" t="s">
        <v>245</v>
      </c>
      <c r="B6" s="69"/>
      <c r="C6" s="307"/>
      <c r="D6" s="307"/>
      <c r="E6" s="307"/>
      <c r="F6" s="307"/>
      <c r="G6" s="276"/>
    </row>
    <row r="7" spans="1:31" ht="15.5" x14ac:dyDescent="0.25">
      <c r="A7" s="229"/>
      <c r="B7" s="69"/>
      <c r="C7" s="331"/>
      <c r="D7" s="331"/>
      <c r="E7" s="331"/>
      <c r="F7" s="331"/>
      <c r="G7" s="276"/>
    </row>
    <row r="8" spans="1:31" ht="18.5" thickBot="1" x14ac:dyDescent="0.3">
      <c r="A8" s="230" t="s">
        <v>114</v>
      </c>
      <c r="B8" s="69"/>
      <c r="C8" s="307"/>
      <c r="D8" s="307"/>
      <c r="E8" s="307"/>
      <c r="F8" s="307"/>
      <c r="G8" s="276"/>
    </row>
    <row r="9" spans="1:31" ht="97.5" customHeight="1" thickBot="1" x14ac:dyDescent="0.3">
      <c r="A9" s="430">
        <v>1</v>
      </c>
      <c r="B9" s="560" t="s">
        <v>338</v>
      </c>
      <c r="C9" s="561"/>
      <c r="G9" s="69"/>
    </row>
    <row r="10" spans="1:31" ht="111.75" customHeight="1" thickBot="1" x14ac:dyDescent="0.3">
      <c r="A10" s="430">
        <v>2</v>
      </c>
      <c r="B10" s="562" t="s">
        <v>258</v>
      </c>
      <c r="C10" s="563"/>
      <c r="G10" s="69"/>
    </row>
    <row r="11" spans="1:31" s="79" customFormat="1" ht="35.5" customHeight="1" thickBot="1" x14ac:dyDescent="0.3">
      <c r="B11" s="302"/>
      <c r="C11" s="48"/>
      <c r="D11" s="48"/>
      <c r="E11" s="48"/>
      <c r="F11" s="48"/>
      <c r="G11" s="440"/>
    </row>
    <row r="12" spans="1:31" ht="20.5" customHeight="1" thickBot="1" x14ac:dyDescent="0.3">
      <c r="B12" s="490"/>
      <c r="C12" s="491"/>
      <c r="D12" s="491"/>
      <c r="E12" s="552" t="s">
        <v>234</v>
      </c>
      <c r="F12" s="553"/>
      <c r="G12" s="552" t="s">
        <v>266</v>
      </c>
      <c r="H12" s="556"/>
      <c r="I12" s="556"/>
      <c r="J12" s="556"/>
      <c r="K12" s="553"/>
      <c r="L12" s="552" t="s">
        <v>270</v>
      </c>
      <c r="M12" s="556"/>
      <c r="N12" s="556"/>
      <c r="O12" s="564" t="s">
        <v>235</v>
      </c>
      <c r="P12" s="565"/>
    </row>
    <row r="13" spans="1:31" s="79" customFormat="1" ht="80.25" customHeight="1" x14ac:dyDescent="0.25">
      <c r="A13" s="554" t="s">
        <v>320</v>
      </c>
      <c r="B13" s="557" t="s">
        <v>332</v>
      </c>
      <c r="C13" s="550" t="s">
        <v>349</v>
      </c>
      <c r="D13" s="550" t="s">
        <v>260</v>
      </c>
      <c r="E13" s="550" t="s">
        <v>262</v>
      </c>
      <c r="F13" s="550" t="s">
        <v>261</v>
      </c>
      <c r="G13" s="550" t="s">
        <v>346</v>
      </c>
      <c r="H13" s="550" t="s">
        <v>263</v>
      </c>
      <c r="I13" s="550" t="s">
        <v>264</v>
      </c>
      <c r="J13" s="550" t="s">
        <v>324</v>
      </c>
      <c r="K13" s="550" t="s">
        <v>265</v>
      </c>
      <c r="L13" s="550" t="s">
        <v>267</v>
      </c>
      <c r="M13" s="550" t="s">
        <v>268</v>
      </c>
      <c r="N13" s="550" t="s">
        <v>269</v>
      </c>
      <c r="O13" s="550" t="s">
        <v>318</v>
      </c>
      <c r="P13" s="550" t="s">
        <v>319</v>
      </c>
    </row>
    <row r="14" spans="1:31" s="79" customFormat="1" ht="25.15" customHeight="1" x14ac:dyDescent="0.25">
      <c r="A14" s="555"/>
      <c r="B14" s="558"/>
      <c r="C14" s="559"/>
      <c r="D14" s="559"/>
      <c r="E14" s="551"/>
      <c r="F14" s="551"/>
      <c r="G14" s="551"/>
      <c r="H14" s="551"/>
      <c r="I14" s="551"/>
      <c r="J14" s="551"/>
      <c r="K14" s="551"/>
      <c r="L14" s="551"/>
      <c r="M14" s="551"/>
      <c r="N14" s="551"/>
      <c r="O14" s="551"/>
      <c r="P14" s="555"/>
    </row>
    <row r="15" spans="1:31" s="79" customFormat="1" ht="25.15" customHeight="1" x14ac:dyDescent="0.25">
      <c r="A15" s="492"/>
      <c r="B15" s="493"/>
      <c r="C15" s="494"/>
      <c r="D15" s="494"/>
      <c r="E15" s="494"/>
      <c r="F15" s="494"/>
      <c r="G15" s="494"/>
      <c r="H15" s="494"/>
      <c r="I15" s="494"/>
      <c r="J15" s="494"/>
      <c r="K15" s="494"/>
      <c r="L15" s="494"/>
      <c r="M15" s="494"/>
      <c r="N15" s="494"/>
      <c r="O15" s="494"/>
      <c r="P15" s="495"/>
    </row>
    <row r="16" spans="1:31" s="424" customFormat="1" ht="25" customHeight="1" x14ac:dyDescent="0.3">
      <c r="A16" s="499"/>
      <c r="B16" s="500"/>
      <c r="C16" s="501"/>
      <c r="D16" s="501"/>
      <c r="E16" s="498"/>
      <c r="F16" s="502"/>
      <c r="G16" s="503"/>
      <c r="H16" s="504"/>
      <c r="I16" s="498"/>
      <c r="J16" s="505"/>
      <c r="K16" s="505"/>
      <c r="L16" s="497"/>
      <c r="M16" s="498"/>
      <c r="N16" s="502"/>
      <c r="O16" s="498"/>
      <c r="P16" s="497"/>
    </row>
    <row r="17" spans="1:16" s="424" customFormat="1" ht="25" customHeight="1" x14ac:dyDescent="0.3">
      <c r="A17" s="496"/>
      <c r="B17" s="533" t="s">
        <v>374</v>
      </c>
      <c r="C17" s="501"/>
      <c r="D17" s="501"/>
      <c r="E17" s="498"/>
      <c r="F17" s="502"/>
      <c r="G17" s="503"/>
      <c r="H17" s="504"/>
      <c r="I17" s="498"/>
      <c r="J17" s="505"/>
      <c r="K17" s="505"/>
      <c r="L17" s="497"/>
      <c r="M17" s="498"/>
      <c r="N17" s="502"/>
      <c r="O17" s="498"/>
      <c r="P17" s="497"/>
    </row>
    <row r="18" spans="1:16" s="424" customFormat="1" ht="25" customHeight="1" x14ac:dyDescent="0.3">
      <c r="A18" s="496" t="s">
        <v>383</v>
      </c>
      <c r="B18" s="522" t="s">
        <v>381</v>
      </c>
      <c r="C18" s="501"/>
      <c r="D18" s="501"/>
      <c r="E18" s="498"/>
      <c r="F18" s="502"/>
      <c r="G18" s="503"/>
      <c r="H18" s="504"/>
      <c r="I18" s="498"/>
      <c r="J18" s="505"/>
      <c r="K18" s="505"/>
      <c r="L18" s="497"/>
      <c r="M18" s="498"/>
      <c r="N18" s="502"/>
      <c r="O18" s="498"/>
      <c r="P18" s="497"/>
    </row>
    <row r="19" spans="1:16" s="424" customFormat="1" ht="25" customHeight="1" x14ac:dyDescent="0.3">
      <c r="A19" s="496">
        <v>1</v>
      </c>
      <c r="B19" s="534" t="s">
        <v>377</v>
      </c>
      <c r="C19" s="501" t="s">
        <v>370</v>
      </c>
      <c r="D19" s="501">
        <v>1</v>
      </c>
      <c r="E19" s="498"/>
      <c r="F19" s="502">
        <f t="shared" ref="F19:F64" si="0">E19*D19</f>
        <v>0</v>
      </c>
      <c r="G19" s="503" t="s">
        <v>212</v>
      </c>
      <c r="H19" s="504">
        <f>IF(G19&lt;&gt;"",VLOOKUP(G19,'5.1.4 Exchange Rates'!$C$23:$D$37,2,FALSE),"")</f>
        <v>1</v>
      </c>
      <c r="I19" s="498"/>
      <c r="J19" s="505">
        <f t="shared" ref="J19:J64" si="1">D19*I19</f>
        <v>0</v>
      </c>
      <c r="K19" s="505">
        <f t="shared" ref="K19:K64" si="2">D19*H19*I19</f>
        <v>0</v>
      </c>
      <c r="L19" s="497">
        <f>K19+F19</f>
        <v>0</v>
      </c>
      <c r="M19" s="498">
        <f t="shared" ref="M19:M64" si="3">L19*15%</f>
        <v>0</v>
      </c>
      <c r="N19" s="502">
        <f t="shared" ref="N19:N64" si="4">L19+M19</f>
        <v>0</v>
      </c>
      <c r="O19" s="498"/>
      <c r="P19" s="497" t="str">
        <f>IF(O19="","Fixed",VLOOKUP(O19,'5.1.2 CPA Formulae'!$B$9:$E$19,2,FALSE))</f>
        <v>Fixed</v>
      </c>
    </row>
    <row r="20" spans="1:16" s="424" customFormat="1" ht="25" customHeight="1" x14ac:dyDescent="0.3">
      <c r="A20" s="496">
        <v>2</v>
      </c>
      <c r="B20" s="534" t="s">
        <v>378</v>
      </c>
      <c r="C20" s="501" t="s">
        <v>370</v>
      </c>
      <c r="D20" s="501">
        <v>1</v>
      </c>
      <c r="E20" s="498"/>
      <c r="F20" s="502">
        <f t="shared" si="0"/>
        <v>0</v>
      </c>
      <c r="G20" s="503" t="s">
        <v>212</v>
      </c>
      <c r="H20" s="504">
        <f>IF(G20&lt;&gt;"",VLOOKUP(G20,'5.1.4 Exchange Rates'!$C$23:$D$37,2,FALSE),"")</f>
        <v>1</v>
      </c>
      <c r="I20" s="498"/>
      <c r="J20" s="505">
        <f t="shared" si="1"/>
        <v>0</v>
      </c>
      <c r="K20" s="505">
        <f t="shared" si="2"/>
        <v>0</v>
      </c>
      <c r="L20" s="497">
        <f t="shared" ref="L20:L64" si="5">K20+F20</f>
        <v>0</v>
      </c>
      <c r="M20" s="498">
        <f t="shared" si="3"/>
        <v>0</v>
      </c>
      <c r="N20" s="502">
        <f t="shared" si="4"/>
        <v>0</v>
      </c>
      <c r="O20" s="498"/>
      <c r="P20" s="497" t="str">
        <f>IF(O20="","Fixed",VLOOKUP(O20,'5.1.2 CPA Formulae'!$B$9:$E$19,2,FALSE))</f>
        <v>Fixed</v>
      </c>
    </row>
    <row r="21" spans="1:16" s="424" customFormat="1" ht="25" customHeight="1" x14ac:dyDescent="0.3">
      <c r="A21" s="496">
        <v>3</v>
      </c>
      <c r="B21" s="534" t="s">
        <v>379</v>
      </c>
      <c r="C21" s="501" t="s">
        <v>370</v>
      </c>
      <c r="D21" s="501">
        <v>1</v>
      </c>
      <c r="E21" s="498"/>
      <c r="F21" s="502">
        <f t="shared" si="0"/>
        <v>0</v>
      </c>
      <c r="G21" s="503" t="s">
        <v>212</v>
      </c>
      <c r="H21" s="504">
        <f>IF(G21&lt;&gt;"",VLOOKUP(G21,'5.1.4 Exchange Rates'!$C$23:$D$37,2,FALSE),"")</f>
        <v>1</v>
      </c>
      <c r="I21" s="498"/>
      <c r="J21" s="505">
        <f t="shared" si="1"/>
        <v>0</v>
      </c>
      <c r="K21" s="505">
        <f t="shared" si="2"/>
        <v>0</v>
      </c>
      <c r="L21" s="497">
        <f t="shared" si="5"/>
        <v>0</v>
      </c>
      <c r="M21" s="498">
        <f t="shared" si="3"/>
        <v>0</v>
      </c>
      <c r="N21" s="502">
        <f t="shared" si="4"/>
        <v>0</v>
      </c>
      <c r="O21" s="498"/>
      <c r="P21" s="497" t="str">
        <f>IF(O21="","Fixed",VLOOKUP(O21,'5.1.2 CPA Formulae'!$B$9:$E$19,2,FALSE))</f>
        <v>Fixed</v>
      </c>
    </row>
    <row r="22" spans="1:16" s="424" customFormat="1" ht="25" customHeight="1" x14ac:dyDescent="0.3">
      <c r="A22" s="496">
        <v>4</v>
      </c>
      <c r="B22" s="534" t="s">
        <v>380</v>
      </c>
      <c r="C22" s="501" t="s">
        <v>370</v>
      </c>
      <c r="D22" s="501">
        <v>1</v>
      </c>
      <c r="E22" s="498"/>
      <c r="F22" s="502">
        <f t="shared" si="0"/>
        <v>0</v>
      </c>
      <c r="G22" s="503" t="s">
        <v>212</v>
      </c>
      <c r="H22" s="504">
        <v>1</v>
      </c>
      <c r="I22" s="498"/>
      <c r="J22" s="505">
        <f t="shared" si="1"/>
        <v>0</v>
      </c>
      <c r="K22" s="505">
        <f t="shared" ref="K22" si="6">D22*H22*I22</f>
        <v>0</v>
      </c>
      <c r="L22" s="497">
        <f t="shared" ref="L22" si="7">K22+F22</f>
        <v>0</v>
      </c>
      <c r="M22" s="498">
        <f t="shared" ref="M22" si="8">L22*15%</f>
        <v>0</v>
      </c>
      <c r="N22" s="645">
        <f t="shared" ref="N22" si="9">L22+M22</f>
        <v>0</v>
      </c>
      <c r="O22" s="498"/>
      <c r="P22" s="497" t="str">
        <f>IF(O22="","Fixed",VLOOKUP(O22,'5.1.2 CPA Formulae'!$B$9:$E$19,2,FALSE))</f>
        <v>Fixed</v>
      </c>
    </row>
    <row r="23" spans="1:16" s="424" customFormat="1" ht="25" customHeight="1" x14ac:dyDescent="0.3">
      <c r="A23" s="496"/>
      <c r="B23" s="524" t="s">
        <v>365</v>
      </c>
      <c r="C23" s="525"/>
      <c r="D23" s="525"/>
      <c r="E23" s="526"/>
      <c r="F23" s="527">
        <f>SUM(F19:F22)</f>
        <v>0</v>
      </c>
      <c r="G23" s="528"/>
      <c r="H23" s="529"/>
      <c r="I23" s="526"/>
      <c r="J23" s="530">
        <f t="shared" ref="J23:N23" si="10">SUM(J19:J22)</f>
        <v>0</v>
      </c>
      <c r="K23" s="530">
        <f t="shared" si="10"/>
        <v>0</v>
      </c>
      <c r="L23" s="530">
        <f t="shared" si="10"/>
        <v>0</v>
      </c>
      <c r="M23" s="530">
        <f t="shared" si="10"/>
        <v>0</v>
      </c>
      <c r="N23" s="530">
        <f t="shared" si="10"/>
        <v>0</v>
      </c>
      <c r="O23" s="526"/>
      <c r="P23" s="531"/>
    </row>
    <row r="24" spans="1:16" s="424" customFormat="1" ht="25" customHeight="1" x14ac:dyDescent="0.3">
      <c r="A24" s="496"/>
      <c r="B24" s="523"/>
      <c r="C24" s="501"/>
      <c r="D24" s="501"/>
      <c r="E24" s="498"/>
      <c r="F24" s="502"/>
      <c r="G24" s="503"/>
      <c r="H24" s="504"/>
      <c r="I24" s="498"/>
      <c r="J24" s="505"/>
      <c r="K24" s="505"/>
      <c r="L24" s="497"/>
      <c r="M24" s="498"/>
      <c r="N24" s="502"/>
      <c r="O24" s="498"/>
      <c r="P24" s="497"/>
    </row>
    <row r="25" spans="1:16" s="424" customFormat="1" ht="25" customHeight="1" x14ac:dyDescent="0.3">
      <c r="A25" s="496" t="s">
        <v>382</v>
      </c>
      <c r="B25" s="522" t="s">
        <v>394</v>
      </c>
      <c r="C25" s="501"/>
      <c r="D25" s="501"/>
      <c r="E25" s="498"/>
      <c r="F25" s="502"/>
      <c r="G25" s="503"/>
      <c r="H25" s="504"/>
      <c r="I25" s="498"/>
      <c r="J25" s="505"/>
      <c r="K25" s="505"/>
      <c r="L25" s="497"/>
      <c r="M25" s="498"/>
      <c r="N25" s="502"/>
      <c r="O25" s="498"/>
      <c r="P25" s="497"/>
    </row>
    <row r="26" spans="1:16" s="424" customFormat="1" ht="25" customHeight="1" x14ac:dyDescent="0.3">
      <c r="A26" s="496"/>
      <c r="B26" s="534" t="s">
        <v>395</v>
      </c>
      <c r="C26" s="501" t="s">
        <v>370</v>
      </c>
      <c r="D26" s="501">
        <v>1</v>
      </c>
      <c r="E26" s="498"/>
      <c r="F26" s="502">
        <f t="shared" ref="F26:F28" si="11">E26*D26</f>
        <v>0</v>
      </c>
      <c r="G26" s="503" t="s">
        <v>212</v>
      </c>
      <c r="H26" s="504">
        <f>IF(G26&lt;&gt;"",VLOOKUP(G26,'5.1.4 Exchange Rates'!$C$23:$D$37,2,FALSE),"")</f>
        <v>1</v>
      </c>
      <c r="I26" s="498"/>
      <c r="J26" s="505">
        <f t="shared" ref="J26:J29" si="12">D26*I26</f>
        <v>0</v>
      </c>
      <c r="K26" s="505">
        <f t="shared" ref="K26:K28" si="13">D26*H26*I26</f>
        <v>0</v>
      </c>
      <c r="L26" s="497">
        <f>K26+F26</f>
        <v>0</v>
      </c>
      <c r="M26" s="498">
        <f t="shared" ref="M26:M28" si="14">L26*15%</f>
        <v>0</v>
      </c>
      <c r="N26" s="502">
        <f t="shared" ref="N26:N28" si="15">L26+M26</f>
        <v>0</v>
      </c>
      <c r="O26" s="498"/>
      <c r="P26" s="497" t="str">
        <f>IF(O26="","Fixed",VLOOKUP(O26,'5.1.2 CPA Formulae'!$B$9:$E$19,2,FALSE))</f>
        <v>Fixed</v>
      </c>
    </row>
    <row r="27" spans="1:16" s="424" customFormat="1" ht="25" customHeight="1" x14ac:dyDescent="0.3">
      <c r="A27" s="496"/>
      <c r="B27" s="534" t="s">
        <v>396</v>
      </c>
      <c r="C27" s="501" t="s">
        <v>370</v>
      </c>
      <c r="D27" s="501">
        <v>1</v>
      </c>
      <c r="E27" s="498"/>
      <c r="F27" s="502">
        <f t="shared" si="11"/>
        <v>0</v>
      </c>
      <c r="G27" s="503" t="s">
        <v>212</v>
      </c>
      <c r="H27" s="504">
        <f>IF(G27&lt;&gt;"",VLOOKUP(G27,'5.1.4 Exchange Rates'!$C$23:$D$37,2,FALSE),"")</f>
        <v>1</v>
      </c>
      <c r="I27" s="498"/>
      <c r="J27" s="505">
        <f t="shared" si="12"/>
        <v>0</v>
      </c>
      <c r="K27" s="505">
        <f t="shared" si="13"/>
        <v>0</v>
      </c>
      <c r="L27" s="497">
        <f t="shared" ref="L27:L28" si="16">K27+F27</f>
        <v>0</v>
      </c>
      <c r="M27" s="498">
        <f t="shared" si="14"/>
        <v>0</v>
      </c>
      <c r="N27" s="502">
        <f t="shared" si="15"/>
        <v>0</v>
      </c>
      <c r="O27" s="498"/>
      <c r="P27" s="497" t="str">
        <f>IF(O27="","Fixed",VLOOKUP(O27,'5.1.2 CPA Formulae'!$B$9:$E$19,2,FALSE))</f>
        <v>Fixed</v>
      </c>
    </row>
    <row r="28" spans="1:16" s="424" customFormat="1" ht="25" customHeight="1" x14ac:dyDescent="0.3">
      <c r="A28" s="496"/>
      <c r="B28" s="534" t="s">
        <v>397</v>
      </c>
      <c r="C28" s="501" t="s">
        <v>370</v>
      </c>
      <c r="D28" s="501">
        <v>1</v>
      </c>
      <c r="E28" s="498"/>
      <c r="F28" s="502">
        <f t="shared" si="11"/>
        <v>0</v>
      </c>
      <c r="G28" s="503" t="s">
        <v>212</v>
      </c>
      <c r="H28" s="504">
        <f>IF(G28&lt;&gt;"",VLOOKUP(G28,'5.1.4 Exchange Rates'!$C$23:$D$37,2,FALSE),"")</f>
        <v>1</v>
      </c>
      <c r="I28" s="498"/>
      <c r="J28" s="505">
        <f t="shared" si="12"/>
        <v>0</v>
      </c>
      <c r="K28" s="505">
        <f t="shared" si="13"/>
        <v>0</v>
      </c>
      <c r="L28" s="497">
        <f t="shared" si="16"/>
        <v>0</v>
      </c>
      <c r="M28" s="498">
        <f t="shared" si="14"/>
        <v>0</v>
      </c>
      <c r="N28" s="502">
        <f t="shared" si="15"/>
        <v>0</v>
      </c>
      <c r="O28" s="498"/>
      <c r="P28" s="497" t="str">
        <f>IF(O28="","Fixed",VLOOKUP(O28,'5.1.2 CPA Formulae'!$B$9:$E$19,2,FALSE))</f>
        <v>Fixed</v>
      </c>
    </row>
    <row r="29" spans="1:16" s="424" customFormat="1" ht="25" customHeight="1" x14ac:dyDescent="0.3">
      <c r="A29" s="496"/>
      <c r="B29" s="534" t="s">
        <v>398</v>
      </c>
      <c r="C29" s="501" t="s">
        <v>370</v>
      </c>
      <c r="D29" s="501">
        <v>1</v>
      </c>
      <c r="E29" s="498"/>
      <c r="F29" s="502">
        <f t="shared" si="0"/>
        <v>0</v>
      </c>
      <c r="G29" s="503" t="s">
        <v>212</v>
      </c>
      <c r="H29" s="504">
        <v>1</v>
      </c>
      <c r="I29" s="498"/>
      <c r="J29" s="505">
        <f t="shared" si="12"/>
        <v>0</v>
      </c>
      <c r="K29" s="505">
        <f t="shared" ref="K29" si="17">D29*H29*I29</f>
        <v>0</v>
      </c>
      <c r="L29" s="497">
        <f t="shared" ref="L29" si="18">K29+F29</f>
        <v>0</v>
      </c>
      <c r="M29" s="498">
        <f t="shared" ref="M29" si="19">L29*15%</f>
        <v>0</v>
      </c>
      <c r="N29" s="645">
        <f t="shared" ref="N29" si="20">L29+M29</f>
        <v>0</v>
      </c>
      <c r="O29" s="498"/>
      <c r="P29" s="497" t="str">
        <f>IF(O29="","Fixed",VLOOKUP(O29,'5.1.2 CPA Formulae'!$B$9:$E$19,2,FALSE))</f>
        <v>Fixed</v>
      </c>
    </row>
    <row r="30" spans="1:16" s="424" customFormat="1" ht="25" customHeight="1" x14ac:dyDescent="0.3">
      <c r="A30" s="496"/>
      <c r="B30" s="524" t="s">
        <v>365</v>
      </c>
      <c r="C30" s="525"/>
      <c r="D30" s="525"/>
      <c r="E30" s="526"/>
      <c r="F30" s="527">
        <f>SUM(F26:F29)</f>
        <v>0</v>
      </c>
      <c r="G30" s="528"/>
      <c r="H30" s="529"/>
      <c r="I30" s="526"/>
      <c r="J30" s="530">
        <f>SUM(J26:J29)</f>
        <v>0</v>
      </c>
      <c r="K30" s="530">
        <f t="shared" ref="J30:N30" si="21">SUM(K26:K29)</f>
        <v>0</v>
      </c>
      <c r="L30" s="530">
        <f t="shared" si="21"/>
        <v>0</v>
      </c>
      <c r="M30" s="530">
        <f t="shared" si="21"/>
        <v>0</v>
      </c>
      <c r="N30" s="530">
        <f t="shared" si="21"/>
        <v>0</v>
      </c>
      <c r="O30" s="526"/>
      <c r="P30" s="531"/>
    </row>
    <row r="31" spans="1:16" s="424" customFormat="1" ht="25" customHeight="1" x14ac:dyDescent="0.3">
      <c r="A31" s="496"/>
      <c r="B31" s="523"/>
      <c r="C31" s="501"/>
      <c r="D31" s="501"/>
      <c r="E31" s="498"/>
      <c r="F31" s="502"/>
      <c r="G31" s="503"/>
      <c r="H31" s="504"/>
      <c r="I31" s="498"/>
      <c r="J31" s="505"/>
      <c r="K31" s="505"/>
      <c r="L31" s="497"/>
      <c r="M31" s="498"/>
      <c r="N31" s="502"/>
      <c r="O31" s="498"/>
      <c r="P31" s="497"/>
    </row>
    <row r="32" spans="1:16" s="424" customFormat="1" ht="25" customHeight="1" x14ac:dyDescent="0.3">
      <c r="A32" s="496" t="s">
        <v>399</v>
      </c>
      <c r="B32" s="523" t="s">
        <v>388</v>
      </c>
      <c r="C32" s="501"/>
      <c r="D32" s="501"/>
      <c r="E32" s="498"/>
      <c r="F32" s="502"/>
      <c r="G32" s="503"/>
      <c r="H32" s="504"/>
      <c r="I32" s="498"/>
      <c r="J32" s="505"/>
      <c r="K32" s="505"/>
      <c r="L32" s="497"/>
      <c r="M32" s="498"/>
      <c r="N32" s="502"/>
      <c r="O32" s="498"/>
      <c r="P32" s="497"/>
    </row>
    <row r="33" spans="1:16" s="424" customFormat="1" ht="25" customHeight="1" x14ac:dyDescent="0.3">
      <c r="A33" s="496">
        <v>1</v>
      </c>
      <c r="B33" s="506" t="s">
        <v>384</v>
      </c>
      <c r="C33" s="501" t="s">
        <v>370</v>
      </c>
      <c r="D33" s="501">
        <v>1</v>
      </c>
      <c r="E33" s="498"/>
      <c r="F33" s="502">
        <f t="shared" si="0"/>
        <v>0</v>
      </c>
      <c r="G33" s="503" t="s">
        <v>212</v>
      </c>
      <c r="H33" s="504">
        <f>IF(G33&lt;&gt;"",VLOOKUP(G33,'5.1.4 Exchange Rates'!$C$23:$D$37,2,FALSE),"")</f>
        <v>1</v>
      </c>
      <c r="I33" s="498"/>
      <c r="J33" s="505">
        <f t="shared" si="1"/>
        <v>0</v>
      </c>
      <c r="K33" s="505">
        <f t="shared" si="2"/>
        <v>0</v>
      </c>
      <c r="L33" s="497">
        <f t="shared" si="5"/>
        <v>0</v>
      </c>
      <c r="M33" s="498">
        <f t="shared" si="3"/>
        <v>0</v>
      </c>
      <c r="N33" s="502">
        <f t="shared" si="4"/>
        <v>0</v>
      </c>
      <c r="O33" s="498"/>
      <c r="P33" s="497" t="str">
        <f>IF(O33="","Fixed",VLOOKUP(O33,'5.1.2 CPA Formulae'!$B$9:$E$19,2,FALSE))</f>
        <v>Fixed</v>
      </c>
    </row>
    <row r="34" spans="1:16" s="424" customFormat="1" ht="25" customHeight="1" x14ac:dyDescent="0.3">
      <c r="A34" s="496">
        <v>2</v>
      </c>
      <c r="B34" s="506" t="s">
        <v>385</v>
      </c>
      <c r="C34" s="501" t="s">
        <v>370</v>
      </c>
      <c r="D34" s="501">
        <v>1</v>
      </c>
      <c r="E34" s="498"/>
      <c r="F34" s="502">
        <f t="shared" si="0"/>
        <v>0</v>
      </c>
      <c r="G34" s="503" t="s">
        <v>212</v>
      </c>
      <c r="H34" s="504">
        <f>IF(G34&lt;&gt;"",VLOOKUP(G34,'5.1.4 Exchange Rates'!$C$23:$D$37,2,FALSE),"")</f>
        <v>1</v>
      </c>
      <c r="I34" s="498"/>
      <c r="J34" s="505">
        <f t="shared" si="1"/>
        <v>0</v>
      </c>
      <c r="K34" s="505">
        <f t="shared" si="2"/>
        <v>0</v>
      </c>
      <c r="L34" s="497">
        <f t="shared" si="5"/>
        <v>0</v>
      </c>
      <c r="M34" s="498">
        <f t="shared" si="3"/>
        <v>0</v>
      </c>
      <c r="N34" s="502">
        <f t="shared" si="4"/>
        <v>0</v>
      </c>
      <c r="O34" s="498"/>
      <c r="P34" s="497" t="str">
        <f>IF(O34="","Fixed",VLOOKUP(O34,'5.1.2 CPA Formulae'!$B$9:$E$19,2,FALSE))</f>
        <v>Fixed</v>
      </c>
    </row>
    <row r="35" spans="1:16" s="424" customFormat="1" ht="25" customHeight="1" x14ac:dyDescent="0.3">
      <c r="A35" s="496">
        <v>3</v>
      </c>
      <c r="B35" s="506" t="s">
        <v>386</v>
      </c>
      <c r="C35" s="501" t="s">
        <v>370</v>
      </c>
      <c r="D35" s="501">
        <v>1</v>
      </c>
      <c r="E35" s="498"/>
      <c r="F35" s="502">
        <f t="shared" si="0"/>
        <v>0</v>
      </c>
      <c r="G35" s="503" t="s">
        <v>212</v>
      </c>
      <c r="H35" s="504">
        <f>IF(G35&lt;&gt;"",VLOOKUP(G35,'5.1.4 Exchange Rates'!$C$23:$D$37,2,FALSE),"")</f>
        <v>1</v>
      </c>
      <c r="I35" s="498"/>
      <c r="J35" s="505">
        <f t="shared" si="1"/>
        <v>0</v>
      </c>
      <c r="K35" s="505">
        <f t="shared" si="2"/>
        <v>0</v>
      </c>
      <c r="L35" s="497">
        <f t="shared" si="5"/>
        <v>0</v>
      </c>
      <c r="M35" s="498">
        <f t="shared" si="3"/>
        <v>0</v>
      </c>
      <c r="N35" s="502">
        <f t="shared" si="4"/>
        <v>0</v>
      </c>
      <c r="O35" s="498"/>
      <c r="P35" s="497" t="str">
        <f>IF(O35="","Fixed",VLOOKUP(O35,'5.1.2 CPA Formulae'!$B$9:$E$19,2,FALSE))</f>
        <v>Fixed</v>
      </c>
    </row>
    <row r="36" spans="1:16" s="424" customFormat="1" ht="25" customHeight="1" x14ac:dyDescent="0.3">
      <c r="A36" s="496">
        <v>4</v>
      </c>
      <c r="B36" s="506" t="s">
        <v>387</v>
      </c>
      <c r="C36" s="501" t="s">
        <v>370</v>
      </c>
      <c r="D36" s="501">
        <v>1</v>
      </c>
      <c r="E36" s="498"/>
      <c r="F36" s="502">
        <f t="shared" si="0"/>
        <v>0</v>
      </c>
      <c r="G36" s="503" t="s">
        <v>212</v>
      </c>
      <c r="H36" s="504">
        <v>1</v>
      </c>
      <c r="I36" s="498"/>
      <c r="J36" s="505">
        <f t="shared" ref="J36" si="22">D36*I36</f>
        <v>0</v>
      </c>
      <c r="K36" s="505">
        <f t="shared" ref="K36" si="23">D36*H36*I36</f>
        <v>0</v>
      </c>
      <c r="L36" s="497">
        <f t="shared" ref="L36" si="24">K36+F36</f>
        <v>0</v>
      </c>
      <c r="M36" s="498">
        <f t="shared" ref="M36" si="25">L36*15%</f>
        <v>0</v>
      </c>
      <c r="N36" s="645">
        <f t="shared" ref="N36" si="26">L36+M36</f>
        <v>0</v>
      </c>
      <c r="O36" s="498"/>
      <c r="P36" s="497" t="str">
        <f>IF(O36="","Fixed",VLOOKUP(O36,'5.1.2 CPA Formulae'!$B$9:$E$19,2,FALSE))</f>
        <v>Fixed</v>
      </c>
    </row>
    <row r="37" spans="1:16" s="424" customFormat="1" ht="25" customHeight="1" x14ac:dyDescent="0.3">
      <c r="A37" s="496"/>
      <c r="B37" s="524" t="s">
        <v>365</v>
      </c>
      <c r="C37" s="525"/>
      <c r="D37" s="525"/>
      <c r="E37" s="526"/>
      <c r="F37" s="527">
        <f>SUM(F33:F36)</f>
        <v>0</v>
      </c>
      <c r="G37" s="528"/>
      <c r="H37" s="529"/>
      <c r="I37" s="526"/>
      <c r="J37" s="530">
        <f t="shared" ref="J37:N37" si="27">SUM(J33:J36)</f>
        <v>0</v>
      </c>
      <c r="K37" s="530">
        <f t="shared" si="27"/>
        <v>0</v>
      </c>
      <c r="L37" s="530">
        <f t="shared" si="27"/>
        <v>0</v>
      </c>
      <c r="M37" s="530">
        <f t="shared" si="27"/>
        <v>0</v>
      </c>
      <c r="N37" s="530">
        <f t="shared" si="27"/>
        <v>0</v>
      </c>
      <c r="O37" s="526"/>
      <c r="P37" s="531"/>
    </row>
    <row r="38" spans="1:16" s="424" customFormat="1" ht="25" customHeight="1" x14ac:dyDescent="0.3">
      <c r="A38" s="496"/>
      <c r="B38" s="506"/>
      <c r="C38" s="501"/>
      <c r="D38" s="501"/>
      <c r="E38" s="498"/>
      <c r="F38" s="502"/>
      <c r="G38" s="503"/>
      <c r="H38" s="504"/>
      <c r="I38" s="498"/>
      <c r="J38" s="505"/>
      <c r="K38" s="505"/>
      <c r="L38" s="497"/>
      <c r="M38" s="498"/>
      <c r="N38" s="502"/>
      <c r="O38" s="498"/>
      <c r="P38" s="497"/>
    </row>
    <row r="39" spans="1:16" s="424" customFormat="1" ht="25" customHeight="1" x14ac:dyDescent="0.3">
      <c r="A39" s="496" t="s">
        <v>400</v>
      </c>
      <c r="B39" s="522" t="s">
        <v>393</v>
      </c>
      <c r="C39" s="501"/>
      <c r="D39" s="501"/>
      <c r="E39" s="498"/>
      <c r="F39" s="502"/>
      <c r="G39" s="503"/>
      <c r="H39" s="504"/>
      <c r="I39" s="498"/>
      <c r="J39" s="505"/>
      <c r="K39" s="505"/>
      <c r="L39" s="497"/>
      <c r="M39" s="498"/>
      <c r="N39" s="502"/>
      <c r="O39" s="498"/>
      <c r="P39" s="497"/>
    </row>
    <row r="40" spans="1:16" s="424" customFormat="1" ht="25" customHeight="1" x14ac:dyDescent="0.3">
      <c r="A40" s="496">
        <v>1</v>
      </c>
      <c r="B40" s="534" t="s">
        <v>389</v>
      </c>
      <c r="C40" s="501" t="s">
        <v>370</v>
      </c>
      <c r="D40" s="501">
        <v>1</v>
      </c>
      <c r="E40" s="498"/>
      <c r="F40" s="502">
        <f t="shared" si="0"/>
        <v>0</v>
      </c>
      <c r="G40" s="503" t="s">
        <v>212</v>
      </c>
      <c r="H40" s="504">
        <f>IF(G40&lt;&gt;"",VLOOKUP(G40,'5.1.4 Exchange Rates'!$C$23:$D$37,2,FALSE),"")</f>
        <v>1</v>
      </c>
      <c r="I40" s="498"/>
      <c r="J40" s="505">
        <f t="shared" si="1"/>
        <v>0</v>
      </c>
      <c r="K40" s="505">
        <f t="shared" si="2"/>
        <v>0</v>
      </c>
      <c r="L40" s="497">
        <f t="shared" si="5"/>
        <v>0</v>
      </c>
      <c r="M40" s="498">
        <f t="shared" si="3"/>
        <v>0</v>
      </c>
      <c r="N40" s="502">
        <f t="shared" si="4"/>
        <v>0</v>
      </c>
      <c r="O40" s="498"/>
      <c r="P40" s="497" t="str">
        <f>IF(O40="","Fixed",VLOOKUP(O40,'5.1.2 CPA Formulae'!$B$9:$E$19,2,FALSE))</f>
        <v>Fixed</v>
      </c>
    </row>
    <row r="41" spans="1:16" s="424" customFormat="1" ht="25" customHeight="1" x14ac:dyDescent="0.3">
      <c r="A41" s="496">
        <v>2</v>
      </c>
      <c r="B41" s="534" t="s">
        <v>390</v>
      </c>
      <c r="C41" s="501" t="s">
        <v>370</v>
      </c>
      <c r="D41" s="501">
        <v>1</v>
      </c>
      <c r="E41" s="498"/>
      <c r="F41" s="502">
        <f t="shared" si="0"/>
        <v>0</v>
      </c>
      <c r="G41" s="503" t="s">
        <v>212</v>
      </c>
      <c r="H41" s="504">
        <f>IF(G41&lt;&gt;"",VLOOKUP(G41,'5.1.4 Exchange Rates'!$C$23:$D$37,2,FALSE),"")</f>
        <v>1</v>
      </c>
      <c r="I41" s="498"/>
      <c r="J41" s="505">
        <f t="shared" si="1"/>
        <v>0</v>
      </c>
      <c r="K41" s="505">
        <f t="shared" si="2"/>
        <v>0</v>
      </c>
      <c r="L41" s="497">
        <f t="shared" si="5"/>
        <v>0</v>
      </c>
      <c r="M41" s="498">
        <f t="shared" si="3"/>
        <v>0</v>
      </c>
      <c r="N41" s="502">
        <f t="shared" si="4"/>
        <v>0</v>
      </c>
      <c r="O41" s="498"/>
      <c r="P41" s="497" t="str">
        <f>IF(O41="","Fixed",VLOOKUP(O41,'5.1.2 CPA Formulae'!$B$9:$E$19,2,FALSE))</f>
        <v>Fixed</v>
      </c>
    </row>
    <row r="42" spans="1:16" s="424" customFormat="1" ht="25" customHeight="1" x14ac:dyDescent="0.3">
      <c r="A42" s="496">
        <v>3</v>
      </c>
      <c r="B42" s="534" t="s">
        <v>391</v>
      </c>
      <c r="C42" s="501" t="s">
        <v>370</v>
      </c>
      <c r="D42" s="501">
        <v>1</v>
      </c>
      <c r="E42" s="498"/>
      <c r="F42" s="502">
        <f t="shared" si="0"/>
        <v>0</v>
      </c>
      <c r="G42" s="503" t="s">
        <v>212</v>
      </c>
      <c r="H42" s="504">
        <f>IF(G42&lt;&gt;"",VLOOKUP(G42,'5.1.4 Exchange Rates'!$C$23:$D$37,2,FALSE),"")</f>
        <v>1</v>
      </c>
      <c r="I42" s="498"/>
      <c r="J42" s="505">
        <f t="shared" si="1"/>
        <v>0</v>
      </c>
      <c r="K42" s="505">
        <f t="shared" si="2"/>
        <v>0</v>
      </c>
      <c r="L42" s="497">
        <f t="shared" si="5"/>
        <v>0</v>
      </c>
      <c r="M42" s="498">
        <f t="shared" si="3"/>
        <v>0</v>
      </c>
      <c r="N42" s="502">
        <f t="shared" si="4"/>
        <v>0</v>
      </c>
      <c r="O42" s="498"/>
      <c r="P42" s="497" t="str">
        <f>IF(O42="","Fixed",VLOOKUP(O42,'5.1.2 CPA Formulae'!$B$9:$E$19,2,FALSE))</f>
        <v>Fixed</v>
      </c>
    </row>
    <row r="43" spans="1:16" s="424" customFormat="1" ht="25" customHeight="1" x14ac:dyDescent="0.3">
      <c r="A43" s="496">
        <v>4</v>
      </c>
      <c r="B43" s="534" t="s">
        <v>392</v>
      </c>
      <c r="C43" s="501" t="s">
        <v>370</v>
      </c>
      <c r="D43" s="501">
        <v>1</v>
      </c>
      <c r="E43" s="498"/>
      <c r="F43" s="502">
        <f t="shared" ref="F43" si="28">E43*D43</f>
        <v>0</v>
      </c>
      <c r="G43" s="503" t="s">
        <v>212</v>
      </c>
      <c r="H43" s="504">
        <f>IF(G43&lt;&gt;"",VLOOKUP(G43,'5.1.4 Exchange Rates'!$C$23:$D$37,2,FALSE),"")</f>
        <v>1</v>
      </c>
      <c r="I43" s="498"/>
      <c r="J43" s="505">
        <f t="shared" ref="J43" si="29">D43*I43</f>
        <v>0</v>
      </c>
      <c r="K43" s="505">
        <f t="shared" ref="K43" si="30">D43*H43*I43</f>
        <v>0</v>
      </c>
      <c r="L43" s="497">
        <f t="shared" ref="L43" si="31">K43+F43</f>
        <v>0</v>
      </c>
      <c r="M43" s="498">
        <f t="shared" ref="M43" si="32">L43*15%</f>
        <v>0</v>
      </c>
      <c r="N43" s="645">
        <f t="shared" ref="N43" si="33">L43+M43</f>
        <v>0</v>
      </c>
      <c r="O43" s="498"/>
      <c r="P43" s="497" t="str">
        <f>IF(O43="","Fixed",VLOOKUP(O43,'5.1.2 CPA Formulae'!$B$9:$E$19,2,FALSE))</f>
        <v>Fixed</v>
      </c>
    </row>
    <row r="44" spans="1:16" s="424" customFormat="1" ht="25" customHeight="1" x14ac:dyDescent="0.3">
      <c r="A44" s="496"/>
      <c r="B44" s="524" t="s">
        <v>365</v>
      </c>
      <c r="C44" s="525"/>
      <c r="D44" s="525"/>
      <c r="E44" s="526"/>
      <c r="F44" s="527">
        <f>SUM(F40:F43)</f>
        <v>0</v>
      </c>
      <c r="G44" s="528"/>
      <c r="H44" s="529"/>
      <c r="I44" s="526"/>
      <c r="J44" s="530">
        <f>SUM(J40:J43)</f>
        <v>0</v>
      </c>
      <c r="K44" s="530">
        <f t="shared" ref="J44:N44" si="34">SUM(K40:K43)</f>
        <v>0</v>
      </c>
      <c r="L44" s="530">
        <f t="shared" si="34"/>
        <v>0</v>
      </c>
      <c r="M44" s="530">
        <f t="shared" si="34"/>
        <v>0</v>
      </c>
      <c r="N44" s="530">
        <f t="shared" si="34"/>
        <v>0</v>
      </c>
      <c r="O44" s="526"/>
      <c r="P44" s="531"/>
    </row>
    <row r="45" spans="1:16" s="424" customFormat="1" ht="25" customHeight="1" x14ac:dyDescent="0.3">
      <c r="A45" s="496"/>
      <c r="B45" s="506"/>
      <c r="C45" s="501"/>
      <c r="D45" s="501"/>
      <c r="E45" s="498"/>
      <c r="F45" s="502"/>
      <c r="G45" s="503"/>
      <c r="H45" s="504"/>
      <c r="I45" s="498"/>
      <c r="J45" s="505"/>
      <c r="K45" s="505"/>
      <c r="L45" s="497"/>
      <c r="M45" s="498"/>
      <c r="N45" s="502"/>
      <c r="O45" s="498"/>
      <c r="P45" s="497"/>
    </row>
    <row r="46" spans="1:16" s="424" customFormat="1" ht="25" customHeight="1" x14ac:dyDescent="0.3">
      <c r="A46" s="496" t="s">
        <v>401</v>
      </c>
      <c r="B46" s="522" t="s">
        <v>366</v>
      </c>
      <c r="C46" s="501"/>
      <c r="D46" s="501"/>
      <c r="E46" s="498"/>
      <c r="F46" s="502"/>
      <c r="G46" s="503"/>
      <c r="H46" s="504"/>
      <c r="I46" s="498"/>
      <c r="J46" s="505"/>
      <c r="K46" s="505"/>
      <c r="L46" s="497"/>
      <c r="M46" s="498"/>
      <c r="N46" s="502"/>
      <c r="O46" s="498"/>
      <c r="P46" s="497"/>
    </row>
    <row r="47" spans="1:16" s="424" customFormat="1" ht="25" customHeight="1" x14ac:dyDescent="0.3">
      <c r="A47" s="496">
        <v>1</v>
      </c>
      <c r="B47" s="506" t="s">
        <v>356</v>
      </c>
      <c r="C47" s="501" t="s">
        <v>370</v>
      </c>
      <c r="D47" s="501">
        <v>1</v>
      </c>
      <c r="E47" s="498"/>
      <c r="F47" s="502">
        <f t="shared" si="0"/>
        <v>0</v>
      </c>
      <c r="G47" s="503" t="s">
        <v>212</v>
      </c>
      <c r="H47" s="504">
        <f>IF(G47&lt;&gt;"",VLOOKUP(G47,'5.1.4 Exchange Rates'!$C$23:$D$37,2,FALSE),"")</f>
        <v>1</v>
      </c>
      <c r="I47" s="498"/>
      <c r="J47" s="505">
        <f t="shared" si="1"/>
        <v>0</v>
      </c>
      <c r="K47" s="505">
        <f t="shared" si="2"/>
        <v>0</v>
      </c>
      <c r="L47" s="497">
        <f t="shared" si="5"/>
        <v>0</v>
      </c>
      <c r="M47" s="498">
        <f t="shared" si="3"/>
        <v>0</v>
      </c>
      <c r="N47" s="502">
        <f t="shared" si="4"/>
        <v>0</v>
      </c>
      <c r="O47" s="498"/>
      <c r="P47" s="497" t="str">
        <f>IF(O47="","Fixed",VLOOKUP(O47,'5.1.2 CPA Formulae'!$B$9:$E$19,2,FALSE))</f>
        <v>Fixed</v>
      </c>
    </row>
    <row r="48" spans="1:16" s="424" customFormat="1" ht="25" customHeight="1" x14ac:dyDescent="0.3">
      <c r="A48" s="496">
        <v>2</v>
      </c>
      <c r="B48" s="506" t="s">
        <v>357</v>
      </c>
      <c r="C48" s="501" t="s">
        <v>370</v>
      </c>
      <c r="D48" s="501">
        <v>1</v>
      </c>
      <c r="E48" s="498"/>
      <c r="F48" s="502">
        <f t="shared" si="0"/>
        <v>0</v>
      </c>
      <c r="G48" s="503" t="s">
        <v>212</v>
      </c>
      <c r="H48" s="504">
        <f>IF(G48&lt;&gt;"",VLOOKUP(G48,'5.1.4 Exchange Rates'!$C$23:$D$37,2,FALSE),"")</f>
        <v>1</v>
      </c>
      <c r="I48" s="498"/>
      <c r="J48" s="505">
        <f t="shared" si="1"/>
        <v>0</v>
      </c>
      <c r="K48" s="505">
        <f t="shared" si="2"/>
        <v>0</v>
      </c>
      <c r="L48" s="497">
        <f t="shared" si="5"/>
        <v>0</v>
      </c>
      <c r="M48" s="498">
        <f t="shared" si="3"/>
        <v>0</v>
      </c>
      <c r="N48" s="502">
        <f t="shared" si="4"/>
        <v>0</v>
      </c>
      <c r="O48" s="498"/>
      <c r="P48" s="497" t="str">
        <f>IF(O48="","Fixed",VLOOKUP(O48,'5.1.2 CPA Formulae'!$B$9:$E$19,2,FALSE))</f>
        <v>Fixed</v>
      </c>
    </row>
    <row r="49" spans="1:16" s="424" customFormat="1" ht="25" customHeight="1" x14ac:dyDescent="0.3">
      <c r="A49" s="496">
        <v>3</v>
      </c>
      <c r="B49" s="506" t="s">
        <v>358</v>
      </c>
      <c r="C49" s="501" t="s">
        <v>370</v>
      </c>
      <c r="D49" s="501">
        <v>1</v>
      </c>
      <c r="E49" s="498"/>
      <c r="F49" s="502">
        <f t="shared" si="0"/>
        <v>0</v>
      </c>
      <c r="G49" s="503" t="s">
        <v>212</v>
      </c>
      <c r="H49" s="504">
        <f>IF(G49&lt;&gt;"",VLOOKUP(G49,'5.1.4 Exchange Rates'!$C$23:$D$37,2,FALSE),"")</f>
        <v>1</v>
      </c>
      <c r="I49" s="498"/>
      <c r="J49" s="505">
        <f t="shared" si="1"/>
        <v>0</v>
      </c>
      <c r="K49" s="505">
        <f t="shared" si="2"/>
        <v>0</v>
      </c>
      <c r="L49" s="497">
        <f t="shared" si="5"/>
        <v>0</v>
      </c>
      <c r="M49" s="498">
        <f t="shared" si="3"/>
        <v>0</v>
      </c>
      <c r="N49" s="502">
        <f t="shared" si="4"/>
        <v>0</v>
      </c>
      <c r="O49" s="498"/>
      <c r="P49" s="497" t="str">
        <f>IF(O49="","Fixed",VLOOKUP(O49,'5.1.2 CPA Formulae'!$B$9:$E$19,2,FALSE))</f>
        <v>Fixed</v>
      </c>
    </row>
    <row r="50" spans="1:16" s="424" customFormat="1" ht="25" customHeight="1" x14ac:dyDescent="0.3">
      <c r="A50" s="496">
        <v>4</v>
      </c>
      <c r="B50" s="506" t="s">
        <v>359</v>
      </c>
      <c r="C50" s="501" t="s">
        <v>370</v>
      </c>
      <c r="D50" s="501">
        <v>1</v>
      </c>
      <c r="E50" s="498"/>
      <c r="F50" s="502">
        <f t="shared" ref="F50" si="35">E50*D50</f>
        <v>0</v>
      </c>
      <c r="G50" s="503" t="s">
        <v>212</v>
      </c>
      <c r="H50" s="504">
        <f>IF(G50&lt;&gt;"",VLOOKUP(G50,'5.1.4 Exchange Rates'!$C$23:$D$37,2,FALSE),"")</f>
        <v>1</v>
      </c>
      <c r="I50" s="498"/>
      <c r="J50" s="505">
        <f t="shared" ref="J50" si="36">D50*I50</f>
        <v>0</v>
      </c>
      <c r="K50" s="505">
        <f t="shared" ref="K50" si="37">D50*H50*I50</f>
        <v>0</v>
      </c>
      <c r="L50" s="497">
        <f t="shared" ref="L50" si="38">K50+F50</f>
        <v>0</v>
      </c>
      <c r="M50" s="498">
        <f t="shared" ref="M50" si="39">L50*15%</f>
        <v>0</v>
      </c>
      <c r="N50" s="645">
        <f t="shared" ref="N50" si="40">L50+M50</f>
        <v>0</v>
      </c>
      <c r="O50" s="498"/>
      <c r="P50" s="497" t="str">
        <f>IF(O50="","Fixed",VLOOKUP(O50,'5.1.2 CPA Formulae'!$B$9:$E$19,2,FALSE))</f>
        <v>Fixed</v>
      </c>
    </row>
    <row r="51" spans="1:16" s="424" customFormat="1" ht="25" customHeight="1" x14ac:dyDescent="0.3">
      <c r="A51" s="496"/>
      <c r="B51" s="524" t="s">
        <v>365</v>
      </c>
      <c r="C51" s="525"/>
      <c r="D51" s="525"/>
      <c r="E51" s="526"/>
      <c r="F51" s="527">
        <f>SUM(F47:F50)</f>
        <v>0</v>
      </c>
      <c r="G51" s="528"/>
      <c r="H51" s="529"/>
      <c r="I51" s="526"/>
      <c r="J51" s="530">
        <f>SUM(J47:J50)</f>
        <v>0</v>
      </c>
      <c r="K51" s="530">
        <f t="shared" ref="K51:N51" si="41">SUM(K47:K50)</f>
        <v>0</v>
      </c>
      <c r="L51" s="530">
        <f t="shared" si="41"/>
        <v>0</v>
      </c>
      <c r="M51" s="530">
        <f t="shared" si="41"/>
        <v>0</v>
      </c>
      <c r="N51" s="530">
        <f t="shared" si="41"/>
        <v>0</v>
      </c>
      <c r="O51" s="526"/>
      <c r="P51" s="531"/>
    </row>
    <row r="52" spans="1:16" s="424" customFormat="1" ht="25" customHeight="1" x14ac:dyDescent="0.3">
      <c r="A52" s="496"/>
      <c r="B52" s="520"/>
      <c r="C52" s="501"/>
      <c r="D52" s="501"/>
      <c r="E52" s="498"/>
      <c r="F52" s="502"/>
      <c r="G52" s="503"/>
      <c r="H52" s="504"/>
      <c r="I52" s="498"/>
      <c r="J52" s="505"/>
      <c r="K52" s="505"/>
      <c r="L52" s="497"/>
      <c r="M52" s="498"/>
      <c r="N52" s="502"/>
      <c r="O52" s="498"/>
      <c r="P52" s="497"/>
    </row>
    <row r="53" spans="1:16" s="424" customFormat="1" ht="25" customHeight="1" x14ac:dyDescent="0.3">
      <c r="A53" s="496" t="s">
        <v>402</v>
      </c>
      <c r="B53" s="533" t="s">
        <v>367</v>
      </c>
      <c r="C53" s="501"/>
      <c r="D53" s="501"/>
      <c r="E53" s="498"/>
      <c r="F53" s="502"/>
      <c r="G53" s="503"/>
      <c r="H53" s="504"/>
      <c r="I53" s="498"/>
      <c r="J53" s="505"/>
      <c r="K53" s="505"/>
      <c r="L53" s="497"/>
      <c r="M53" s="498"/>
      <c r="N53" s="502"/>
      <c r="O53" s="498"/>
      <c r="P53" s="497"/>
    </row>
    <row r="54" spans="1:16" s="424" customFormat="1" ht="25" customHeight="1" x14ac:dyDescent="0.3">
      <c r="A54" s="496">
        <v>1</v>
      </c>
      <c r="B54" s="506" t="s">
        <v>360</v>
      </c>
      <c r="C54" s="501" t="s">
        <v>371</v>
      </c>
      <c r="D54" s="501">
        <v>1</v>
      </c>
      <c r="E54" s="498"/>
      <c r="F54" s="502">
        <f t="shared" si="0"/>
        <v>0</v>
      </c>
      <c r="G54" s="503" t="s">
        <v>212</v>
      </c>
      <c r="H54" s="504">
        <f>IF(G54&lt;&gt;"",VLOOKUP(G54,'5.1.4 Exchange Rates'!$C$23:$D$37,2,FALSE),"")</f>
        <v>1</v>
      </c>
      <c r="I54" s="498"/>
      <c r="J54" s="505">
        <f t="shared" si="1"/>
        <v>0</v>
      </c>
      <c r="K54" s="505">
        <f t="shared" si="2"/>
        <v>0</v>
      </c>
      <c r="L54" s="497">
        <f t="shared" si="5"/>
        <v>0</v>
      </c>
      <c r="M54" s="498">
        <f t="shared" si="3"/>
        <v>0</v>
      </c>
      <c r="N54" s="502">
        <f t="shared" si="4"/>
        <v>0</v>
      </c>
      <c r="O54" s="498"/>
      <c r="P54" s="497" t="str">
        <f>IF(O54="","Fixed",VLOOKUP(O54,'5.1.2 CPA Formulae'!$B$9:$E$19,2,FALSE))</f>
        <v>Fixed</v>
      </c>
    </row>
    <row r="55" spans="1:16" s="424" customFormat="1" ht="25" customHeight="1" x14ac:dyDescent="0.3">
      <c r="A55" s="496">
        <v>2</v>
      </c>
      <c r="B55" s="506" t="s">
        <v>361</v>
      </c>
      <c r="C55" s="501" t="s">
        <v>371</v>
      </c>
      <c r="D55" s="501">
        <v>1</v>
      </c>
      <c r="E55" s="498"/>
      <c r="F55" s="502">
        <f t="shared" si="0"/>
        <v>0</v>
      </c>
      <c r="G55" s="503" t="s">
        <v>212</v>
      </c>
      <c r="H55" s="504">
        <f>IF(G55&lt;&gt;"",VLOOKUP(G55,'5.1.4 Exchange Rates'!$C$23:$D$37,2,FALSE),"")</f>
        <v>1</v>
      </c>
      <c r="I55" s="498"/>
      <c r="J55" s="505">
        <f t="shared" si="1"/>
        <v>0</v>
      </c>
      <c r="K55" s="505">
        <f t="shared" si="2"/>
        <v>0</v>
      </c>
      <c r="L55" s="497">
        <f t="shared" si="5"/>
        <v>0</v>
      </c>
      <c r="M55" s="498">
        <f t="shared" si="3"/>
        <v>0</v>
      </c>
      <c r="N55" s="502">
        <f t="shared" si="4"/>
        <v>0</v>
      </c>
      <c r="O55" s="498"/>
      <c r="P55" s="497" t="str">
        <f>IF(O55="","Fixed",VLOOKUP(O55,'5.1.2 CPA Formulae'!$B$9:$E$19,2,FALSE))</f>
        <v>Fixed</v>
      </c>
    </row>
    <row r="56" spans="1:16" s="424" customFormat="1" ht="25" customHeight="1" x14ac:dyDescent="0.3">
      <c r="A56" s="496"/>
      <c r="B56" s="524" t="s">
        <v>365</v>
      </c>
      <c r="C56" s="525"/>
      <c r="D56" s="525"/>
      <c r="E56" s="526"/>
      <c r="F56" s="527">
        <f>SUM(F54:F55)</f>
        <v>0</v>
      </c>
      <c r="G56" s="528"/>
      <c r="H56" s="529"/>
      <c r="I56" s="526"/>
      <c r="J56" s="530">
        <f>SUM(J54:J55)</f>
        <v>0</v>
      </c>
      <c r="K56" s="530">
        <f>SUM(K54:K55)</f>
        <v>0</v>
      </c>
      <c r="L56" s="530">
        <f t="shared" ref="L56:N56" si="42">SUM(L54:L55)</f>
        <v>0</v>
      </c>
      <c r="M56" s="530">
        <f t="shared" si="42"/>
        <v>0</v>
      </c>
      <c r="N56" s="530">
        <f t="shared" si="42"/>
        <v>0</v>
      </c>
      <c r="O56" s="526"/>
      <c r="P56" s="531"/>
    </row>
    <row r="57" spans="1:16" s="424" customFormat="1" ht="25" customHeight="1" x14ac:dyDescent="0.3">
      <c r="A57" s="496"/>
      <c r="B57" s="506"/>
      <c r="C57" s="501"/>
      <c r="D57" s="501"/>
      <c r="E57" s="498"/>
      <c r="F57" s="502"/>
      <c r="G57" s="503"/>
      <c r="H57" s="504"/>
      <c r="I57" s="498"/>
      <c r="J57" s="505"/>
      <c r="K57" s="505"/>
      <c r="L57" s="497"/>
      <c r="M57" s="498"/>
      <c r="N57" s="502"/>
      <c r="O57" s="498"/>
      <c r="P57" s="497"/>
    </row>
    <row r="58" spans="1:16" s="424" customFormat="1" ht="25" customHeight="1" x14ac:dyDescent="0.3">
      <c r="A58" s="496" t="s">
        <v>403</v>
      </c>
      <c r="B58" s="522" t="s">
        <v>368</v>
      </c>
      <c r="C58" s="501"/>
      <c r="D58" s="501"/>
      <c r="E58" s="498"/>
      <c r="F58" s="502"/>
      <c r="G58" s="503"/>
      <c r="H58" s="504"/>
      <c r="I58" s="498"/>
      <c r="J58" s="505"/>
      <c r="K58" s="505"/>
      <c r="L58" s="497"/>
      <c r="M58" s="498"/>
      <c r="N58" s="502"/>
      <c r="O58" s="498"/>
      <c r="P58" s="497"/>
    </row>
    <row r="59" spans="1:16" s="424" customFormat="1" ht="20" customHeight="1" x14ac:dyDescent="0.3">
      <c r="A59" s="496">
        <v>1</v>
      </c>
      <c r="B59" s="506" t="s">
        <v>362</v>
      </c>
      <c r="C59" s="501" t="s">
        <v>375</v>
      </c>
      <c r="D59" s="501">
        <v>1</v>
      </c>
      <c r="E59" s="498"/>
      <c r="F59" s="502">
        <f t="shared" si="0"/>
        <v>0</v>
      </c>
      <c r="G59" s="503" t="s">
        <v>212</v>
      </c>
      <c r="H59" s="504">
        <f>IF(G59&lt;&gt;"",VLOOKUP(G59,'5.1.4 Exchange Rates'!$C$23:$D$37,2,FALSE),"")</f>
        <v>1</v>
      </c>
      <c r="I59" s="498"/>
      <c r="J59" s="505">
        <f t="shared" si="1"/>
        <v>0</v>
      </c>
      <c r="K59" s="505">
        <f t="shared" si="2"/>
        <v>0</v>
      </c>
      <c r="L59" s="497">
        <f t="shared" si="5"/>
        <v>0</v>
      </c>
      <c r="M59" s="498">
        <f t="shared" si="3"/>
        <v>0</v>
      </c>
      <c r="N59" s="502">
        <f t="shared" si="4"/>
        <v>0</v>
      </c>
      <c r="O59" s="498"/>
      <c r="P59" s="497" t="str">
        <f>IF(O59="","Fixed",VLOOKUP(O59,'5.1.2 CPA Formulae'!$B$9:$E$19,2,FALSE))</f>
        <v>Fixed</v>
      </c>
    </row>
    <row r="60" spans="1:16" s="424" customFormat="1" ht="20" customHeight="1" x14ac:dyDescent="0.3">
      <c r="A60" s="496"/>
      <c r="B60" s="524" t="s">
        <v>365</v>
      </c>
      <c r="C60" s="525"/>
      <c r="D60" s="532"/>
      <c r="E60" s="526"/>
      <c r="F60" s="527">
        <f>SUM(F59)</f>
        <v>0</v>
      </c>
      <c r="G60" s="528"/>
      <c r="H60" s="529"/>
      <c r="I60" s="526"/>
      <c r="J60" s="530">
        <f>SUM(J59)</f>
        <v>0</v>
      </c>
      <c r="K60" s="530">
        <f t="shared" ref="K60:N60" si="43">SUM(K59)</f>
        <v>0</v>
      </c>
      <c r="L60" s="530">
        <f t="shared" si="43"/>
        <v>0</v>
      </c>
      <c r="M60" s="530">
        <f t="shared" si="43"/>
        <v>0</v>
      </c>
      <c r="N60" s="530">
        <f t="shared" si="43"/>
        <v>0</v>
      </c>
      <c r="O60" s="526"/>
      <c r="P60" s="531"/>
    </row>
    <row r="61" spans="1:16" s="424" customFormat="1" ht="20" customHeight="1" x14ac:dyDescent="0.3">
      <c r="A61" s="496"/>
      <c r="B61" s="522"/>
      <c r="C61" s="501"/>
      <c r="D61" s="501"/>
      <c r="E61" s="498"/>
      <c r="F61" s="502"/>
      <c r="G61" s="503"/>
      <c r="H61" s="504"/>
      <c r="I61" s="498"/>
      <c r="J61" s="505"/>
      <c r="K61" s="505"/>
      <c r="L61" s="497"/>
      <c r="M61" s="498"/>
      <c r="N61" s="502"/>
      <c r="O61" s="498"/>
      <c r="P61" s="497"/>
    </row>
    <row r="62" spans="1:16" s="424" customFormat="1" ht="20" customHeight="1" x14ac:dyDescent="0.3">
      <c r="A62" s="496" t="s">
        <v>404</v>
      </c>
      <c r="B62" s="522" t="s">
        <v>369</v>
      </c>
      <c r="C62" s="501"/>
      <c r="D62" s="501"/>
      <c r="E62" s="498"/>
      <c r="F62" s="502"/>
      <c r="G62" s="503"/>
      <c r="H62" s="504"/>
      <c r="I62" s="498"/>
      <c r="J62" s="505"/>
      <c r="K62" s="505"/>
      <c r="L62" s="497"/>
      <c r="M62" s="498"/>
      <c r="N62" s="502"/>
      <c r="O62" s="498"/>
      <c r="P62" s="497"/>
    </row>
    <row r="63" spans="1:16" s="424" customFormat="1" ht="25" customHeight="1" x14ac:dyDescent="0.3">
      <c r="A63" s="496">
        <v>1</v>
      </c>
      <c r="B63" s="535" t="s">
        <v>373</v>
      </c>
      <c r="C63" s="501" t="s">
        <v>370</v>
      </c>
      <c r="D63" s="501">
        <v>1</v>
      </c>
      <c r="E63" s="498"/>
      <c r="F63" s="502">
        <f t="shared" si="0"/>
        <v>0</v>
      </c>
      <c r="G63" s="503" t="s">
        <v>212</v>
      </c>
      <c r="H63" s="504">
        <f>IF(G63&lt;&gt;"",VLOOKUP(G63,'5.1.4 Exchange Rates'!$C$23:$D$37,2,FALSE),"")</f>
        <v>1</v>
      </c>
      <c r="I63" s="498"/>
      <c r="J63" s="505">
        <f t="shared" si="1"/>
        <v>0</v>
      </c>
      <c r="K63" s="505">
        <f t="shared" si="2"/>
        <v>0</v>
      </c>
      <c r="L63" s="497">
        <f t="shared" si="5"/>
        <v>0</v>
      </c>
      <c r="M63" s="498">
        <f t="shared" si="3"/>
        <v>0</v>
      </c>
      <c r="N63" s="502">
        <f t="shared" si="4"/>
        <v>0</v>
      </c>
      <c r="O63" s="498"/>
      <c r="P63" s="497" t="str">
        <f>IF(O63="","Fixed",VLOOKUP(O63,'5.1.2 CPA Formulae'!$B$9:$E$19,2,FALSE))</f>
        <v>Fixed</v>
      </c>
    </row>
    <row r="64" spans="1:16" s="424" customFormat="1" ht="25" customHeight="1" x14ac:dyDescent="0.3">
      <c r="A64" s="496">
        <v>2</v>
      </c>
      <c r="B64" s="506" t="s">
        <v>376</v>
      </c>
      <c r="C64" s="501" t="s">
        <v>372</v>
      </c>
      <c r="D64" s="501">
        <v>1</v>
      </c>
      <c r="E64" s="498"/>
      <c r="F64" s="502">
        <f t="shared" si="0"/>
        <v>0</v>
      </c>
      <c r="G64" s="503" t="s">
        <v>212</v>
      </c>
      <c r="H64" s="504">
        <f>IF(G64&lt;&gt;"",VLOOKUP(G64,'5.1.4 Exchange Rates'!$C$23:$D$37,2,FALSE),"")</f>
        <v>1</v>
      </c>
      <c r="I64" s="498"/>
      <c r="J64" s="505">
        <f t="shared" si="1"/>
        <v>0</v>
      </c>
      <c r="K64" s="505">
        <f t="shared" si="2"/>
        <v>0</v>
      </c>
      <c r="L64" s="497">
        <f t="shared" si="5"/>
        <v>0</v>
      </c>
      <c r="M64" s="498">
        <f t="shared" si="3"/>
        <v>0</v>
      </c>
      <c r="N64" s="502">
        <f t="shared" si="4"/>
        <v>0</v>
      </c>
      <c r="O64" s="498"/>
      <c r="P64" s="497" t="str">
        <f>IF(O64="","Fixed",VLOOKUP(O64,'5.1.2 CPA Formulae'!$B$9:$E$19,2,FALSE))</f>
        <v>Fixed</v>
      </c>
    </row>
    <row r="65" spans="1:16" s="424" customFormat="1" ht="25" customHeight="1" x14ac:dyDescent="0.3">
      <c r="A65" s="496"/>
      <c r="B65" s="524" t="s">
        <v>365</v>
      </c>
      <c r="C65" s="525"/>
      <c r="D65" s="532"/>
      <c r="E65" s="526"/>
      <c r="F65" s="527">
        <f>SUM(F63:F64)</f>
        <v>0</v>
      </c>
      <c r="G65" s="528"/>
      <c r="H65" s="529"/>
      <c r="I65" s="526"/>
      <c r="J65" s="530">
        <f>SUM(J63:J64)</f>
        <v>0</v>
      </c>
      <c r="K65" s="530">
        <f t="shared" ref="K65:N65" si="44">SUM(K63:K64)</f>
        <v>0</v>
      </c>
      <c r="L65" s="530">
        <f t="shared" si="44"/>
        <v>0</v>
      </c>
      <c r="M65" s="530">
        <f t="shared" si="44"/>
        <v>0</v>
      </c>
      <c r="N65" s="530">
        <f t="shared" si="44"/>
        <v>0</v>
      </c>
      <c r="O65" s="526"/>
      <c r="P65" s="531"/>
    </row>
    <row r="66" spans="1:16" s="424" customFormat="1" ht="25" customHeight="1" thickBot="1" x14ac:dyDescent="0.35">
      <c r="A66" s="499"/>
      <c r="B66" s="512"/>
      <c r="C66" s="501"/>
      <c r="D66" s="501"/>
      <c r="E66" s="498"/>
      <c r="F66" s="502"/>
      <c r="G66" s="503"/>
      <c r="H66" s="504"/>
      <c r="I66" s="498"/>
      <c r="J66" s="505"/>
      <c r="K66" s="505"/>
      <c r="L66" s="497"/>
      <c r="M66" s="498"/>
      <c r="N66" s="502"/>
      <c r="O66" s="498"/>
      <c r="P66" s="497"/>
    </row>
    <row r="67" spans="1:16" s="424" customFormat="1" ht="31.15" customHeight="1" thickBot="1" x14ac:dyDescent="0.4">
      <c r="A67" s="429"/>
      <c r="B67" s="513" t="s">
        <v>311</v>
      </c>
      <c r="C67" s="514"/>
      <c r="D67" s="514"/>
      <c r="E67" s="428"/>
      <c r="F67" s="462">
        <f>F23+F30+F37+F44+F51+F56+F60+F65</f>
        <v>0</v>
      </c>
      <c r="G67" s="547"/>
      <c r="H67" s="548"/>
      <c r="I67" s="549"/>
      <c r="J67" s="462">
        <f t="shared" ref="J67:N67" si="45">J23+J30+J37+J44+J51+J56+J60+J65</f>
        <v>0</v>
      </c>
      <c r="K67" s="462">
        <f t="shared" si="45"/>
        <v>0</v>
      </c>
      <c r="L67" s="462">
        <f t="shared" si="45"/>
        <v>0</v>
      </c>
      <c r="M67" s="462">
        <f t="shared" si="45"/>
        <v>0</v>
      </c>
      <c r="N67" s="462">
        <f t="shared" si="45"/>
        <v>0</v>
      </c>
      <c r="O67" s="426"/>
      <c r="P67" s="425"/>
    </row>
    <row r="68" spans="1:16" ht="52" x14ac:dyDescent="0.25">
      <c r="L68" s="423" t="s">
        <v>322</v>
      </c>
      <c r="N68" s="423" t="s">
        <v>323</v>
      </c>
    </row>
  </sheetData>
  <dataConsolidate/>
  <mergeCells count="23">
    <mergeCell ref="B9:C9"/>
    <mergeCell ref="B10:C10"/>
    <mergeCell ref="O12:P12"/>
    <mergeCell ref="O13:O14"/>
    <mergeCell ref="P13:P14"/>
    <mergeCell ref="D13:D14"/>
    <mergeCell ref="A13:A14"/>
    <mergeCell ref="G12:K12"/>
    <mergeCell ref="J13:J14"/>
    <mergeCell ref="I13:I14"/>
    <mergeCell ref="M13:M14"/>
    <mergeCell ref="L12:N12"/>
    <mergeCell ref="N13:N14"/>
    <mergeCell ref="B13:B14"/>
    <mergeCell ref="G13:G14"/>
    <mergeCell ref="H13:H14"/>
    <mergeCell ref="L13:L14"/>
    <mergeCell ref="C13:C14"/>
    <mergeCell ref="G67:I67"/>
    <mergeCell ref="K13:K14"/>
    <mergeCell ref="E12:F12"/>
    <mergeCell ref="F13:F14"/>
    <mergeCell ref="E13:E14"/>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'5.1.4 Exchange Rates'!$C$24:$C$37</xm:f>
          </x14:formula1>
          <xm:sqref>G16:G66</xm:sqref>
        </x14:dataValidation>
        <x14:dataValidation type="list" allowBlank="1" showInputMessage="1" showErrorMessage="1" xr:uid="{00000000-0002-0000-0300-000001000000}">
          <x14:formula1>
            <xm:f>'5.1.2 CPA Formulae'!$B$9:$B$19</xm:f>
          </x14:formula1>
          <xm:sqref>O16:O66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CV184"/>
  <sheetViews>
    <sheetView view="pageBreakPreview" zoomScale="80" zoomScaleNormal="90" zoomScaleSheetLayoutView="80" workbookViewId="0">
      <selection activeCell="C2" sqref="C2"/>
    </sheetView>
  </sheetViews>
  <sheetFormatPr defaultColWidth="9.1796875" defaultRowHeight="12.5" x14ac:dyDescent="0.25"/>
  <cols>
    <col min="1" max="1" width="20.81640625" style="322" customWidth="1"/>
    <col min="2" max="2" width="17.453125" style="12" customWidth="1"/>
    <col min="3" max="3" width="40.453125" style="12" customWidth="1"/>
    <col min="4" max="4" width="23.54296875" style="12" customWidth="1"/>
    <col min="5" max="5" width="23.1796875" style="12" customWidth="1"/>
    <col min="6" max="6" width="18.453125" style="12" customWidth="1"/>
    <col min="7" max="7" width="19.26953125" style="12" customWidth="1"/>
    <col min="8" max="8" width="14.7265625" style="12" customWidth="1"/>
    <col min="9" max="9" width="11.453125" style="12" customWidth="1"/>
    <col min="10" max="10" width="9.453125" style="12" bestFit="1" customWidth="1"/>
    <col min="11" max="11" width="10.453125" style="12" bestFit="1" customWidth="1"/>
    <col min="12" max="12" width="10.26953125" style="12" bestFit="1" customWidth="1"/>
    <col min="13" max="13" width="10" style="12" bestFit="1" customWidth="1"/>
    <col min="14" max="14" width="10.54296875" style="12" bestFit="1" customWidth="1"/>
    <col min="15" max="16" width="10.453125" style="12" bestFit="1" customWidth="1"/>
    <col min="17" max="17" width="10.26953125" style="12" bestFit="1" customWidth="1"/>
    <col min="18" max="18" width="10.1796875" style="12" bestFit="1" customWidth="1"/>
    <col min="19" max="19" width="10.26953125" style="12" bestFit="1" customWidth="1"/>
    <col min="20" max="20" width="10.453125" style="12" bestFit="1" customWidth="1"/>
    <col min="21" max="21" width="10.26953125" style="12" bestFit="1" customWidth="1"/>
    <col min="22" max="22" width="10.54296875" style="12" bestFit="1" customWidth="1"/>
    <col min="23" max="23" width="10.1796875" style="12" bestFit="1" customWidth="1"/>
    <col min="24" max="24" width="10" style="12" bestFit="1" customWidth="1"/>
    <col min="25" max="25" width="10.453125" style="12" bestFit="1" customWidth="1"/>
    <col min="26" max="26" width="10.26953125" style="12" bestFit="1" customWidth="1"/>
    <col min="27" max="27" width="10" style="12" bestFit="1" customWidth="1"/>
    <col min="28" max="29" width="10.453125" style="12" bestFit="1" customWidth="1"/>
    <col min="30" max="30" width="10.54296875" style="12" bestFit="1" customWidth="1"/>
    <col min="31" max="31" width="10.453125" style="12" bestFit="1" customWidth="1"/>
    <col min="32" max="32" width="10.54296875" style="12" bestFit="1" customWidth="1"/>
    <col min="33" max="33" width="9.81640625" style="12" bestFit="1" customWidth="1"/>
    <col min="34" max="34" width="9.453125" style="12" bestFit="1" customWidth="1"/>
    <col min="35" max="35" width="10.453125" style="12" bestFit="1" customWidth="1"/>
    <col min="36" max="36" width="10.26953125" style="12" bestFit="1" customWidth="1"/>
    <col min="37" max="37" width="10" style="12" bestFit="1" customWidth="1"/>
    <col min="38" max="38" width="10.453125" style="12" bestFit="1" customWidth="1"/>
    <col min="39" max="39" width="10.26953125" style="12" bestFit="1" customWidth="1"/>
    <col min="40" max="40" width="9.81640625" style="12" bestFit="1" customWidth="1"/>
    <col min="41" max="41" width="10.26953125" style="12" bestFit="1" customWidth="1"/>
    <col min="42" max="42" width="10.453125" style="12" bestFit="1" customWidth="1"/>
    <col min="43" max="43" width="10.26953125" style="12" bestFit="1" customWidth="1"/>
    <col min="44" max="44" width="10.54296875" style="12" bestFit="1" customWidth="1"/>
    <col min="45" max="45" width="9.81640625" style="12" bestFit="1" customWidth="1"/>
    <col min="46" max="46" width="9.453125" style="12" bestFit="1" customWidth="1"/>
    <col min="47" max="47" width="10.453125" style="12" bestFit="1" customWidth="1"/>
    <col min="48" max="48" width="10.26953125" style="12" bestFit="1" customWidth="1"/>
    <col min="49" max="49" width="10" style="12" bestFit="1" customWidth="1"/>
    <col min="50" max="50" width="10.453125" style="12" bestFit="1" customWidth="1"/>
    <col min="51" max="51" width="10.26953125" style="12" bestFit="1" customWidth="1"/>
    <col min="52" max="52" width="9.81640625" style="12" bestFit="1" customWidth="1"/>
    <col min="53" max="53" width="10.26953125" style="12" bestFit="1" customWidth="1"/>
    <col min="54" max="54" width="10.453125" style="12" bestFit="1" customWidth="1"/>
    <col min="55" max="55" width="10.26953125" style="12" bestFit="1" customWidth="1"/>
    <col min="56" max="56" width="10.54296875" style="12" bestFit="1" customWidth="1"/>
    <col min="57" max="57" width="9.81640625" style="12" bestFit="1" customWidth="1"/>
    <col min="58" max="58" width="9.453125" style="12" bestFit="1" customWidth="1"/>
    <col min="59" max="59" width="10.453125" style="12" bestFit="1" customWidth="1"/>
    <col min="60" max="60" width="10.26953125" style="12" bestFit="1" customWidth="1"/>
    <col min="61" max="61" width="10" style="12" bestFit="1" customWidth="1"/>
    <col min="62" max="62" width="10.453125" style="12" bestFit="1" customWidth="1"/>
    <col min="63" max="63" width="10.26953125" style="12" bestFit="1" customWidth="1"/>
    <col min="64" max="64" width="9.7265625" style="12" bestFit="1" customWidth="1"/>
    <col min="65" max="16384" width="9.1796875" style="12"/>
  </cols>
  <sheetData>
    <row r="1" spans="1:100" s="80" customFormat="1" ht="15.5" x14ac:dyDescent="0.25">
      <c r="A1" s="545" t="s">
        <v>81</v>
      </c>
      <c r="B1" s="546"/>
      <c r="C1" s="433"/>
      <c r="D1" s="3"/>
      <c r="G1" s="40"/>
      <c r="I1" s="41"/>
      <c r="J1" s="10"/>
      <c r="K1" s="43"/>
      <c r="L1" s="44"/>
      <c r="M1" s="6"/>
      <c r="N1" s="45"/>
      <c r="O1" s="7"/>
      <c r="P1" s="9"/>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row>
    <row r="2" spans="1:100" s="80" customFormat="1" ht="63.65" customHeight="1" x14ac:dyDescent="0.25">
      <c r="A2" s="545" t="s">
        <v>82</v>
      </c>
      <c r="B2" s="546"/>
      <c r="C2" s="434"/>
      <c r="D2" s="6"/>
      <c r="G2" s="40"/>
      <c r="H2" s="8"/>
      <c r="I2" s="42"/>
      <c r="J2" s="11"/>
      <c r="K2" s="43"/>
      <c r="L2" s="44"/>
      <c r="M2" s="6"/>
      <c r="N2" s="46"/>
      <c r="O2" s="7"/>
      <c r="P2" s="9"/>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row>
    <row r="3" spans="1:100" s="80" customFormat="1" ht="15.5" x14ac:dyDescent="0.25">
      <c r="A3" s="545" t="s">
        <v>83</v>
      </c>
      <c r="B3" s="546"/>
      <c r="C3" s="433">
        <f>'Tender Cover Sheet'!C16</f>
        <v>0</v>
      </c>
      <c r="D3" s="6"/>
      <c r="G3" s="40"/>
      <c r="H3" s="8"/>
      <c r="I3" s="42"/>
      <c r="J3" s="11"/>
      <c r="K3" s="43"/>
      <c r="L3" s="44"/>
      <c r="M3" s="6"/>
      <c r="N3" s="46"/>
      <c r="O3" s="7"/>
      <c r="P3" s="9"/>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row>
    <row r="4" spans="1:100" s="80" customFormat="1" ht="15.5" x14ac:dyDescent="0.25">
      <c r="A4" s="545" t="s">
        <v>87</v>
      </c>
      <c r="B4" s="546"/>
      <c r="C4" s="433" t="str">
        <f>'Read Me'!C4</f>
        <v>Main Offer Only</v>
      </c>
      <c r="D4" s="6"/>
      <c r="G4" s="40"/>
      <c r="H4" s="8"/>
      <c r="I4" s="42"/>
      <c r="J4" s="11"/>
      <c r="K4" s="43"/>
      <c r="L4" s="44"/>
      <c r="M4" s="6"/>
      <c r="N4" s="46"/>
      <c r="O4" s="7"/>
      <c r="P4" s="9"/>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row>
    <row r="5" spans="1:100" ht="15.5" x14ac:dyDescent="0.25">
      <c r="A5" s="248"/>
      <c r="B5" s="6"/>
      <c r="C5" s="53"/>
      <c r="N5" s="1"/>
      <c r="O5" s="1"/>
      <c r="P5" s="49"/>
      <c r="Q5" s="1"/>
    </row>
    <row r="6" spans="1:100" ht="48" customHeight="1" x14ac:dyDescent="0.25">
      <c r="A6" s="595" t="s">
        <v>244</v>
      </c>
      <c r="B6" s="595"/>
      <c r="C6" s="595"/>
      <c r="D6" s="595"/>
      <c r="E6" s="595"/>
      <c r="N6" s="1"/>
      <c r="O6" s="1"/>
      <c r="P6" s="1"/>
      <c r="Q6" s="49"/>
    </row>
    <row r="7" spans="1:100" ht="13.5" thickBot="1" x14ac:dyDescent="0.3">
      <c r="A7" s="311"/>
    </row>
    <row r="8" spans="1:100" ht="16" thickBot="1" x14ac:dyDescent="0.3">
      <c r="A8" s="312" t="s">
        <v>120</v>
      </c>
      <c r="B8" s="245" t="s">
        <v>118</v>
      </c>
      <c r="C8" s="246" t="s">
        <v>119</v>
      </c>
      <c r="D8" s="246"/>
      <c r="E8" s="247"/>
      <c r="F8" s="15"/>
      <c r="G8" s="15"/>
      <c r="H8" s="4"/>
      <c r="I8" s="4"/>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row>
    <row r="9" spans="1:100" ht="30.75" customHeight="1" thickBot="1" x14ac:dyDescent="0.3">
      <c r="A9" s="313">
        <v>1</v>
      </c>
      <c r="B9" s="453" t="s">
        <v>339</v>
      </c>
      <c r="C9" s="585" t="s">
        <v>341</v>
      </c>
      <c r="D9" s="585"/>
      <c r="E9" s="441"/>
      <c r="F9" s="568" t="s">
        <v>340</v>
      </c>
      <c r="G9" s="569"/>
      <c r="H9" s="570"/>
      <c r="I9" s="4"/>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row>
    <row r="10" spans="1:100" ht="14" x14ac:dyDescent="0.25">
      <c r="A10" s="314">
        <v>2</v>
      </c>
      <c r="B10" s="124" t="s">
        <v>1</v>
      </c>
      <c r="C10" s="582" t="str">
        <f>B41</f>
        <v>Tenderer's description of Formula A</v>
      </c>
      <c r="D10" s="583"/>
      <c r="E10" s="584"/>
      <c r="F10" s="573" t="s">
        <v>93</v>
      </c>
      <c r="G10" s="574"/>
      <c r="H10" s="575"/>
      <c r="I10" s="4"/>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row>
    <row r="11" spans="1:100" ht="14" x14ac:dyDescent="0.25">
      <c r="A11" s="314">
        <v>3</v>
      </c>
      <c r="B11" s="124" t="s">
        <v>2</v>
      </c>
      <c r="C11" s="582" t="str">
        <f>B52</f>
        <v>Tenderer's description of Formula B</v>
      </c>
      <c r="D11" s="583"/>
      <c r="E11" s="584"/>
      <c r="F11" s="576"/>
      <c r="G11" s="577"/>
      <c r="H11" s="578"/>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row>
    <row r="12" spans="1:100" ht="14" x14ac:dyDescent="0.25">
      <c r="A12" s="314">
        <v>4</v>
      </c>
      <c r="B12" s="124" t="s">
        <v>3</v>
      </c>
      <c r="C12" s="583" t="str">
        <f>B63</f>
        <v>Tenderer's description of Formula C</v>
      </c>
      <c r="D12" s="583"/>
      <c r="E12" s="584"/>
      <c r="F12" s="576"/>
      <c r="G12" s="577"/>
      <c r="H12" s="578"/>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row>
    <row r="13" spans="1:100" ht="14" x14ac:dyDescent="0.25">
      <c r="A13" s="314">
        <v>5</v>
      </c>
      <c r="B13" s="124" t="s">
        <v>4</v>
      </c>
      <c r="C13" s="583" t="str">
        <f>B74</f>
        <v>Tenderer's description of Formula D</v>
      </c>
      <c r="D13" s="583"/>
      <c r="E13" s="584"/>
      <c r="F13" s="576"/>
      <c r="G13" s="577"/>
      <c r="H13" s="578"/>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row>
    <row r="14" spans="1:100" ht="14" x14ac:dyDescent="0.25">
      <c r="A14" s="314">
        <v>6</v>
      </c>
      <c r="B14" s="124" t="s">
        <v>5</v>
      </c>
      <c r="C14" s="583" t="str">
        <f>B85</f>
        <v>Tenderer's description of Formula E</v>
      </c>
      <c r="D14" s="583"/>
      <c r="E14" s="584"/>
      <c r="F14" s="576"/>
      <c r="G14" s="577"/>
      <c r="H14" s="578"/>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row>
    <row r="15" spans="1:100" ht="14" x14ac:dyDescent="0.25">
      <c r="A15" s="314">
        <v>7</v>
      </c>
      <c r="B15" s="124" t="s">
        <v>6</v>
      </c>
      <c r="C15" s="583" t="str">
        <f>B96</f>
        <v>Tenderer's description of Formula F</v>
      </c>
      <c r="D15" s="583"/>
      <c r="E15" s="584"/>
      <c r="F15" s="576"/>
      <c r="G15" s="577"/>
      <c r="H15" s="578"/>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row>
    <row r="16" spans="1:100" ht="14" x14ac:dyDescent="0.25">
      <c r="A16" s="314">
        <v>8</v>
      </c>
      <c r="B16" s="124" t="s">
        <v>7</v>
      </c>
      <c r="C16" s="583" t="str">
        <f>B107</f>
        <v>Tenderer's description of Formula G</v>
      </c>
      <c r="D16" s="583"/>
      <c r="E16" s="584"/>
      <c r="F16" s="576"/>
      <c r="G16" s="577"/>
      <c r="H16" s="578"/>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row>
    <row r="17" spans="1:45" ht="14" x14ac:dyDescent="0.25">
      <c r="A17" s="314">
        <v>9</v>
      </c>
      <c r="B17" s="124" t="s">
        <v>8</v>
      </c>
      <c r="C17" s="583" t="str">
        <f>B118</f>
        <v>Tenderer's description of Formula H</v>
      </c>
      <c r="D17" s="583"/>
      <c r="E17" s="584"/>
      <c r="F17" s="576"/>
      <c r="G17" s="577"/>
      <c r="H17" s="578"/>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row>
    <row r="18" spans="1:45" ht="14" x14ac:dyDescent="0.25">
      <c r="A18" s="314">
        <v>10</v>
      </c>
      <c r="B18" s="124" t="s">
        <v>9</v>
      </c>
      <c r="C18" s="583" t="str">
        <f>B129</f>
        <v>Tenderer's description of Formula I</v>
      </c>
      <c r="D18" s="583"/>
      <c r="E18" s="584"/>
      <c r="F18" s="576"/>
      <c r="G18" s="577"/>
      <c r="H18" s="578"/>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row>
    <row r="19" spans="1:45" ht="14.5" thickBot="1" x14ac:dyDescent="0.3">
      <c r="A19" s="315">
        <v>11</v>
      </c>
      <c r="B19" s="125" t="s">
        <v>10</v>
      </c>
      <c r="C19" s="571" t="str">
        <f>B140</f>
        <v>Tenderer's description of Formula J</v>
      </c>
      <c r="D19" s="571"/>
      <c r="E19" s="572"/>
      <c r="F19" s="579"/>
      <c r="G19" s="580"/>
      <c r="H19" s="581"/>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row>
    <row r="20" spans="1:45" ht="13" x14ac:dyDescent="0.25">
      <c r="A20" s="316"/>
      <c r="B20" s="102"/>
      <c r="C20" s="102"/>
      <c r="D20" s="102"/>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row>
    <row r="21" spans="1:45" ht="54" x14ac:dyDescent="0.4">
      <c r="A21" s="317" t="s">
        <v>127</v>
      </c>
      <c r="B21" s="123"/>
      <c r="C21" s="102"/>
      <c r="D21" s="102"/>
      <c r="E21" s="15"/>
      <c r="F21" s="15"/>
      <c r="G21" s="15"/>
      <c r="H21" s="18"/>
      <c r="I21" s="18"/>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row>
    <row r="22" spans="1:45" ht="36.75" customHeight="1" x14ac:dyDescent="0.3">
      <c r="A22" s="318">
        <v>1</v>
      </c>
      <c r="B22" s="587" t="s">
        <v>249</v>
      </c>
      <c r="C22" s="588"/>
      <c r="D22" s="588"/>
      <c r="E22" s="588"/>
      <c r="F22" s="588"/>
      <c r="G22" s="589"/>
      <c r="H22" s="18"/>
      <c r="I22" s="18"/>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row>
    <row r="23" spans="1:45" ht="14" x14ac:dyDescent="0.3">
      <c r="A23" s="318">
        <v>2</v>
      </c>
      <c r="B23" s="590" t="s">
        <v>248</v>
      </c>
      <c r="C23" s="591"/>
      <c r="D23" s="591"/>
      <c r="E23" s="591"/>
      <c r="F23" s="591"/>
      <c r="G23" s="591"/>
      <c r="H23" s="18"/>
      <c r="I23" s="18"/>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row>
    <row r="24" spans="1:45" ht="14" x14ac:dyDescent="0.3">
      <c r="A24" s="319"/>
      <c r="B24" s="442"/>
      <c r="C24" s="443"/>
      <c r="D24" s="443"/>
      <c r="E24" s="4"/>
      <c r="F24" s="4"/>
      <c r="G24" s="4"/>
      <c r="H24" s="18"/>
      <c r="I24" s="18"/>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row>
    <row r="25" spans="1:45" ht="18" customHeight="1" x14ac:dyDescent="0.25">
      <c r="A25" s="320" t="s">
        <v>11</v>
      </c>
      <c r="B25" s="444"/>
      <c r="C25" s="444"/>
      <c r="D25" s="4"/>
      <c r="E25" s="4"/>
      <c r="F25" s="4"/>
      <c r="G25" s="4"/>
      <c r="H25" s="18"/>
      <c r="I25" s="18"/>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row>
    <row r="26" spans="1:45" s="103" customFormat="1" ht="15" customHeight="1" x14ac:dyDescent="0.25">
      <c r="A26" s="309">
        <v>1</v>
      </c>
      <c r="B26" s="586" t="s">
        <v>94</v>
      </c>
      <c r="C26" s="586"/>
      <c r="D26" s="586"/>
      <c r="E26" s="586"/>
      <c r="F26" s="586"/>
      <c r="G26" s="586"/>
      <c r="H26" s="104"/>
      <c r="I26" s="104"/>
    </row>
    <row r="27" spans="1:45" s="103" customFormat="1" ht="48" customHeight="1" x14ac:dyDescent="0.25">
      <c r="A27" s="309">
        <v>2</v>
      </c>
      <c r="B27" s="586" t="s">
        <v>95</v>
      </c>
      <c r="C27" s="586"/>
      <c r="D27" s="586"/>
      <c r="E27" s="586"/>
      <c r="F27" s="586"/>
      <c r="G27" s="586"/>
      <c r="H27" s="105"/>
      <c r="I27" s="105"/>
    </row>
    <row r="28" spans="1:45" s="103" customFormat="1" ht="72.75" customHeight="1" x14ac:dyDescent="0.25">
      <c r="A28" s="321">
        <v>3</v>
      </c>
      <c r="B28" s="586" t="s">
        <v>348</v>
      </c>
      <c r="C28" s="586"/>
      <c r="D28" s="586"/>
      <c r="E28" s="586"/>
      <c r="F28" s="586"/>
      <c r="G28" s="586"/>
      <c r="H28" s="104"/>
      <c r="I28" s="104"/>
    </row>
    <row r="29" spans="1:45" s="103" customFormat="1" ht="80.25" customHeight="1" x14ac:dyDescent="0.25">
      <c r="A29" s="449">
        <v>4</v>
      </c>
      <c r="B29" s="586" t="s">
        <v>336</v>
      </c>
      <c r="C29" s="586"/>
      <c r="D29" s="586"/>
      <c r="E29" s="586"/>
      <c r="F29" s="586"/>
      <c r="G29" s="586"/>
      <c r="H29" s="454"/>
      <c r="I29" s="104"/>
    </row>
    <row r="30" spans="1:45" s="103" customFormat="1" ht="51" customHeight="1" x14ac:dyDescent="0.25">
      <c r="A30" s="321">
        <v>5</v>
      </c>
      <c r="B30" s="586" t="s">
        <v>255</v>
      </c>
      <c r="C30" s="586"/>
      <c r="D30" s="586"/>
      <c r="E30" s="586"/>
      <c r="F30" s="586"/>
      <c r="G30" s="586"/>
      <c r="H30" s="104"/>
      <c r="I30" s="104"/>
    </row>
    <row r="31" spans="1:45" s="103" customFormat="1" ht="51" customHeight="1" x14ac:dyDescent="0.25">
      <c r="A31" s="321">
        <v>6</v>
      </c>
      <c r="B31" s="586" t="s">
        <v>256</v>
      </c>
      <c r="C31" s="586"/>
      <c r="D31" s="586"/>
      <c r="E31" s="586"/>
      <c r="F31" s="586"/>
      <c r="G31" s="586"/>
      <c r="H31" s="104"/>
      <c r="I31" s="104"/>
    </row>
    <row r="32" spans="1:45" ht="64.5" customHeight="1" x14ac:dyDescent="0.25">
      <c r="A32" s="320" t="s">
        <v>111</v>
      </c>
      <c r="B32" s="445"/>
      <c r="C32" s="444"/>
      <c r="D32" s="4"/>
      <c r="E32" s="4"/>
      <c r="F32" s="4"/>
      <c r="G32" s="4"/>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row>
    <row r="33" spans="1:75" s="108" customFormat="1" ht="63" customHeight="1" x14ac:dyDescent="0.35">
      <c r="A33" s="309">
        <v>1</v>
      </c>
      <c r="B33" s="593" t="s">
        <v>124</v>
      </c>
      <c r="C33" s="593"/>
      <c r="D33" s="593"/>
      <c r="E33" s="593"/>
      <c r="F33" s="593"/>
      <c r="G33" s="593"/>
      <c r="H33" s="106"/>
      <c r="I33" s="106"/>
      <c r="J33" s="106"/>
      <c r="K33" s="106"/>
      <c r="L33" s="106"/>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row>
    <row r="34" spans="1:75" s="108" customFormat="1" ht="51.75" customHeight="1" x14ac:dyDescent="0.35">
      <c r="A34" s="309">
        <v>2</v>
      </c>
      <c r="B34" s="593" t="s">
        <v>125</v>
      </c>
      <c r="C34" s="593"/>
      <c r="D34" s="593"/>
      <c r="E34" s="593"/>
      <c r="F34" s="593"/>
      <c r="G34" s="593"/>
      <c r="H34" s="106"/>
      <c r="I34" s="106"/>
      <c r="J34" s="106"/>
      <c r="K34" s="106"/>
      <c r="L34" s="106"/>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row>
    <row r="35" spans="1:75" s="108" customFormat="1" ht="66" customHeight="1" x14ac:dyDescent="0.35">
      <c r="A35" s="139">
        <v>3</v>
      </c>
      <c r="B35" s="592" t="s">
        <v>121</v>
      </c>
      <c r="C35" s="592"/>
      <c r="D35" s="592"/>
      <c r="E35" s="592"/>
      <c r="F35" s="592"/>
      <c r="G35" s="592"/>
      <c r="H35" s="106"/>
      <c r="I35" s="106"/>
      <c r="J35" s="106"/>
      <c r="K35" s="106"/>
      <c r="L35" s="106"/>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row>
    <row r="36" spans="1:75" s="110" customFormat="1" ht="87.75" customHeight="1" x14ac:dyDescent="0.35">
      <c r="A36" s="310">
        <v>4</v>
      </c>
      <c r="B36" s="593" t="s">
        <v>129</v>
      </c>
      <c r="C36" s="593"/>
      <c r="D36" s="593"/>
      <c r="E36" s="593"/>
      <c r="F36" s="593"/>
      <c r="G36" s="593"/>
      <c r="H36" s="141"/>
      <c r="I36" s="141"/>
      <c r="J36" s="141"/>
      <c r="K36" s="141"/>
      <c r="L36" s="141"/>
      <c r="M36" s="109" t="s">
        <v>77</v>
      </c>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row>
    <row r="37" spans="1:75" s="108" customFormat="1" ht="42" customHeight="1" x14ac:dyDescent="0.35">
      <c r="A37" s="140">
        <v>5</v>
      </c>
      <c r="B37" s="594" t="s">
        <v>122</v>
      </c>
      <c r="C37" s="594"/>
      <c r="D37" s="594"/>
      <c r="E37" s="594"/>
      <c r="F37" s="594"/>
      <c r="G37" s="594"/>
      <c r="H37" s="106"/>
      <c r="I37" s="106"/>
      <c r="J37" s="106"/>
      <c r="K37" s="106"/>
      <c r="L37" s="106"/>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row>
    <row r="38" spans="1:75" s="108" customFormat="1" ht="14" x14ac:dyDescent="0.25">
      <c r="A38" s="111" t="s">
        <v>77</v>
      </c>
      <c r="B38" s="112" t="s">
        <v>77</v>
      </c>
      <c r="C38" s="113"/>
      <c r="D38" s="114"/>
      <c r="E38" s="114"/>
      <c r="F38" s="114"/>
      <c r="G38" s="114"/>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row>
    <row r="39" spans="1:75" ht="14" x14ac:dyDescent="0.25">
      <c r="C39" s="16"/>
      <c r="D39" s="16"/>
      <c r="E39" s="16"/>
      <c r="F39" s="17"/>
      <c r="G39" s="17"/>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row>
    <row r="40" spans="1:75" ht="13" x14ac:dyDescent="0.25">
      <c r="A40" s="57"/>
      <c r="B40" s="15"/>
      <c r="C40" s="15"/>
      <c r="D40" s="15"/>
      <c r="E40" s="15"/>
      <c r="F40" s="18"/>
      <c r="G40" s="18"/>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row>
    <row r="41" spans="1:75" ht="34.15" customHeight="1" x14ac:dyDescent="0.25">
      <c r="A41" s="323" t="s">
        <v>97</v>
      </c>
      <c r="B41" s="566" t="s">
        <v>335</v>
      </c>
      <c r="C41" s="567"/>
      <c r="D41" s="567"/>
      <c r="E41" s="567"/>
      <c r="F41" s="567"/>
      <c r="G41" s="567"/>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4"/>
    </row>
    <row r="42" spans="1:75" ht="81" customHeight="1" x14ac:dyDescent="0.25">
      <c r="A42" s="116" t="s">
        <v>105</v>
      </c>
      <c r="B42" s="115" t="s">
        <v>110</v>
      </c>
      <c r="C42" s="116" t="s">
        <v>107</v>
      </c>
      <c r="D42" s="116" t="s">
        <v>347</v>
      </c>
      <c r="E42" s="115" t="s">
        <v>108</v>
      </c>
      <c r="F42" s="115" t="s">
        <v>116</v>
      </c>
      <c r="G42" s="116" t="s">
        <v>115</v>
      </c>
      <c r="H42" s="117" t="s">
        <v>117</v>
      </c>
      <c r="I42" s="452" t="s">
        <v>337</v>
      </c>
      <c r="J42" s="452" t="s">
        <v>337</v>
      </c>
      <c r="K42" s="452" t="s">
        <v>337</v>
      </c>
      <c r="L42" s="452" t="s">
        <v>337</v>
      </c>
      <c r="M42" s="452" t="s">
        <v>337</v>
      </c>
      <c r="N42" s="452" t="s">
        <v>337</v>
      </c>
      <c r="O42" s="452" t="s">
        <v>337</v>
      </c>
      <c r="P42" s="452" t="s">
        <v>337</v>
      </c>
      <c r="Q42" s="452" t="s">
        <v>337</v>
      </c>
      <c r="R42" s="452" t="s">
        <v>337</v>
      </c>
      <c r="S42" s="452" t="s">
        <v>337</v>
      </c>
      <c r="T42" s="452" t="s">
        <v>337</v>
      </c>
      <c r="U42" s="452" t="s">
        <v>337</v>
      </c>
      <c r="V42" s="452" t="s">
        <v>337</v>
      </c>
      <c r="W42" s="452" t="s">
        <v>337</v>
      </c>
      <c r="X42" s="452" t="s">
        <v>337</v>
      </c>
      <c r="Y42" s="452" t="s">
        <v>337</v>
      </c>
      <c r="Z42" s="452" t="s">
        <v>337</v>
      </c>
      <c r="AA42" s="452" t="s">
        <v>337</v>
      </c>
      <c r="AB42" s="452" t="s">
        <v>337</v>
      </c>
      <c r="AC42" s="452" t="s">
        <v>337</v>
      </c>
      <c r="AD42" s="452" t="s">
        <v>337</v>
      </c>
      <c r="AE42" s="452" t="s">
        <v>337</v>
      </c>
      <c r="AF42" s="452" t="s">
        <v>337</v>
      </c>
      <c r="AG42" s="452" t="s">
        <v>337</v>
      </c>
      <c r="AH42" s="452" t="s">
        <v>337</v>
      </c>
      <c r="AI42" s="452" t="s">
        <v>337</v>
      </c>
      <c r="AJ42" s="452" t="s">
        <v>337</v>
      </c>
      <c r="AK42" s="452" t="s">
        <v>337</v>
      </c>
      <c r="AL42" s="452" t="s">
        <v>337</v>
      </c>
      <c r="AM42" s="452" t="s">
        <v>337</v>
      </c>
      <c r="AN42" s="452" t="s">
        <v>337</v>
      </c>
      <c r="AO42" s="452" t="s">
        <v>337</v>
      </c>
      <c r="AP42" s="452" t="s">
        <v>337</v>
      </c>
      <c r="AQ42" s="452" t="s">
        <v>337</v>
      </c>
      <c r="AR42" s="452" t="s">
        <v>337</v>
      </c>
      <c r="AS42" s="452" t="s">
        <v>337</v>
      </c>
      <c r="AT42" s="452" t="s">
        <v>337</v>
      </c>
      <c r="AU42" s="452" t="s">
        <v>337</v>
      </c>
      <c r="AV42" s="452" t="s">
        <v>337</v>
      </c>
      <c r="AW42" s="452" t="s">
        <v>337</v>
      </c>
      <c r="AX42" s="452" t="s">
        <v>337</v>
      </c>
      <c r="AY42" s="452" t="s">
        <v>337</v>
      </c>
      <c r="AZ42" s="452" t="s">
        <v>337</v>
      </c>
      <c r="BA42" s="452" t="s">
        <v>337</v>
      </c>
      <c r="BB42" s="452" t="s">
        <v>337</v>
      </c>
      <c r="BC42" s="452" t="s">
        <v>337</v>
      </c>
      <c r="BD42" s="452" t="s">
        <v>337</v>
      </c>
      <c r="BE42" s="452" t="s">
        <v>337</v>
      </c>
      <c r="BF42" s="452" t="s">
        <v>337</v>
      </c>
      <c r="BG42" s="452" t="s">
        <v>337</v>
      </c>
      <c r="BH42" s="452" t="s">
        <v>337</v>
      </c>
      <c r="BI42" s="452" t="s">
        <v>337</v>
      </c>
      <c r="BJ42" s="452" t="s">
        <v>337</v>
      </c>
      <c r="BK42" s="452" t="s">
        <v>337</v>
      </c>
      <c r="BL42" s="452" t="s">
        <v>337</v>
      </c>
      <c r="BM42" s="452" t="s">
        <v>337</v>
      </c>
      <c r="BN42" s="452" t="s">
        <v>337</v>
      </c>
      <c r="BO42" s="452" t="s">
        <v>337</v>
      </c>
      <c r="BP42" s="54"/>
      <c r="BQ42" s="54"/>
      <c r="BR42" s="54"/>
      <c r="BS42" s="54"/>
      <c r="BT42" s="54"/>
      <c r="BU42" s="54"/>
      <c r="BV42" s="54"/>
      <c r="BW42" s="54"/>
    </row>
    <row r="43" spans="1:75" x14ac:dyDescent="0.25">
      <c r="A43" s="324" t="s">
        <v>17</v>
      </c>
      <c r="B43" s="306"/>
      <c r="C43" s="70"/>
      <c r="D43" s="70"/>
      <c r="E43" s="71"/>
      <c r="F43" s="72"/>
      <c r="G43" s="73"/>
      <c r="H43" s="75"/>
      <c r="I43" s="64"/>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7"/>
      <c r="BQ43" s="67"/>
      <c r="BR43" s="67"/>
      <c r="BS43" s="67"/>
      <c r="BT43" s="67"/>
      <c r="BU43" s="67"/>
      <c r="BV43" s="67"/>
      <c r="BW43" s="67"/>
    </row>
    <row r="44" spans="1:75" x14ac:dyDescent="0.25">
      <c r="A44" s="324" t="s">
        <v>18</v>
      </c>
      <c r="B44" s="304"/>
      <c r="C44" s="74"/>
      <c r="D44" s="70"/>
      <c r="E44" s="71"/>
      <c r="F44" s="72"/>
      <c r="G44" s="73"/>
      <c r="H44" s="75"/>
      <c r="I44" s="64"/>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c r="BG44" s="65"/>
      <c r="BH44" s="65"/>
      <c r="BI44" s="65"/>
      <c r="BJ44" s="65"/>
      <c r="BK44" s="65"/>
      <c r="BL44" s="65"/>
      <c r="BM44" s="65"/>
      <c r="BN44" s="65"/>
      <c r="BO44" s="65"/>
      <c r="BP44" s="67"/>
      <c r="BQ44" s="67"/>
      <c r="BR44" s="67"/>
      <c r="BS44" s="67"/>
      <c r="BT44" s="67"/>
      <c r="BU44" s="67"/>
      <c r="BV44" s="67"/>
      <c r="BW44" s="67"/>
    </row>
    <row r="45" spans="1:75" x14ac:dyDescent="0.25">
      <c r="A45" s="324" t="s">
        <v>19</v>
      </c>
      <c r="B45" s="304"/>
      <c r="C45" s="74"/>
      <c r="D45" s="70"/>
      <c r="E45" s="71"/>
      <c r="F45" s="72"/>
      <c r="G45" s="73"/>
      <c r="H45" s="75"/>
      <c r="I45" s="64"/>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7"/>
      <c r="BQ45" s="67"/>
      <c r="BR45" s="67"/>
      <c r="BS45" s="67"/>
      <c r="BT45" s="67"/>
      <c r="BU45" s="67"/>
      <c r="BV45" s="67"/>
      <c r="BW45" s="67"/>
    </row>
    <row r="46" spans="1:75" x14ac:dyDescent="0.25">
      <c r="A46" s="324" t="s">
        <v>20</v>
      </c>
      <c r="B46" s="304" t="s">
        <v>77</v>
      </c>
      <c r="C46" s="65"/>
      <c r="D46" s="65"/>
      <c r="E46" s="65"/>
      <c r="F46" s="66"/>
      <c r="G46" s="66"/>
      <c r="H46" s="65"/>
      <c r="I46" s="64"/>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c r="BK46" s="65"/>
      <c r="BL46" s="65"/>
      <c r="BM46" s="65"/>
      <c r="BN46" s="65"/>
      <c r="BO46" s="65"/>
      <c r="BP46" s="67"/>
      <c r="BQ46" s="67"/>
      <c r="BR46" s="67"/>
      <c r="BS46" s="67"/>
      <c r="BT46" s="67"/>
      <c r="BU46" s="67"/>
      <c r="BV46" s="67"/>
      <c r="BW46" s="67"/>
    </row>
    <row r="47" spans="1:75" x14ac:dyDescent="0.25">
      <c r="A47" s="324" t="s">
        <v>21</v>
      </c>
      <c r="B47" s="304"/>
      <c r="C47" s="65"/>
      <c r="D47" s="65"/>
      <c r="E47" s="65"/>
      <c r="F47" s="66"/>
      <c r="G47" s="66"/>
      <c r="H47" s="65"/>
      <c r="I47" s="64"/>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7"/>
      <c r="BQ47" s="67"/>
      <c r="BR47" s="67"/>
      <c r="BS47" s="67"/>
      <c r="BT47" s="67"/>
      <c r="BU47" s="67"/>
      <c r="BV47" s="67"/>
      <c r="BW47" s="67"/>
    </row>
    <row r="48" spans="1:75" ht="13" x14ac:dyDescent="0.25">
      <c r="A48" s="324" t="s">
        <v>22</v>
      </c>
      <c r="B48" s="305">
        <v>0.15</v>
      </c>
      <c r="C48" s="60" t="s">
        <v>106</v>
      </c>
      <c r="D48" s="19"/>
      <c r="E48" s="20"/>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row>
    <row r="49" spans="1:67" ht="13" x14ac:dyDescent="0.25">
      <c r="A49" s="325"/>
      <c r="B49" s="305">
        <f>SUM(B43:B48)</f>
        <v>0.15</v>
      </c>
      <c r="C49" s="21" t="s">
        <v>0</v>
      </c>
      <c r="D49" s="330" t="s">
        <v>252</v>
      </c>
      <c r="E49" s="330"/>
      <c r="F49" s="330"/>
      <c r="G49" s="330"/>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row>
    <row r="50" spans="1:67" x14ac:dyDescent="0.25">
      <c r="A50" s="326"/>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row>
    <row r="51" spans="1:67" ht="13" x14ac:dyDescent="0.25">
      <c r="A51" s="57"/>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row>
    <row r="52" spans="1:67" ht="42.65" customHeight="1" x14ac:dyDescent="0.25">
      <c r="A52" s="323" t="s">
        <v>96</v>
      </c>
      <c r="B52" s="566" t="s">
        <v>334</v>
      </c>
      <c r="C52" s="567"/>
      <c r="D52" s="567"/>
      <c r="E52" s="567"/>
      <c r="F52" s="567"/>
      <c r="G52" s="567"/>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4"/>
    </row>
    <row r="53" spans="1:67" ht="78.75" customHeight="1" x14ac:dyDescent="0.25">
      <c r="A53" s="116" t="s">
        <v>105</v>
      </c>
      <c r="B53" s="115" t="s">
        <v>110</v>
      </c>
      <c r="C53" s="116" t="s">
        <v>107</v>
      </c>
      <c r="D53" s="116" t="s">
        <v>347</v>
      </c>
      <c r="E53" s="115" t="s">
        <v>108</v>
      </c>
      <c r="F53" s="115" t="s">
        <v>116</v>
      </c>
      <c r="G53" s="116" t="s">
        <v>115</v>
      </c>
      <c r="H53" s="117" t="s">
        <v>109</v>
      </c>
      <c r="I53" s="452" t="s">
        <v>337</v>
      </c>
      <c r="J53" s="452" t="s">
        <v>337</v>
      </c>
      <c r="K53" s="452" t="s">
        <v>337</v>
      </c>
      <c r="L53" s="452" t="s">
        <v>337</v>
      </c>
      <c r="M53" s="452" t="s">
        <v>337</v>
      </c>
      <c r="N53" s="452" t="s">
        <v>337</v>
      </c>
      <c r="O53" s="452" t="s">
        <v>337</v>
      </c>
      <c r="P53" s="452" t="s">
        <v>337</v>
      </c>
      <c r="Q53" s="452" t="s">
        <v>337</v>
      </c>
      <c r="R53" s="452" t="s">
        <v>337</v>
      </c>
      <c r="S53" s="452" t="s">
        <v>337</v>
      </c>
      <c r="T53" s="452" t="s">
        <v>337</v>
      </c>
      <c r="U53" s="452" t="s">
        <v>337</v>
      </c>
      <c r="V53" s="452" t="s">
        <v>337</v>
      </c>
      <c r="W53" s="452" t="s">
        <v>337</v>
      </c>
      <c r="X53" s="452" t="s">
        <v>337</v>
      </c>
      <c r="Y53" s="452" t="s">
        <v>337</v>
      </c>
      <c r="Z53" s="452" t="s">
        <v>337</v>
      </c>
      <c r="AA53" s="452" t="s">
        <v>337</v>
      </c>
      <c r="AB53" s="452" t="s">
        <v>337</v>
      </c>
      <c r="AC53" s="452" t="s">
        <v>337</v>
      </c>
      <c r="AD53" s="452" t="s">
        <v>337</v>
      </c>
      <c r="AE53" s="452" t="s">
        <v>337</v>
      </c>
      <c r="AF53" s="452" t="s">
        <v>337</v>
      </c>
      <c r="AG53" s="452" t="s">
        <v>337</v>
      </c>
      <c r="AH53" s="452" t="s">
        <v>337</v>
      </c>
      <c r="AI53" s="452" t="s">
        <v>337</v>
      </c>
      <c r="AJ53" s="452" t="s">
        <v>337</v>
      </c>
      <c r="AK53" s="452" t="s">
        <v>337</v>
      </c>
      <c r="AL53" s="452" t="s">
        <v>337</v>
      </c>
      <c r="AM53" s="452" t="s">
        <v>337</v>
      </c>
      <c r="AN53" s="452" t="s">
        <v>337</v>
      </c>
      <c r="AO53" s="452" t="s">
        <v>337</v>
      </c>
      <c r="AP53" s="452" t="s">
        <v>337</v>
      </c>
      <c r="AQ53" s="452" t="s">
        <v>337</v>
      </c>
      <c r="AR53" s="452" t="s">
        <v>337</v>
      </c>
      <c r="AS53" s="452" t="s">
        <v>337</v>
      </c>
      <c r="AT53" s="452" t="s">
        <v>337</v>
      </c>
      <c r="AU53" s="452" t="s">
        <v>337</v>
      </c>
      <c r="AV53" s="452" t="s">
        <v>337</v>
      </c>
      <c r="AW53" s="452" t="s">
        <v>337</v>
      </c>
      <c r="AX53" s="452" t="s">
        <v>337</v>
      </c>
      <c r="AY53" s="452" t="s">
        <v>337</v>
      </c>
      <c r="AZ53" s="452" t="s">
        <v>337</v>
      </c>
      <c r="BA53" s="452" t="s">
        <v>337</v>
      </c>
      <c r="BB53" s="452" t="s">
        <v>337</v>
      </c>
      <c r="BC53" s="452" t="s">
        <v>337</v>
      </c>
      <c r="BD53" s="452" t="s">
        <v>337</v>
      </c>
      <c r="BE53" s="452" t="s">
        <v>337</v>
      </c>
      <c r="BF53" s="452" t="s">
        <v>337</v>
      </c>
      <c r="BG53" s="452" t="s">
        <v>337</v>
      </c>
      <c r="BH53" s="452" t="s">
        <v>337</v>
      </c>
      <c r="BI53" s="452" t="s">
        <v>337</v>
      </c>
      <c r="BJ53" s="452" t="s">
        <v>337</v>
      </c>
      <c r="BK53" s="452" t="s">
        <v>337</v>
      </c>
      <c r="BL53" s="452" t="s">
        <v>337</v>
      </c>
      <c r="BM53" s="452" t="s">
        <v>337</v>
      </c>
      <c r="BN53" s="452" t="s">
        <v>337</v>
      </c>
      <c r="BO53" s="452" t="s">
        <v>337</v>
      </c>
    </row>
    <row r="54" spans="1:67" x14ac:dyDescent="0.25">
      <c r="A54" s="324" t="s">
        <v>23</v>
      </c>
      <c r="B54" s="306"/>
      <c r="C54" s="70"/>
      <c r="D54" s="70"/>
      <c r="E54" s="70"/>
      <c r="F54" s="72"/>
      <c r="G54" s="73"/>
      <c r="H54" s="75"/>
      <c r="I54" s="64"/>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row>
    <row r="55" spans="1:67" x14ac:dyDescent="0.25">
      <c r="A55" s="324" t="s">
        <v>24</v>
      </c>
      <c r="B55" s="304" t="s">
        <v>77</v>
      </c>
      <c r="C55" s="74"/>
      <c r="D55" s="70"/>
      <c r="E55" s="70"/>
      <c r="F55" s="72"/>
      <c r="G55" s="73"/>
      <c r="H55" s="75"/>
      <c r="I55" s="64"/>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row>
    <row r="56" spans="1:67" x14ac:dyDescent="0.25">
      <c r="A56" s="324" t="s">
        <v>25</v>
      </c>
      <c r="B56" s="304"/>
      <c r="C56" s="74"/>
      <c r="D56" s="70"/>
      <c r="E56" s="70"/>
      <c r="F56" s="72"/>
      <c r="G56" s="73"/>
      <c r="H56" s="75"/>
      <c r="I56" s="64"/>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row>
    <row r="57" spans="1:67" x14ac:dyDescent="0.25">
      <c r="A57" s="324" t="s">
        <v>26</v>
      </c>
      <c r="B57" s="304" t="s">
        <v>77</v>
      </c>
      <c r="C57" s="65"/>
      <c r="D57" s="65"/>
      <c r="E57" s="65"/>
      <c r="F57" s="66"/>
      <c r="G57" s="66"/>
      <c r="H57" s="65"/>
      <c r="I57" s="64"/>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row>
    <row r="58" spans="1:67" x14ac:dyDescent="0.25">
      <c r="A58" s="324" t="s">
        <v>27</v>
      </c>
      <c r="B58" s="304" t="s">
        <v>77</v>
      </c>
      <c r="C58" s="65"/>
      <c r="D58" s="65"/>
      <c r="E58" s="65"/>
      <c r="F58" s="66"/>
      <c r="G58" s="66"/>
      <c r="H58" s="65"/>
      <c r="I58" s="64"/>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row>
    <row r="59" spans="1:67" ht="13" x14ac:dyDescent="0.25">
      <c r="A59" s="324" t="s">
        <v>28</v>
      </c>
      <c r="B59" s="305">
        <v>0.15</v>
      </c>
      <c r="C59" s="60" t="s">
        <v>106</v>
      </c>
      <c r="D59" s="19"/>
      <c r="E59" s="20"/>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row>
    <row r="60" spans="1:67" ht="13" x14ac:dyDescent="0.25">
      <c r="A60" s="325"/>
      <c r="B60" s="305">
        <f>SUM(B54:B59)</f>
        <v>0.15</v>
      </c>
      <c r="C60" s="21" t="s">
        <v>0</v>
      </c>
      <c r="D60" s="330" t="s">
        <v>252</v>
      </c>
      <c r="E60" s="330"/>
      <c r="F60" s="330"/>
      <c r="G60" s="330"/>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row>
    <row r="61" spans="1:67" x14ac:dyDescent="0.25">
      <c r="A61" s="326"/>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row>
    <row r="62" spans="1:67" ht="13" x14ac:dyDescent="0.25">
      <c r="A62" s="57"/>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row>
    <row r="63" spans="1:67" ht="31.15" customHeight="1" x14ac:dyDescent="0.25">
      <c r="A63" s="323" t="s">
        <v>236</v>
      </c>
      <c r="B63" s="566" t="s">
        <v>333</v>
      </c>
      <c r="C63" s="567"/>
      <c r="D63" s="567"/>
      <c r="E63" s="567"/>
      <c r="F63" s="567"/>
      <c r="G63" s="567"/>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4"/>
    </row>
    <row r="64" spans="1:67" ht="82.5" customHeight="1" x14ac:dyDescent="0.25">
      <c r="A64" s="116" t="s">
        <v>105</v>
      </c>
      <c r="B64" s="115" t="s">
        <v>110</v>
      </c>
      <c r="C64" s="116" t="s">
        <v>107</v>
      </c>
      <c r="D64" s="116" t="s">
        <v>347</v>
      </c>
      <c r="E64" s="115" t="s">
        <v>108</v>
      </c>
      <c r="F64" s="115" t="s">
        <v>116</v>
      </c>
      <c r="G64" s="116" t="s">
        <v>115</v>
      </c>
      <c r="H64" s="117" t="s">
        <v>109</v>
      </c>
      <c r="I64" s="452" t="s">
        <v>337</v>
      </c>
      <c r="J64" s="452" t="s">
        <v>337</v>
      </c>
      <c r="K64" s="452" t="s">
        <v>337</v>
      </c>
      <c r="L64" s="452" t="s">
        <v>337</v>
      </c>
      <c r="M64" s="452" t="s">
        <v>337</v>
      </c>
      <c r="N64" s="452" t="s">
        <v>337</v>
      </c>
      <c r="O64" s="452" t="s">
        <v>337</v>
      </c>
      <c r="P64" s="452" t="s">
        <v>337</v>
      </c>
      <c r="Q64" s="452" t="s">
        <v>337</v>
      </c>
      <c r="R64" s="452" t="s">
        <v>337</v>
      </c>
      <c r="S64" s="452" t="s">
        <v>337</v>
      </c>
      <c r="T64" s="452" t="s">
        <v>337</v>
      </c>
      <c r="U64" s="452" t="s">
        <v>337</v>
      </c>
      <c r="V64" s="452" t="s">
        <v>337</v>
      </c>
      <c r="W64" s="452" t="s">
        <v>337</v>
      </c>
      <c r="X64" s="452" t="s">
        <v>337</v>
      </c>
      <c r="Y64" s="452" t="s">
        <v>337</v>
      </c>
      <c r="Z64" s="452" t="s">
        <v>337</v>
      </c>
      <c r="AA64" s="452" t="s">
        <v>337</v>
      </c>
      <c r="AB64" s="452" t="s">
        <v>337</v>
      </c>
      <c r="AC64" s="452" t="s">
        <v>337</v>
      </c>
      <c r="AD64" s="452" t="s">
        <v>337</v>
      </c>
      <c r="AE64" s="452" t="s">
        <v>337</v>
      </c>
      <c r="AF64" s="452" t="s">
        <v>337</v>
      </c>
      <c r="AG64" s="452" t="s">
        <v>337</v>
      </c>
      <c r="AH64" s="452" t="s">
        <v>337</v>
      </c>
      <c r="AI64" s="452" t="s">
        <v>337</v>
      </c>
      <c r="AJ64" s="452" t="s">
        <v>337</v>
      </c>
      <c r="AK64" s="452" t="s">
        <v>337</v>
      </c>
      <c r="AL64" s="452" t="s">
        <v>337</v>
      </c>
      <c r="AM64" s="452" t="s">
        <v>337</v>
      </c>
      <c r="AN64" s="452" t="s">
        <v>337</v>
      </c>
      <c r="AO64" s="452" t="s">
        <v>337</v>
      </c>
      <c r="AP64" s="452" t="s">
        <v>337</v>
      </c>
      <c r="AQ64" s="452" t="s">
        <v>337</v>
      </c>
      <c r="AR64" s="452" t="s">
        <v>337</v>
      </c>
      <c r="AS64" s="452" t="s">
        <v>337</v>
      </c>
      <c r="AT64" s="452" t="s">
        <v>337</v>
      </c>
      <c r="AU64" s="452" t="s">
        <v>337</v>
      </c>
      <c r="AV64" s="452" t="s">
        <v>337</v>
      </c>
      <c r="AW64" s="452" t="s">
        <v>337</v>
      </c>
      <c r="AX64" s="452" t="s">
        <v>337</v>
      </c>
      <c r="AY64" s="452" t="s">
        <v>337</v>
      </c>
      <c r="AZ64" s="452" t="s">
        <v>337</v>
      </c>
      <c r="BA64" s="452" t="s">
        <v>337</v>
      </c>
      <c r="BB64" s="452" t="s">
        <v>337</v>
      </c>
      <c r="BC64" s="452" t="s">
        <v>337</v>
      </c>
      <c r="BD64" s="452" t="s">
        <v>337</v>
      </c>
      <c r="BE64" s="452" t="s">
        <v>337</v>
      </c>
      <c r="BF64" s="452" t="s">
        <v>337</v>
      </c>
      <c r="BG64" s="452" t="s">
        <v>337</v>
      </c>
      <c r="BH64" s="452" t="s">
        <v>337</v>
      </c>
      <c r="BI64" s="452" t="s">
        <v>337</v>
      </c>
      <c r="BJ64" s="452" t="s">
        <v>337</v>
      </c>
      <c r="BK64" s="452" t="s">
        <v>337</v>
      </c>
      <c r="BL64" s="452" t="s">
        <v>337</v>
      </c>
      <c r="BM64" s="452" t="s">
        <v>337</v>
      </c>
      <c r="BN64" s="452" t="s">
        <v>337</v>
      </c>
      <c r="BO64" s="452" t="s">
        <v>337</v>
      </c>
    </row>
    <row r="65" spans="1:74" x14ac:dyDescent="0.25">
      <c r="A65" s="324" t="s">
        <v>29</v>
      </c>
      <c r="B65" s="306"/>
      <c r="C65" s="70"/>
      <c r="D65" s="70"/>
      <c r="E65" s="71"/>
      <c r="F65" s="72" t="s">
        <v>77</v>
      </c>
      <c r="G65" s="73" t="s">
        <v>77</v>
      </c>
      <c r="H65" s="75" t="s">
        <v>77</v>
      </c>
      <c r="I65" s="64"/>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c r="BO65" s="65"/>
      <c r="BP65" s="67"/>
      <c r="BQ65" s="67"/>
      <c r="BR65" s="67"/>
      <c r="BS65" s="67"/>
      <c r="BT65" s="67"/>
      <c r="BU65" s="67"/>
      <c r="BV65" s="67"/>
    </row>
    <row r="66" spans="1:74" x14ac:dyDescent="0.25">
      <c r="A66" s="324" t="s">
        <v>30</v>
      </c>
      <c r="B66" s="304" t="s">
        <v>77</v>
      </c>
      <c r="C66" s="65"/>
      <c r="D66" s="65"/>
      <c r="E66" s="65"/>
      <c r="F66" s="66"/>
      <c r="G66" s="66"/>
      <c r="H66" s="65"/>
      <c r="I66" s="64"/>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7"/>
      <c r="BQ66" s="67"/>
      <c r="BR66" s="67"/>
      <c r="BS66" s="67"/>
      <c r="BT66" s="67"/>
      <c r="BU66" s="67"/>
      <c r="BV66" s="67"/>
    </row>
    <row r="67" spans="1:74" x14ac:dyDescent="0.25">
      <c r="A67" s="324" t="s">
        <v>31</v>
      </c>
      <c r="B67" s="304"/>
      <c r="C67" s="65"/>
      <c r="D67" s="65"/>
      <c r="E67" s="65"/>
      <c r="F67" s="66"/>
      <c r="G67" s="66"/>
      <c r="H67" s="65"/>
      <c r="I67" s="64"/>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c r="BO67" s="65"/>
      <c r="BP67" s="67"/>
      <c r="BQ67" s="67"/>
      <c r="BR67" s="67"/>
      <c r="BS67" s="67"/>
      <c r="BT67" s="67"/>
      <c r="BU67" s="67"/>
      <c r="BV67" s="67"/>
    </row>
    <row r="68" spans="1:74" x14ac:dyDescent="0.25">
      <c r="A68" s="324" t="s">
        <v>32</v>
      </c>
      <c r="B68" s="304" t="s">
        <v>77</v>
      </c>
      <c r="C68" s="65"/>
      <c r="D68" s="65"/>
      <c r="E68" s="65"/>
      <c r="F68" s="66"/>
      <c r="G68" s="66"/>
      <c r="H68" s="65"/>
      <c r="I68" s="64"/>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7"/>
      <c r="BQ68" s="67"/>
      <c r="BR68" s="67"/>
      <c r="BS68" s="67"/>
      <c r="BT68" s="67"/>
      <c r="BU68" s="67"/>
      <c r="BV68" s="67"/>
    </row>
    <row r="69" spans="1:74" x14ac:dyDescent="0.25">
      <c r="A69" s="324" t="s">
        <v>33</v>
      </c>
      <c r="B69" s="304" t="s">
        <v>77</v>
      </c>
      <c r="C69" s="65"/>
      <c r="D69" s="65"/>
      <c r="E69" s="65"/>
      <c r="F69" s="66"/>
      <c r="G69" s="66"/>
      <c r="H69" s="65"/>
      <c r="I69" s="64"/>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7"/>
      <c r="BQ69" s="67"/>
      <c r="BR69" s="67"/>
      <c r="BS69" s="67"/>
      <c r="BT69" s="67"/>
      <c r="BU69" s="67"/>
      <c r="BV69" s="67"/>
    </row>
    <row r="70" spans="1:74" ht="13" x14ac:dyDescent="0.25">
      <c r="A70" s="324" t="s">
        <v>34</v>
      </c>
      <c r="B70" s="305">
        <v>0.15</v>
      </c>
      <c r="C70" s="60" t="s">
        <v>106</v>
      </c>
      <c r="D70" s="19"/>
      <c r="E70" s="20"/>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row>
    <row r="71" spans="1:74" ht="13" x14ac:dyDescent="0.25">
      <c r="A71" s="325"/>
      <c r="B71" s="305">
        <f>SUM(B65:B70)</f>
        <v>0.15</v>
      </c>
      <c r="C71" s="21" t="s">
        <v>0</v>
      </c>
      <c r="D71" s="330" t="s">
        <v>252</v>
      </c>
      <c r="E71" s="330"/>
      <c r="F71" s="330"/>
      <c r="G71" s="330"/>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row>
    <row r="72" spans="1:74" x14ac:dyDescent="0.25">
      <c r="A72" s="326"/>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row>
    <row r="73" spans="1:74" ht="13" x14ac:dyDescent="0.25">
      <c r="A73" s="57"/>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4" spans="1:74" ht="36.65" customHeight="1" x14ac:dyDescent="0.25">
      <c r="A74" s="323" t="s">
        <v>237</v>
      </c>
      <c r="B74" s="566" t="s">
        <v>98</v>
      </c>
      <c r="C74" s="567"/>
      <c r="D74" s="567"/>
      <c r="E74" s="567"/>
      <c r="F74" s="567"/>
      <c r="G74" s="567"/>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4"/>
    </row>
    <row r="75" spans="1:74" ht="87" customHeight="1" x14ac:dyDescent="0.25">
      <c r="A75" s="116" t="s">
        <v>105</v>
      </c>
      <c r="B75" s="115" t="s">
        <v>110</v>
      </c>
      <c r="C75" s="116" t="s">
        <v>107</v>
      </c>
      <c r="D75" s="116" t="s">
        <v>347</v>
      </c>
      <c r="E75" s="115" t="s">
        <v>108</v>
      </c>
      <c r="F75" s="115" t="s">
        <v>116</v>
      </c>
      <c r="G75" s="116" t="s">
        <v>115</v>
      </c>
      <c r="H75" s="117" t="s">
        <v>109</v>
      </c>
      <c r="I75" s="452" t="s">
        <v>337</v>
      </c>
      <c r="J75" s="452" t="s">
        <v>337</v>
      </c>
      <c r="K75" s="452" t="s">
        <v>337</v>
      </c>
      <c r="L75" s="452" t="s">
        <v>337</v>
      </c>
      <c r="M75" s="452" t="s">
        <v>337</v>
      </c>
      <c r="N75" s="452" t="s">
        <v>337</v>
      </c>
      <c r="O75" s="452" t="s">
        <v>337</v>
      </c>
      <c r="P75" s="452" t="s">
        <v>337</v>
      </c>
      <c r="Q75" s="452" t="s">
        <v>337</v>
      </c>
      <c r="R75" s="452" t="s">
        <v>337</v>
      </c>
      <c r="S75" s="452" t="s">
        <v>337</v>
      </c>
      <c r="T75" s="452" t="s">
        <v>337</v>
      </c>
      <c r="U75" s="452" t="s">
        <v>337</v>
      </c>
      <c r="V75" s="452" t="s">
        <v>337</v>
      </c>
      <c r="W75" s="452" t="s">
        <v>337</v>
      </c>
      <c r="X75" s="452" t="s">
        <v>337</v>
      </c>
      <c r="Y75" s="452" t="s">
        <v>337</v>
      </c>
      <c r="Z75" s="452" t="s">
        <v>337</v>
      </c>
      <c r="AA75" s="452" t="s">
        <v>337</v>
      </c>
      <c r="AB75" s="452" t="s">
        <v>337</v>
      </c>
      <c r="AC75" s="452" t="s">
        <v>337</v>
      </c>
      <c r="AD75" s="452" t="s">
        <v>337</v>
      </c>
      <c r="AE75" s="452" t="s">
        <v>337</v>
      </c>
      <c r="AF75" s="452" t="s">
        <v>337</v>
      </c>
      <c r="AG75" s="452" t="s">
        <v>337</v>
      </c>
      <c r="AH75" s="452" t="s">
        <v>337</v>
      </c>
      <c r="AI75" s="452" t="s">
        <v>337</v>
      </c>
      <c r="AJ75" s="452" t="s">
        <v>337</v>
      </c>
      <c r="AK75" s="452" t="s">
        <v>337</v>
      </c>
      <c r="AL75" s="452" t="s">
        <v>337</v>
      </c>
      <c r="AM75" s="452" t="s">
        <v>337</v>
      </c>
      <c r="AN75" s="452" t="s">
        <v>337</v>
      </c>
      <c r="AO75" s="452" t="s">
        <v>337</v>
      </c>
      <c r="AP75" s="452" t="s">
        <v>337</v>
      </c>
      <c r="AQ75" s="452" t="s">
        <v>337</v>
      </c>
      <c r="AR75" s="452" t="s">
        <v>337</v>
      </c>
      <c r="AS75" s="452" t="s">
        <v>337</v>
      </c>
      <c r="AT75" s="452" t="s">
        <v>337</v>
      </c>
      <c r="AU75" s="452" t="s">
        <v>337</v>
      </c>
      <c r="AV75" s="452" t="s">
        <v>337</v>
      </c>
      <c r="AW75" s="452" t="s">
        <v>337</v>
      </c>
      <c r="AX75" s="452" t="s">
        <v>337</v>
      </c>
      <c r="AY75" s="452" t="s">
        <v>337</v>
      </c>
      <c r="AZ75" s="452" t="s">
        <v>337</v>
      </c>
      <c r="BA75" s="452" t="s">
        <v>337</v>
      </c>
      <c r="BB75" s="452" t="s">
        <v>337</v>
      </c>
      <c r="BC75" s="452" t="s">
        <v>337</v>
      </c>
      <c r="BD75" s="452" t="s">
        <v>337</v>
      </c>
      <c r="BE75" s="452" t="s">
        <v>337</v>
      </c>
      <c r="BF75" s="452" t="s">
        <v>337</v>
      </c>
      <c r="BG75" s="452" t="s">
        <v>337</v>
      </c>
      <c r="BH75" s="452" t="s">
        <v>337</v>
      </c>
      <c r="BI75" s="452" t="s">
        <v>337</v>
      </c>
      <c r="BJ75" s="452" t="s">
        <v>337</v>
      </c>
      <c r="BK75" s="452" t="s">
        <v>337</v>
      </c>
      <c r="BL75" s="452" t="s">
        <v>337</v>
      </c>
      <c r="BM75" s="452" t="s">
        <v>337</v>
      </c>
      <c r="BN75" s="452" t="s">
        <v>337</v>
      </c>
      <c r="BO75" s="452" t="s">
        <v>337</v>
      </c>
    </row>
    <row r="76" spans="1:74" x14ac:dyDescent="0.25">
      <c r="A76" s="324" t="s">
        <v>35</v>
      </c>
      <c r="B76" s="306" t="s">
        <v>77</v>
      </c>
      <c r="C76" s="61"/>
      <c r="D76" s="61"/>
      <c r="E76" s="62"/>
      <c r="F76" s="63"/>
      <c r="G76" s="63"/>
      <c r="H76" s="62"/>
      <c r="I76" s="64"/>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7"/>
      <c r="BQ76" s="67"/>
      <c r="BR76" s="67"/>
      <c r="BS76" s="67"/>
      <c r="BT76" s="67"/>
      <c r="BU76" s="67"/>
    </row>
    <row r="77" spans="1:74" x14ac:dyDescent="0.25">
      <c r="A77" s="324" t="s">
        <v>36</v>
      </c>
      <c r="B77" s="304" t="s">
        <v>77</v>
      </c>
      <c r="C77" s="65"/>
      <c r="D77" s="65"/>
      <c r="E77" s="65"/>
      <c r="F77" s="66"/>
      <c r="G77" s="66"/>
      <c r="H77" s="65"/>
      <c r="I77" s="64"/>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7"/>
      <c r="BQ77" s="67"/>
      <c r="BR77" s="67"/>
      <c r="BS77" s="67"/>
      <c r="BT77" s="67"/>
      <c r="BU77" s="67"/>
    </row>
    <row r="78" spans="1:74" x14ac:dyDescent="0.25">
      <c r="A78" s="324" t="s">
        <v>37</v>
      </c>
      <c r="B78" s="304"/>
      <c r="C78" s="65"/>
      <c r="D78" s="65"/>
      <c r="E78" s="65"/>
      <c r="F78" s="66"/>
      <c r="G78" s="66"/>
      <c r="H78" s="65"/>
      <c r="I78" s="64"/>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7"/>
      <c r="BQ78" s="67"/>
      <c r="BR78" s="67"/>
      <c r="BS78" s="67"/>
      <c r="BT78" s="67"/>
      <c r="BU78" s="67"/>
    </row>
    <row r="79" spans="1:74" x14ac:dyDescent="0.25">
      <c r="A79" s="324" t="s">
        <v>38</v>
      </c>
      <c r="B79" s="304" t="s">
        <v>77</v>
      </c>
      <c r="C79" s="65"/>
      <c r="D79" s="65"/>
      <c r="E79" s="65"/>
      <c r="F79" s="66"/>
      <c r="G79" s="66"/>
      <c r="H79" s="65"/>
      <c r="I79" s="64"/>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7"/>
      <c r="BQ79" s="67"/>
      <c r="BR79" s="67"/>
      <c r="BS79" s="67"/>
      <c r="BT79" s="67"/>
      <c r="BU79" s="67"/>
    </row>
    <row r="80" spans="1:74" x14ac:dyDescent="0.25">
      <c r="A80" s="324" t="s">
        <v>39</v>
      </c>
      <c r="B80" s="304" t="s">
        <v>77</v>
      </c>
      <c r="C80" s="65"/>
      <c r="D80" s="65"/>
      <c r="E80" s="65"/>
      <c r="F80" s="66"/>
      <c r="G80" s="66"/>
      <c r="H80" s="65"/>
      <c r="I80" s="64"/>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7"/>
      <c r="BQ80" s="67"/>
      <c r="BR80" s="67"/>
      <c r="BS80" s="67"/>
      <c r="BT80" s="67"/>
      <c r="BU80" s="67"/>
    </row>
    <row r="81" spans="1:75" ht="13" x14ac:dyDescent="0.25">
      <c r="A81" s="324" t="s">
        <v>40</v>
      </c>
      <c r="B81" s="305">
        <v>0.15</v>
      </c>
      <c r="C81" s="60" t="s">
        <v>106</v>
      </c>
      <c r="D81" s="19"/>
      <c r="E81" s="20"/>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row>
    <row r="82" spans="1:75" ht="13" x14ac:dyDescent="0.25">
      <c r="A82" s="325"/>
      <c r="B82" s="305">
        <f>SUM(B76:B81)</f>
        <v>0.15</v>
      </c>
      <c r="C82" s="21" t="s">
        <v>0</v>
      </c>
      <c r="D82" s="330" t="s">
        <v>252</v>
      </c>
      <c r="E82" s="330"/>
      <c r="F82" s="330"/>
      <c r="G82" s="330"/>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row>
    <row r="83" spans="1:75" x14ac:dyDescent="0.25">
      <c r="A83" s="326"/>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row>
    <row r="84" spans="1:75" ht="13" x14ac:dyDescent="0.25">
      <c r="A84" s="57"/>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row>
    <row r="85" spans="1:75" ht="37.15" customHeight="1" x14ac:dyDescent="0.25">
      <c r="A85" s="323" t="s">
        <v>238</v>
      </c>
      <c r="B85" s="566" t="s">
        <v>99</v>
      </c>
      <c r="C85" s="567"/>
      <c r="D85" s="567"/>
      <c r="E85" s="567"/>
      <c r="F85" s="567"/>
      <c r="G85" s="567"/>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4"/>
    </row>
    <row r="86" spans="1:75" ht="81.75" customHeight="1" x14ac:dyDescent="0.25">
      <c r="A86" s="116" t="s">
        <v>105</v>
      </c>
      <c r="B86" s="115" t="s">
        <v>110</v>
      </c>
      <c r="C86" s="116" t="s">
        <v>107</v>
      </c>
      <c r="D86" s="116" t="s">
        <v>347</v>
      </c>
      <c r="E86" s="115" t="s">
        <v>108</v>
      </c>
      <c r="F86" s="115" t="s">
        <v>116</v>
      </c>
      <c r="G86" s="116" t="s">
        <v>115</v>
      </c>
      <c r="H86" s="117" t="s">
        <v>109</v>
      </c>
      <c r="I86" s="452" t="s">
        <v>337</v>
      </c>
      <c r="J86" s="452" t="s">
        <v>337</v>
      </c>
      <c r="K86" s="452" t="s">
        <v>337</v>
      </c>
      <c r="L86" s="452" t="s">
        <v>337</v>
      </c>
      <c r="M86" s="452" t="s">
        <v>337</v>
      </c>
      <c r="N86" s="452" t="s">
        <v>337</v>
      </c>
      <c r="O86" s="452" t="s">
        <v>337</v>
      </c>
      <c r="P86" s="452" t="s">
        <v>337</v>
      </c>
      <c r="Q86" s="452" t="s">
        <v>337</v>
      </c>
      <c r="R86" s="452" t="s">
        <v>337</v>
      </c>
      <c r="S86" s="452" t="s">
        <v>337</v>
      </c>
      <c r="T86" s="452" t="s">
        <v>337</v>
      </c>
      <c r="U86" s="452" t="s">
        <v>337</v>
      </c>
      <c r="V86" s="452" t="s">
        <v>337</v>
      </c>
      <c r="W86" s="452" t="s">
        <v>337</v>
      </c>
      <c r="X86" s="452" t="s">
        <v>337</v>
      </c>
      <c r="Y86" s="452" t="s">
        <v>337</v>
      </c>
      <c r="Z86" s="452" t="s">
        <v>337</v>
      </c>
      <c r="AA86" s="452" t="s">
        <v>337</v>
      </c>
      <c r="AB86" s="452" t="s">
        <v>337</v>
      </c>
      <c r="AC86" s="452" t="s">
        <v>337</v>
      </c>
      <c r="AD86" s="452" t="s">
        <v>337</v>
      </c>
      <c r="AE86" s="452" t="s">
        <v>337</v>
      </c>
      <c r="AF86" s="452" t="s">
        <v>337</v>
      </c>
      <c r="AG86" s="452" t="s">
        <v>337</v>
      </c>
      <c r="AH86" s="452" t="s">
        <v>337</v>
      </c>
      <c r="AI86" s="452" t="s">
        <v>337</v>
      </c>
      <c r="AJ86" s="452" t="s">
        <v>337</v>
      </c>
      <c r="AK86" s="452" t="s">
        <v>337</v>
      </c>
      <c r="AL86" s="452" t="s">
        <v>337</v>
      </c>
      <c r="AM86" s="452" t="s">
        <v>337</v>
      </c>
      <c r="AN86" s="452" t="s">
        <v>337</v>
      </c>
      <c r="AO86" s="452" t="s">
        <v>337</v>
      </c>
      <c r="AP86" s="452" t="s">
        <v>337</v>
      </c>
      <c r="AQ86" s="452" t="s">
        <v>337</v>
      </c>
      <c r="AR86" s="452" t="s">
        <v>337</v>
      </c>
      <c r="AS86" s="452" t="s">
        <v>337</v>
      </c>
      <c r="AT86" s="452" t="s">
        <v>337</v>
      </c>
      <c r="AU86" s="452" t="s">
        <v>337</v>
      </c>
      <c r="AV86" s="452" t="s">
        <v>337</v>
      </c>
      <c r="AW86" s="452" t="s">
        <v>337</v>
      </c>
      <c r="AX86" s="452" t="s">
        <v>337</v>
      </c>
      <c r="AY86" s="452" t="s">
        <v>337</v>
      </c>
      <c r="AZ86" s="452" t="s">
        <v>337</v>
      </c>
      <c r="BA86" s="452" t="s">
        <v>337</v>
      </c>
      <c r="BB86" s="452" t="s">
        <v>337</v>
      </c>
      <c r="BC86" s="452" t="s">
        <v>337</v>
      </c>
      <c r="BD86" s="452" t="s">
        <v>337</v>
      </c>
      <c r="BE86" s="452" t="s">
        <v>337</v>
      </c>
      <c r="BF86" s="452" t="s">
        <v>337</v>
      </c>
      <c r="BG86" s="452" t="s">
        <v>337</v>
      </c>
      <c r="BH86" s="452" t="s">
        <v>337</v>
      </c>
      <c r="BI86" s="452" t="s">
        <v>337</v>
      </c>
      <c r="BJ86" s="452" t="s">
        <v>337</v>
      </c>
      <c r="BK86" s="452" t="s">
        <v>337</v>
      </c>
      <c r="BL86" s="452" t="s">
        <v>337</v>
      </c>
      <c r="BM86" s="452" t="s">
        <v>337</v>
      </c>
      <c r="BN86" s="452" t="s">
        <v>337</v>
      </c>
      <c r="BO86" s="452" t="s">
        <v>337</v>
      </c>
    </row>
    <row r="87" spans="1:75" x14ac:dyDescent="0.25">
      <c r="A87" s="324" t="s">
        <v>41</v>
      </c>
      <c r="B87" s="306" t="s">
        <v>77</v>
      </c>
      <c r="C87" s="61"/>
      <c r="D87" s="61"/>
      <c r="E87" s="62"/>
      <c r="F87" s="63"/>
      <c r="G87" s="63"/>
      <c r="H87" s="62"/>
      <c r="I87" s="64"/>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7"/>
      <c r="BQ87" s="67"/>
      <c r="BR87" s="67"/>
      <c r="BS87" s="67"/>
      <c r="BT87" s="67"/>
      <c r="BU87" s="67"/>
      <c r="BV87" s="67"/>
      <c r="BW87" s="67"/>
    </row>
    <row r="88" spans="1:75" x14ac:dyDescent="0.25">
      <c r="A88" s="324" t="s">
        <v>42</v>
      </c>
      <c r="B88" s="304" t="s">
        <v>77</v>
      </c>
      <c r="C88" s="65"/>
      <c r="D88" s="65"/>
      <c r="E88" s="65"/>
      <c r="F88" s="66"/>
      <c r="G88" s="66"/>
      <c r="H88" s="65"/>
      <c r="I88" s="64"/>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7"/>
      <c r="BQ88" s="67"/>
      <c r="BR88" s="67"/>
      <c r="BS88" s="67"/>
      <c r="BT88" s="67"/>
      <c r="BU88" s="67"/>
      <c r="BV88" s="67"/>
      <c r="BW88" s="67"/>
    </row>
    <row r="89" spans="1:75" x14ac:dyDescent="0.25">
      <c r="A89" s="324" t="s">
        <v>43</v>
      </c>
      <c r="B89" s="304"/>
      <c r="C89" s="65"/>
      <c r="D89" s="65"/>
      <c r="E89" s="65"/>
      <c r="F89" s="66"/>
      <c r="G89" s="66"/>
      <c r="H89" s="65"/>
      <c r="I89" s="64"/>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7"/>
      <c r="BQ89" s="67"/>
      <c r="BR89" s="67"/>
      <c r="BS89" s="67"/>
      <c r="BT89" s="67"/>
      <c r="BU89" s="67"/>
      <c r="BV89" s="67"/>
      <c r="BW89" s="67"/>
    </row>
    <row r="90" spans="1:75" x14ac:dyDescent="0.25">
      <c r="A90" s="324" t="s">
        <v>44</v>
      </c>
      <c r="B90" s="304" t="s">
        <v>77</v>
      </c>
      <c r="C90" s="65"/>
      <c r="D90" s="65"/>
      <c r="E90" s="65"/>
      <c r="F90" s="66"/>
      <c r="G90" s="66"/>
      <c r="H90" s="65"/>
      <c r="I90" s="64"/>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7"/>
      <c r="BQ90" s="67"/>
      <c r="BR90" s="67"/>
      <c r="BS90" s="67"/>
      <c r="BT90" s="67"/>
      <c r="BU90" s="67"/>
      <c r="BV90" s="67"/>
      <c r="BW90" s="67"/>
    </row>
    <row r="91" spans="1:75" x14ac:dyDescent="0.25">
      <c r="A91" s="324" t="s">
        <v>45</v>
      </c>
      <c r="B91" s="304" t="s">
        <v>77</v>
      </c>
      <c r="C91" s="65"/>
      <c r="D91" s="65"/>
      <c r="E91" s="65"/>
      <c r="F91" s="66"/>
      <c r="G91" s="66"/>
      <c r="H91" s="65"/>
      <c r="I91" s="64"/>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7"/>
      <c r="BQ91" s="67"/>
      <c r="BR91" s="67"/>
      <c r="BS91" s="67"/>
      <c r="BT91" s="67"/>
      <c r="BU91" s="67"/>
      <c r="BV91" s="67"/>
      <c r="BW91" s="67"/>
    </row>
    <row r="92" spans="1:75" ht="13" x14ac:dyDescent="0.25">
      <c r="A92" s="324" t="s">
        <v>46</v>
      </c>
      <c r="B92" s="305">
        <v>0.15</v>
      </c>
      <c r="C92" s="60" t="s">
        <v>106</v>
      </c>
      <c r="D92" s="19"/>
      <c r="E92" s="20"/>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row>
    <row r="93" spans="1:75" ht="13" x14ac:dyDescent="0.25">
      <c r="A93" s="325"/>
      <c r="B93" s="305">
        <f>SUM(B87:B92)</f>
        <v>0.15</v>
      </c>
      <c r="C93" s="21" t="s">
        <v>0</v>
      </c>
      <c r="D93" s="330" t="s">
        <v>252</v>
      </c>
      <c r="E93" s="330"/>
      <c r="F93" s="330"/>
      <c r="G93" s="330"/>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row>
    <row r="94" spans="1:75" x14ac:dyDescent="0.25">
      <c r="A94" s="326"/>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row>
    <row r="95" spans="1:75" ht="13" x14ac:dyDescent="0.25">
      <c r="A95" s="57"/>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row>
    <row r="96" spans="1:75" ht="41.5" customHeight="1" x14ac:dyDescent="0.25">
      <c r="A96" s="323" t="s">
        <v>239</v>
      </c>
      <c r="B96" s="566" t="s">
        <v>100</v>
      </c>
      <c r="C96" s="567"/>
      <c r="D96" s="567"/>
      <c r="E96" s="567"/>
      <c r="F96" s="567"/>
      <c r="G96" s="567"/>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4"/>
    </row>
    <row r="97" spans="1:74" ht="83.25" customHeight="1" x14ac:dyDescent="0.25">
      <c r="A97" s="116" t="s">
        <v>105</v>
      </c>
      <c r="B97" s="115" t="s">
        <v>110</v>
      </c>
      <c r="C97" s="116" t="s">
        <v>107</v>
      </c>
      <c r="D97" s="116" t="s">
        <v>347</v>
      </c>
      <c r="E97" s="115" t="s">
        <v>108</v>
      </c>
      <c r="F97" s="115" t="s">
        <v>116</v>
      </c>
      <c r="G97" s="116" t="s">
        <v>115</v>
      </c>
      <c r="H97" s="117" t="s">
        <v>109</v>
      </c>
      <c r="I97" s="452" t="s">
        <v>337</v>
      </c>
      <c r="J97" s="452" t="s">
        <v>337</v>
      </c>
      <c r="K97" s="452" t="s">
        <v>337</v>
      </c>
      <c r="L97" s="452" t="s">
        <v>337</v>
      </c>
      <c r="M97" s="452" t="s">
        <v>337</v>
      </c>
      <c r="N97" s="452" t="s">
        <v>337</v>
      </c>
      <c r="O97" s="452" t="s">
        <v>337</v>
      </c>
      <c r="P97" s="452" t="s">
        <v>337</v>
      </c>
      <c r="Q97" s="452" t="s">
        <v>337</v>
      </c>
      <c r="R97" s="452" t="s">
        <v>337</v>
      </c>
      <c r="S97" s="452" t="s">
        <v>337</v>
      </c>
      <c r="T97" s="452" t="s">
        <v>337</v>
      </c>
      <c r="U97" s="452" t="s">
        <v>337</v>
      </c>
      <c r="V97" s="452" t="s">
        <v>337</v>
      </c>
      <c r="W97" s="452" t="s">
        <v>337</v>
      </c>
      <c r="X97" s="452" t="s">
        <v>337</v>
      </c>
      <c r="Y97" s="452" t="s">
        <v>337</v>
      </c>
      <c r="Z97" s="452" t="s">
        <v>337</v>
      </c>
      <c r="AA97" s="452" t="s">
        <v>337</v>
      </c>
      <c r="AB97" s="452" t="s">
        <v>337</v>
      </c>
      <c r="AC97" s="452" t="s">
        <v>337</v>
      </c>
      <c r="AD97" s="452" t="s">
        <v>337</v>
      </c>
      <c r="AE97" s="452" t="s">
        <v>337</v>
      </c>
      <c r="AF97" s="452" t="s">
        <v>337</v>
      </c>
      <c r="AG97" s="452" t="s">
        <v>337</v>
      </c>
      <c r="AH97" s="452" t="s">
        <v>337</v>
      </c>
      <c r="AI97" s="452" t="s">
        <v>337</v>
      </c>
      <c r="AJ97" s="452" t="s">
        <v>337</v>
      </c>
      <c r="AK97" s="452" t="s">
        <v>337</v>
      </c>
      <c r="AL97" s="452" t="s">
        <v>337</v>
      </c>
      <c r="AM97" s="452" t="s">
        <v>337</v>
      </c>
      <c r="AN97" s="452" t="s">
        <v>337</v>
      </c>
      <c r="AO97" s="452" t="s">
        <v>337</v>
      </c>
      <c r="AP97" s="452" t="s">
        <v>337</v>
      </c>
      <c r="AQ97" s="452" t="s">
        <v>337</v>
      </c>
      <c r="AR97" s="452" t="s">
        <v>337</v>
      </c>
      <c r="AS97" s="452" t="s">
        <v>337</v>
      </c>
      <c r="AT97" s="452" t="s">
        <v>337</v>
      </c>
      <c r="AU97" s="452" t="s">
        <v>337</v>
      </c>
      <c r="AV97" s="452" t="s">
        <v>337</v>
      </c>
      <c r="AW97" s="452" t="s">
        <v>337</v>
      </c>
      <c r="AX97" s="452" t="s">
        <v>337</v>
      </c>
      <c r="AY97" s="452" t="s">
        <v>337</v>
      </c>
      <c r="AZ97" s="452" t="s">
        <v>337</v>
      </c>
      <c r="BA97" s="452" t="s">
        <v>337</v>
      </c>
      <c r="BB97" s="452" t="s">
        <v>337</v>
      </c>
      <c r="BC97" s="452" t="s">
        <v>337</v>
      </c>
      <c r="BD97" s="452" t="s">
        <v>337</v>
      </c>
      <c r="BE97" s="452" t="s">
        <v>337</v>
      </c>
      <c r="BF97" s="452" t="s">
        <v>337</v>
      </c>
      <c r="BG97" s="452" t="s">
        <v>337</v>
      </c>
      <c r="BH97" s="452" t="s">
        <v>337</v>
      </c>
      <c r="BI97" s="452" t="s">
        <v>337</v>
      </c>
      <c r="BJ97" s="452" t="s">
        <v>337</v>
      </c>
      <c r="BK97" s="452" t="s">
        <v>337</v>
      </c>
      <c r="BL97" s="452" t="s">
        <v>337</v>
      </c>
      <c r="BM97" s="452" t="s">
        <v>337</v>
      </c>
      <c r="BN97" s="452" t="s">
        <v>337</v>
      </c>
      <c r="BO97" s="452" t="s">
        <v>337</v>
      </c>
    </row>
    <row r="98" spans="1:74" x14ac:dyDescent="0.25">
      <c r="A98" s="324" t="s">
        <v>47</v>
      </c>
      <c r="B98" s="306"/>
      <c r="C98" s="61"/>
      <c r="D98" s="61"/>
      <c r="E98" s="62"/>
      <c r="F98" s="63"/>
      <c r="G98" s="63"/>
      <c r="H98" s="62"/>
      <c r="I98" s="64"/>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7"/>
      <c r="BQ98" s="67"/>
      <c r="BR98" s="67"/>
      <c r="BS98" s="67"/>
      <c r="BT98" s="67"/>
      <c r="BU98" s="67"/>
      <c r="BV98" s="67"/>
    </row>
    <row r="99" spans="1:74" x14ac:dyDescent="0.25">
      <c r="A99" s="324" t="s">
        <v>48</v>
      </c>
      <c r="B99" s="304"/>
      <c r="C99" s="65"/>
      <c r="D99" s="65"/>
      <c r="E99" s="65"/>
      <c r="F99" s="66"/>
      <c r="G99" s="66"/>
      <c r="H99" s="65"/>
      <c r="I99" s="64"/>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7"/>
      <c r="BQ99" s="67"/>
      <c r="BR99" s="67"/>
      <c r="BS99" s="67"/>
      <c r="BT99" s="67"/>
      <c r="BU99" s="67"/>
      <c r="BV99" s="67"/>
    </row>
    <row r="100" spans="1:74" x14ac:dyDescent="0.25">
      <c r="A100" s="324" t="s">
        <v>49</v>
      </c>
      <c r="B100" s="304"/>
      <c r="C100" s="65"/>
      <c r="D100" s="65"/>
      <c r="E100" s="65"/>
      <c r="F100" s="66"/>
      <c r="G100" s="66"/>
      <c r="H100" s="65"/>
      <c r="I100" s="64"/>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7"/>
      <c r="BQ100" s="67"/>
      <c r="BR100" s="67"/>
      <c r="BS100" s="67"/>
      <c r="BT100" s="67"/>
      <c r="BU100" s="67"/>
      <c r="BV100" s="67"/>
    </row>
    <row r="101" spans="1:74" x14ac:dyDescent="0.25">
      <c r="A101" s="324" t="s">
        <v>50</v>
      </c>
      <c r="B101" s="304"/>
      <c r="C101" s="65"/>
      <c r="D101" s="65"/>
      <c r="E101" s="65"/>
      <c r="F101" s="66"/>
      <c r="G101" s="66"/>
      <c r="H101" s="65"/>
      <c r="I101" s="64"/>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7"/>
      <c r="BQ101" s="67"/>
      <c r="BR101" s="67"/>
      <c r="BS101" s="67"/>
      <c r="BT101" s="67"/>
      <c r="BU101" s="67"/>
      <c r="BV101" s="67"/>
    </row>
    <row r="102" spans="1:74" x14ac:dyDescent="0.25">
      <c r="A102" s="324" t="s">
        <v>51</v>
      </c>
      <c r="B102" s="304"/>
      <c r="C102" s="65"/>
      <c r="D102" s="65"/>
      <c r="E102" s="65"/>
      <c r="F102" s="66"/>
      <c r="G102" s="66"/>
      <c r="H102" s="65"/>
      <c r="I102" s="64"/>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7"/>
      <c r="BQ102" s="67"/>
      <c r="BR102" s="67"/>
      <c r="BS102" s="67"/>
      <c r="BT102" s="67"/>
      <c r="BU102" s="67"/>
      <c r="BV102" s="67"/>
    </row>
    <row r="103" spans="1:74" ht="13" x14ac:dyDescent="0.25">
      <c r="A103" s="324" t="s">
        <v>52</v>
      </c>
      <c r="B103" s="305">
        <v>0.15</v>
      </c>
      <c r="C103" s="60" t="s">
        <v>106</v>
      </c>
      <c r="D103" s="19"/>
      <c r="E103" s="20"/>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row>
    <row r="104" spans="1:74" ht="13" x14ac:dyDescent="0.25">
      <c r="A104" s="325"/>
      <c r="B104" s="305">
        <f>SUM(B98:B103)</f>
        <v>0.15</v>
      </c>
      <c r="C104" s="21" t="s">
        <v>0</v>
      </c>
      <c r="D104" s="330" t="s">
        <v>252</v>
      </c>
      <c r="E104" s="330"/>
      <c r="F104" s="330"/>
      <c r="G104" s="330"/>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row>
    <row r="105" spans="1:74" x14ac:dyDescent="0.25">
      <c r="A105" s="326"/>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row>
    <row r="106" spans="1:74" ht="13" x14ac:dyDescent="0.25">
      <c r="A106" s="57"/>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row>
    <row r="107" spans="1:74" ht="40.15" customHeight="1" x14ac:dyDescent="0.25">
      <c r="A107" s="323" t="s">
        <v>240</v>
      </c>
      <c r="B107" s="566" t="s">
        <v>101</v>
      </c>
      <c r="C107" s="567"/>
      <c r="D107" s="567"/>
      <c r="E107" s="567"/>
      <c r="F107" s="567"/>
      <c r="G107" s="567"/>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4"/>
    </row>
    <row r="108" spans="1:74" ht="79.5" customHeight="1" x14ac:dyDescent="0.25">
      <c r="A108" s="116" t="s">
        <v>105</v>
      </c>
      <c r="B108" s="115" t="s">
        <v>110</v>
      </c>
      <c r="C108" s="116" t="s">
        <v>107</v>
      </c>
      <c r="D108" s="116" t="s">
        <v>347</v>
      </c>
      <c r="E108" s="115" t="s">
        <v>108</v>
      </c>
      <c r="F108" s="115" t="s">
        <v>116</v>
      </c>
      <c r="G108" s="116" t="s">
        <v>115</v>
      </c>
      <c r="H108" s="117" t="s">
        <v>109</v>
      </c>
      <c r="I108" s="452" t="s">
        <v>337</v>
      </c>
      <c r="J108" s="452" t="s">
        <v>337</v>
      </c>
      <c r="K108" s="452" t="s">
        <v>337</v>
      </c>
      <c r="L108" s="452" t="s">
        <v>337</v>
      </c>
      <c r="M108" s="452" t="s">
        <v>337</v>
      </c>
      <c r="N108" s="452" t="s">
        <v>337</v>
      </c>
      <c r="O108" s="452" t="s">
        <v>337</v>
      </c>
      <c r="P108" s="452" t="s">
        <v>337</v>
      </c>
      <c r="Q108" s="452" t="s">
        <v>337</v>
      </c>
      <c r="R108" s="452" t="s">
        <v>337</v>
      </c>
      <c r="S108" s="452" t="s">
        <v>337</v>
      </c>
      <c r="T108" s="452" t="s">
        <v>337</v>
      </c>
      <c r="U108" s="452" t="s">
        <v>337</v>
      </c>
      <c r="V108" s="452" t="s">
        <v>337</v>
      </c>
      <c r="W108" s="452" t="s">
        <v>337</v>
      </c>
      <c r="X108" s="452" t="s">
        <v>337</v>
      </c>
      <c r="Y108" s="452" t="s">
        <v>337</v>
      </c>
      <c r="Z108" s="452" t="s">
        <v>337</v>
      </c>
      <c r="AA108" s="452" t="s">
        <v>337</v>
      </c>
      <c r="AB108" s="452" t="s">
        <v>337</v>
      </c>
      <c r="AC108" s="452" t="s">
        <v>337</v>
      </c>
      <c r="AD108" s="452" t="s">
        <v>337</v>
      </c>
      <c r="AE108" s="452" t="s">
        <v>337</v>
      </c>
      <c r="AF108" s="452" t="s">
        <v>337</v>
      </c>
      <c r="AG108" s="452" t="s">
        <v>337</v>
      </c>
      <c r="AH108" s="452" t="s">
        <v>337</v>
      </c>
      <c r="AI108" s="452" t="s">
        <v>337</v>
      </c>
      <c r="AJ108" s="452" t="s">
        <v>337</v>
      </c>
      <c r="AK108" s="452" t="s">
        <v>337</v>
      </c>
      <c r="AL108" s="452" t="s">
        <v>337</v>
      </c>
      <c r="AM108" s="452" t="s">
        <v>337</v>
      </c>
      <c r="AN108" s="452" t="s">
        <v>337</v>
      </c>
      <c r="AO108" s="452" t="s">
        <v>337</v>
      </c>
      <c r="AP108" s="452" t="s">
        <v>337</v>
      </c>
      <c r="AQ108" s="452" t="s">
        <v>337</v>
      </c>
      <c r="AR108" s="452" t="s">
        <v>337</v>
      </c>
      <c r="AS108" s="452" t="s">
        <v>337</v>
      </c>
      <c r="AT108" s="452" t="s">
        <v>337</v>
      </c>
      <c r="AU108" s="452" t="s">
        <v>337</v>
      </c>
      <c r="AV108" s="452" t="s">
        <v>337</v>
      </c>
      <c r="AW108" s="452" t="s">
        <v>337</v>
      </c>
      <c r="AX108" s="452" t="s">
        <v>337</v>
      </c>
      <c r="AY108" s="452" t="s">
        <v>337</v>
      </c>
      <c r="AZ108" s="452" t="s">
        <v>337</v>
      </c>
      <c r="BA108" s="452" t="s">
        <v>337</v>
      </c>
      <c r="BB108" s="452" t="s">
        <v>337</v>
      </c>
      <c r="BC108" s="452" t="s">
        <v>337</v>
      </c>
      <c r="BD108" s="452" t="s">
        <v>337</v>
      </c>
      <c r="BE108" s="452" t="s">
        <v>337</v>
      </c>
      <c r="BF108" s="452" t="s">
        <v>337</v>
      </c>
      <c r="BG108" s="452" t="s">
        <v>337</v>
      </c>
      <c r="BH108" s="452" t="s">
        <v>337</v>
      </c>
      <c r="BI108" s="452" t="s">
        <v>337</v>
      </c>
      <c r="BJ108" s="452" t="s">
        <v>337</v>
      </c>
      <c r="BK108" s="452" t="s">
        <v>337</v>
      </c>
      <c r="BL108" s="452" t="s">
        <v>337</v>
      </c>
      <c r="BM108" s="452" t="s">
        <v>337</v>
      </c>
      <c r="BN108" s="452" t="s">
        <v>337</v>
      </c>
      <c r="BO108" s="452" t="s">
        <v>337</v>
      </c>
    </row>
    <row r="109" spans="1:74" x14ac:dyDescent="0.25">
      <c r="A109" s="324" t="s">
        <v>53</v>
      </c>
      <c r="B109" s="306" t="s">
        <v>77</v>
      </c>
      <c r="C109" s="61"/>
      <c r="D109" s="61"/>
      <c r="E109" s="62"/>
      <c r="F109" s="63"/>
      <c r="G109" s="63"/>
      <c r="H109" s="62"/>
      <c r="I109" s="64"/>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7"/>
      <c r="BQ109" s="67"/>
      <c r="BR109" s="67"/>
      <c r="BS109" s="67"/>
      <c r="BT109" s="67"/>
      <c r="BU109" s="67"/>
      <c r="BV109" s="67"/>
    </row>
    <row r="110" spans="1:74" x14ac:dyDescent="0.25">
      <c r="A110" s="324" t="s">
        <v>54</v>
      </c>
      <c r="B110" s="304" t="s">
        <v>77</v>
      </c>
      <c r="C110" s="65"/>
      <c r="D110" s="65"/>
      <c r="E110" s="65"/>
      <c r="F110" s="66"/>
      <c r="G110" s="66"/>
      <c r="H110" s="65"/>
      <c r="I110" s="64"/>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7"/>
      <c r="BQ110" s="67"/>
      <c r="BR110" s="67"/>
      <c r="BS110" s="67"/>
      <c r="BT110" s="67"/>
      <c r="BU110" s="67"/>
      <c r="BV110" s="67"/>
    </row>
    <row r="111" spans="1:74" x14ac:dyDescent="0.25">
      <c r="A111" s="324" t="s">
        <v>55</v>
      </c>
      <c r="B111" s="304" t="s">
        <v>77</v>
      </c>
      <c r="C111" s="65"/>
      <c r="D111" s="65"/>
      <c r="E111" s="65"/>
      <c r="F111" s="66"/>
      <c r="G111" s="66"/>
      <c r="H111" s="65"/>
      <c r="I111" s="64"/>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7"/>
      <c r="BQ111" s="67"/>
      <c r="BR111" s="67"/>
      <c r="BS111" s="67"/>
      <c r="BT111" s="67"/>
      <c r="BU111" s="67"/>
      <c r="BV111" s="67"/>
    </row>
    <row r="112" spans="1:74" x14ac:dyDescent="0.25">
      <c r="A112" s="324" t="s">
        <v>56</v>
      </c>
      <c r="B112" s="304"/>
      <c r="C112" s="65"/>
      <c r="D112" s="65"/>
      <c r="E112" s="65"/>
      <c r="F112" s="66"/>
      <c r="G112" s="66"/>
      <c r="H112" s="65"/>
      <c r="I112" s="64"/>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7"/>
      <c r="BQ112" s="67"/>
      <c r="BR112" s="67"/>
      <c r="BS112" s="67"/>
      <c r="BT112" s="67"/>
      <c r="BU112" s="67"/>
      <c r="BV112" s="67"/>
    </row>
    <row r="113" spans="1:75" x14ac:dyDescent="0.25">
      <c r="A113" s="324" t="s">
        <v>57</v>
      </c>
      <c r="B113" s="304" t="s">
        <v>77</v>
      </c>
      <c r="C113" s="65"/>
      <c r="D113" s="65"/>
      <c r="E113" s="65"/>
      <c r="F113" s="66"/>
      <c r="G113" s="66"/>
      <c r="H113" s="65"/>
      <c r="I113" s="64"/>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7"/>
      <c r="BQ113" s="67"/>
      <c r="BR113" s="67"/>
      <c r="BS113" s="67"/>
      <c r="BT113" s="67"/>
      <c r="BU113" s="67"/>
      <c r="BV113" s="67"/>
    </row>
    <row r="114" spans="1:75" ht="13" x14ac:dyDescent="0.25">
      <c r="A114" s="324" t="s">
        <v>58</v>
      </c>
      <c r="B114" s="305">
        <v>0.15</v>
      </c>
      <c r="C114" s="60" t="s">
        <v>106</v>
      </c>
      <c r="D114" s="19"/>
      <c r="E114" s="20"/>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row>
    <row r="115" spans="1:75" ht="13" x14ac:dyDescent="0.25">
      <c r="A115" s="325"/>
      <c r="B115" s="305">
        <f>SUM(B109:B114)</f>
        <v>0.15</v>
      </c>
      <c r="C115" s="21" t="s">
        <v>0</v>
      </c>
      <c r="D115" s="330" t="s">
        <v>252</v>
      </c>
      <c r="E115" s="330"/>
      <c r="F115" s="330"/>
      <c r="G115" s="330"/>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row>
    <row r="116" spans="1:75" x14ac:dyDescent="0.25">
      <c r="A116" s="326"/>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row>
    <row r="117" spans="1:75" ht="13" x14ac:dyDescent="0.25">
      <c r="A117" s="57"/>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row>
    <row r="118" spans="1:75" ht="34.9" customHeight="1" x14ac:dyDescent="0.25">
      <c r="A118" s="323" t="s">
        <v>241</v>
      </c>
      <c r="B118" s="566" t="s">
        <v>102</v>
      </c>
      <c r="C118" s="567"/>
      <c r="D118" s="567"/>
      <c r="E118" s="567"/>
      <c r="F118" s="567"/>
      <c r="G118" s="567"/>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4"/>
    </row>
    <row r="119" spans="1:75" ht="78" customHeight="1" x14ac:dyDescent="0.25">
      <c r="A119" s="116" t="s">
        <v>105</v>
      </c>
      <c r="B119" s="115" t="s">
        <v>110</v>
      </c>
      <c r="C119" s="116" t="s">
        <v>107</v>
      </c>
      <c r="D119" s="116" t="s">
        <v>347</v>
      </c>
      <c r="E119" s="115" t="s">
        <v>108</v>
      </c>
      <c r="F119" s="115" t="s">
        <v>116</v>
      </c>
      <c r="G119" s="116" t="s">
        <v>115</v>
      </c>
      <c r="H119" s="117" t="s">
        <v>109</v>
      </c>
      <c r="I119" s="452" t="s">
        <v>337</v>
      </c>
      <c r="J119" s="452" t="s">
        <v>337</v>
      </c>
      <c r="K119" s="452" t="s">
        <v>337</v>
      </c>
      <c r="L119" s="452" t="s">
        <v>337</v>
      </c>
      <c r="M119" s="452" t="s">
        <v>337</v>
      </c>
      <c r="N119" s="452" t="s">
        <v>337</v>
      </c>
      <c r="O119" s="452" t="s">
        <v>337</v>
      </c>
      <c r="P119" s="452" t="s">
        <v>337</v>
      </c>
      <c r="Q119" s="452" t="s">
        <v>337</v>
      </c>
      <c r="R119" s="452" t="s">
        <v>337</v>
      </c>
      <c r="S119" s="452" t="s">
        <v>337</v>
      </c>
      <c r="T119" s="452" t="s">
        <v>337</v>
      </c>
      <c r="U119" s="452" t="s">
        <v>337</v>
      </c>
      <c r="V119" s="452" t="s">
        <v>337</v>
      </c>
      <c r="W119" s="452" t="s">
        <v>337</v>
      </c>
      <c r="X119" s="452" t="s">
        <v>337</v>
      </c>
      <c r="Y119" s="452" t="s">
        <v>337</v>
      </c>
      <c r="Z119" s="452" t="s">
        <v>337</v>
      </c>
      <c r="AA119" s="452" t="s">
        <v>337</v>
      </c>
      <c r="AB119" s="452" t="s">
        <v>337</v>
      </c>
      <c r="AC119" s="452" t="s">
        <v>337</v>
      </c>
      <c r="AD119" s="452" t="s">
        <v>337</v>
      </c>
      <c r="AE119" s="452" t="s">
        <v>337</v>
      </c>
      <c r="AF119" s="452" t="s">
        <v>337</v>
      </c>
      <c r="AG119" s="452" t="s">
        <v>337</v>
      </c>
      <c r="AH119" s="452" t="s">
        <v>337</v>
      </c>
      <c r="AI119" s="452" t="s">
        <v>337</v>
      </c>
      <c r="AJ119" s="452" t="s">
        <v>337</v>
      </c>
      <c r="AK119" s="452" t="s">
        <v>337</v>
      </c>
      <c r="AL119" s="452" t="s">
        <v>337</v>
      </c>
      <c r="AM119" s="452" t="s">
        <v>337</v>
      </c>
      <c r="AN119" s="452" t="s">
        <v>337</v>
      </c>
      <c r="AO119" s="452" t="s">
        <v>337</v>
      </c>
      <c r="AP119" s="452" t="s">
        <v>337</v>
      </c>
      <c r="AQ119" s="452" t="s">
        <v>337</v>
      </c>
      <c r="AR119" s="452" t="s">
        <v>337</v>
      </c>
      <c r="AS119" s="452" t="s">
        <v>337</v>
      </c>
      <c r="AT119" s="452" t="s">
        <v>337</v>
      </c>
      <c r="AU119" s="452" t="s">
        <v>337</v>
      </c>
      <c r="AV119" s="452" t="s">
        <v>337</v>
      </c>
      <c r="AW119" s="452" t="s">
        <v>337</v>
      </c>
      <c r="AX119" s="452" t="s">
        <v>337</v>
      </c>
      <c r="AY119" s="452" t="s">
        <v>337</v>
      </c>
      <c r="AZ119" s="452" t="s">
        <v>337</v>
      </c>
      <c r="BA119" s="452" t="s">
        <v>337</v>
      </c>
      <c r="BB119" s="452" t="s">
        <v>337</v>
      </c>
      <c r="BC119" s="452" t="s">
        <v>337</v>
      </c>
      <c r="BD119" s="452" t="s">
        <v>337</v>
      </c>
      <c r="BE119" s="452" t="s">
        <v>337</v>
      </c>
      <c r="BF119" s="452" t="s">
        <v>337</v>
      </c>
      <c r="BG119" s="452" t="s">
        <v>337</v>
      </c>
      <c r="BH119" s="452" t="s">
        <v>337</v>
      </c>
      <c r="BI119" s="452" t="s">
        <v>337</v>
      </c>
      <c r="BJ119" s="452" t="s">
        <v>337</v>
      </c>
      <c r="BK119" s="452" t="s">
        <v>337</v>
      </c>
      <c r="BL119" s="452" t="s">
        <v>337</v>
      </c>
      <c r="BM119" s="452" t="s">
        <v>337</v>
      </c>
      <c r="BN119" s="452" t="s">
        <v>337</v>
      </c>
      <c r="BO119" s="452" t="s">
        <v>337</v>
      </c>
    </row>
    <row r="120" spans="1:75" x14ac:dyDescent="0.25">
      <c r="A120" s="324" t="s">
        <v>59</v>
      </c>
      <c r="B120" s="306" t="s">
        <v>77</v>
      </c>
      <c r="C120" s="61"/>
      <c r="D120" s="61"/>
      <c r="E120" s="62"/>
      <c r="F120" s="63"/>
      <c r="G120" s="63"/>
      <c r="H120" s="62"/>
      <c r="I120" s="64"/>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7"/>
      <c r="BQ120" s="67"/>
      <c r="BR120" s="67"/>
      <c r="BS120" s="67"/>
      <c r="BT120" s="67"/>
      <c r="BU120" s="67"/>
      <c r="BV120" s="67"/>
      <c r="BW120" s="67"/>
    </row>
    <row r="121" spans="1:75" x14ac:dyDescent="0.25">
      <c r="A121" s="324" t="s">
        <v>60</v>
      </c>
      <c r="B121" s="304" t="s">
        <v>77</v>
      </c>
      <c r="C121" s="65"/>
      <c r="D121" s="65"/>
      <c r="E121" s="65"/>
      <c r="F121" s="66"/>
      <c r="G121" s="66"/>
      <c r="H121" s="65"/>
      <c r="I121" s="64"/>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5"/>
      <c r="BF121" s="65"/>
      <c r="BG121" s="65"/>
      <c r="BH121" s="65"/>
      <c r="BI121" s="65"/>
      <c r="BJ121" s="65"/>
      <c r="BK121" s="65"/>
      <c r="BL121" s="65"/>
      <c r="BM121" s="65"/>
      <c r="BN121" s="65"/>
      <c r="BO121" s="65"/>
      <c r="BP121" s="67"/>
      <c r="BQ121" s="67"/>
      <c r="BR121" s="67"/>
      <c r="BS121" s="67"/>
      <c r="BT121" s="67"/>
      <c r="BU121" s="67"/>
      <c r="BV121" s="67"/>
      <c r="BW121" s="67"/>
    </row>
    <row r="122" spans="1:75" x14ac:dyDescent="0.25">
      <c r="A122" s="324" t="s">
        <v>61</v>
      </c>
      <c r="B122" s="304" t="s">
        <v>77</v>
      </c>
      <c r="C122" s="65"/>
      <c r="D122" s="65"/>
      <c r="E122" s="65"/>
      <c r="F122" s="66"/>
      <c r="G122" s="66"/>
      <c r="H122" s="65"/>
      <c r="I122" s="64"/>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7"/>
      <c r="BQ122" s="67"/>
      <c r="BR122" s="67"/>
      <c r="BS122" s="67"/>
      <c r="BT122" s="67"/>
      <c r="BU122" s="67"/>
      <c r="BV122" s="67"/>
      <c r="BW122" s="67"/>
    </row>
    <row r="123" spans="1:75" x14ac:dyDescent="0.25">
      <c r="A123" s="324" t="s">
        <v>62</v>
      </c>
      <c r="B123" s="304" t="s">
        <v>77</v>
      </c>
      <c r="C123" s="65"/>
      <c r="D123" s="65"/>
      <c r="E123" s="65"/>
      <c r="F123" s="66"/>
      <c r="G123" s="66"/>
      <c r="H123" s="65"/>
      <c r="I123" s="64"/>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7"/>
      <c r="BQ123" s="67"/>
      <c r="BR123" s="67"/>
      <c r="BS123" s="67"/>
      <c r="BT123" s="67"/>
      <c r="BU123" s="67"/>
      <c r="BV123" s="67"/>
      <c r="BW123" s="67"/>
    </row>
    <row r="124" spans="1:75" x14ac:dyDescent="0.25">
      <c r="A124" s="324" t="s">
        <v>63</v>
      </c>
      <c r="B124" s="304" t="s">
        <v>77</v>
      </c>
      <c r="C124" s="65"/>
      <c r="D124" s="65"/>
      <c r="E124" s="65"/>
      <c r="F124" s="66"/>
      <c r="G124" s="66"/>
      <c r="H124" s="65"/>
      <c r="I124" s="64"/>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7"/>
      <c r="BQ124" s="67"/>
      <c r="BR124" s="67"/>
      <c r="BS124" s="67"/>
      <c r="BT124" s="67"/>
      <c r="BU124" s="67"/>
      <c r="BV124" s="67"/>
      <c r="BW124" s="67"/>
    </row>
    <row r="125" spans="1:75" ht="13" x14ac:dyDescent="0.25">
      <c r="A125" s="324" t="s">
        <v>64</v>
      </c>
      <c r="B125" s="305">
        <v>0.15</v>
      </c>
      <c r="C125" s="60" t="s">
        <v>106</v>
      </c>
      <c r="D125" s="19"/>
      <c r="E125" s="20"/>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row>
    <row r="126" spans="1:75" ht="13" x14ac:dyDescent="0.25">
      <c r="A126" s="325"/>
      <c r="B126" s="305">
        <f>SUM(B120:B125)</f>
        <v>0.15</v>
      </c>
      <c r="C126" s="21" t="s">
        <v>0</v>
      </c>
      <c r="D126" s="330" t="s">
        <v>252</v>
      </c>
      <c r="E126" s="330"/>
      <c r="F126" s="330"/>
      <c r="G126" s="330"/>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row>
    <row r="127" spans="1:75" x14ac:dyDescent="0.25">
      <c r="A127" s="326"/>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row>
    <row r="128" spans="1:75" ht="13" x14ac:dyDescent="0.25">
      <c r="A128" s="57"/>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row>
    <row r="129" spans="1:74" ht="29.5" customHeight="1" x14ac:dyDescent="0.25">
      <c r="A129" s="323" t="s">
        <v>242</v>
      </c>
      <c r="B129" s="566" t="s">
        <v>103</v>
      </c>
      <c r="C129" s="567"/>
      <c r="D129" s="567"/>
      <c r="E129" s="567"/>
      <c r="F129" s="567"/>
      <c r="G129" s="567"/>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4"/>
    </row>
    <row r="130" spans="1:74" ht="78" customHeight="1" x14ac:dyDescent="0.25">
      <c r="A130" s="116" t="s">
        <v>105</v>
      </c>
      <c r="B130" s="115" t="s">
        <v>110</v>
      </c>
      <c r="C130" s="116" t="s">
        <v>107</v>
      </c>
      <c r="D130" s="116" t="s">
        <v>347</v>
      </c>
      <c r="E130" s="115" t="s">
        <v>108</v>
      </c>
      <c r="F130" s="115" t="s">
        <v>116</v>
      </c>
      <c r="G130" s="116" t="s">
        <v>115</v>
      </c>
      <c r="H130" s="117" t="s">
        <v>109</v>
      </c>
      <c r="I130" s="452" t="s">
        <v>337</v>
      </c>
      <c r="J130" s="452" t="s">
        <v>337</v>
      </c>
      <c r="K130" s="452" t="s">
        <v>337</v>
      </c>
      <c r="L130" s="452" t="s">
        <v>337</v>
      </c>
      <c r="M130" s="452" t="s">
        <v>337</v>
      </c>
      <c r="N130" s="452" t="s">
        <v>337</v>
      </c>
      <c r="O130" s="452" t="s">
        <v>337</v>
      </c>
      <c r="P130" s="452" t="s">
        <v>337</v>
      </c>
      <c r="Q130" s="452" t="s">
        <v>337</v>
      </c>
      <c r="R130" s="452" t="s">
        <v>337</v>
      </c>
      <c r="S130" s="452" t="s">
        <v>337</v>
      </c>
      <c r="T130" s="452" t="s">
        <v>337</v>
      </c>
      <c r="U130" s="452" t="s">
        <v>337</v>
      </c>
      <c r="V130" s="452" t="s">
        <v>337</v>
      </c>
      <c r="W130" s="452" t="s">
        <v>337</v>
      </c>
      <c r="X130" s="452" t="s">
        <v>337</v>
      </c>
      <c r="Y130" s="452" t="s">
        <v>337</v>
      </c>
      <c r="Z130" s="452" t="s">
        <v>337</v>
      </c>
      <c r="AA130" s="452" t="s">
        <v>337</v>
      </c>
      <c r="AB130" s="452" t="s">
        <v>337</v>
      </c>
      <c r="AC130" s="452" t="s">
        <v>337</v>
      </c>
      <c r="AD130" s="452" t="s">
        <v>337</v>
      </c>
      <c r="AE130" s="452" t="s">
        <v>337</v>
      </c>
      <c r="AF130" s="452" t="s">
        <v>337</v>
      </c>
      <c r="AG130" s="452" t="s">
        <v>337</v>
      </c>
      <c r="AH130" s="452" t="s">
        <v>337</v>
      </c>
      <c r="AI130" s="452" t="s">
        <v>337</v>
      </c>
      <c r="AJ130" s="452" t="s">
        <v>337</v>
      </c>
      <c r="AK130" s="452" t="s">
        <v>337</v>
      </c>
      <c r="AL130" s="452" t="s">
        <v>337</v>
      </c>
      <c r="AM130" s="452" t="s">
        <v>337</v>
      </c>
      <c r="AN130" s="452" t="s">
        <v>337</v>
      </c>
      <c r="AO130" s="452" t="s">
        <v>337</v>
      </c>
      <c r="AP130" s="452" t="s">
        <v>337</v>
      </c>
      <c r="AQ130" s="452" t="s">
        <v>337</v>
      </c>
      <c r="AR130" s="452" t="s">
        <v>337</v>
      </c>
      <c r="AS130" s="452" t="s">
        <v>337</v>
      </c>
      <c r="AT130" s="452" t="s">
        <v>337</v>
      </c>
      <c r="AU130" s="452" t="s">
        <v>337</v>
      </c>
      <c r="AV130" s="452" t="s">
        <v>337</v>
      </c>
      <c r="AW130" s="452" t="s">
        <v>337</v>
      </c>
      <c r="AX130" s="452" t="s">
        <v>337</v>
      </c>
      <c r="AY130" s="452" t="s">
        <v>337</v>
      </c>
      <c r="AZ130" s="452" t="s">
        <v>337</v>
      </c>
      <c r="BA130" s="452" t="s">
        <v>337</v>
      </c>
      <c r="BB130" s="452" t="s">
        <v>337</v>
      </c>
      <c r="BC130" s="452" t="s">
        <v>337</v>
      </c>
      <c r="BD130" s="452" t="s">
        <v>337</v>
      </c>
      <c r="BE130" s="452" t="s">
        <v>337</v>
      </c>
      <c r="BF130" s="452" t="s">
        <v>337</v>
      </c>
      <c r="BG130" s="452" t="s">
        <v>337</v>
      </c>
      <c r="BH130" s="452" t="s">
        <v>337</v>
      </c>
      <c r="BI130" s="452" t="s">
        <v>337</v>
      </c>
      <c r="BJ130" s="452" t="s">
        <v>337</v>
      </c>
      <c r="BK130" s="452" t="s">
        <v>337</v>
      </c>
      <c r="BL130" s="452" t="s">
        <v>337</v>
      </c>
      <c r="BM130" s="452" t="s">
        <v>337</v>
      </c>
      <c r="BN130" s="452" t="s">
        <v>337</v>
      </c>
      <c r="BO130" s="452" t="s">
        <v>337</v>
      </c>
    </row>
    <row r="131" spans="1:74" x14ac:dyDescent="0.25">
      <c r="A131" s="324" t="s">
        <v>65</v>
      </c>
      <c r="B131" s="306" t="s">
        <v>77</v>
      </c>
      <c r="C131" s="61"/>
      <c r="D131" s="61"/>
      <c r="E131" s="62"/>
      <c r="F131" s="63"/>
      <c r="G131" s="63"/>
      <c r="H131" s="62"/>
      <c r="I131" s="64"/>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65"/>
      <c r="BE131" s="65"/>
      <c r="BF131" s="65"/>
      <c r="BG131" s="65"/>
      <c r="BH131" s="65"/>
      <c r="BI131" s="65"/>
      <c r="BJ131" s="65"/>
      <c r="BK131" s="65"/>
      <c r="BL131" s="65"/>
      <c r="BM131" s="65"/>
      <c r="BN131" s="65"/>
      <c r="BO131" s="65"/>
      <c r="BP131" s="67"/>
      <c r="BQ131" s="67"/>
      <c r="BR131" s="67"/>
      <c r="BS131" s="67"/>
      <c r="BT131" s="67"/>
      <c r="BU131" s="67"/>
      <c r="BV131" s="67"/>
    </row>
    <row r="132" spans="1:74" x14ac:dyDescent="0.25">
      <c r="A132" s="324" t="s">
        <v>66</v>
      </c>
      <c r="B132" s="304" t="s">
        <v>77</v>
      </c>
      <c r="C132" s="65"/>
      <c r="D132" s="65"/>
      <c r="E132" s="65"/>
      <c r="F132" s="66"/>
      <c r="G132" s="66"/>
      <c r="H132" s="65"/>
      <c r="I132" s="64"/>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7"/>
      <c r="BQ132" s="67"/>
      <c r="BR132" s="67"/>
      <c r="BS132" s="67"/>
      <c r="BT132" s="67"/>
      <c r="BU132" s="67"/>
      <c r="BV132" s="67"/>
    </row>
    <row r="133" spans="1:74" x14ac:dyDescent="0.25">
      <c r="A133" s="324" t="s">
        <v>67</v>
      </c>
      <c r="B133" s="304" t="s">
        <v>77</v>
      </c>
      <c r="C133" s="65"/>
      <c r="D133" s="65"/>
      <c r="E133" s="65"/>
      <c r="F133" s="66"/>
      <c r="G133" s="66"/>
      <c r="H133" s="65"/>
      <c r="I133" s="64"/>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7"/>
      <c r="BQ133" s="67"/>
      <c r="BR133" s="67"/>
      <c r="BS133" s="67"/>
      <c r="BT133" s="67"/>
      <c r="BU133" s="67"/>
      <c r="BV133" s="67"/>
    </row>
    <row r="134" spans="1:74" x14ac:dyDescent="0.25">
      <c r="A134" s="324" t="s">
        <v>68</v>
      </c>
      <c r="B134" s="304"/>
      <c r="C134" s="65"/>
      <c r="D134" s="65"/>
      <c r="E134" s="65"/>
      <c r="F134" s="66"/>
      <c r="G134" s="66"/>
      <c r="H134" s="65"/>
      <c r="I134" s="64"/>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7"/>
      <c r="BQ134" s="67"/>
      <c r="BR134" s="67"/>
      <c r="BS134" s="67"/>
      <c r="BT134" s="67"/>
      <c r="BU134" s="67"/>
      <c r="BV134" s="67"/>
    </row>
    <row r="135" spans="1:74" x14ac:dyDescent="0.25">
      <c r="A135" s="324" t="s">
        <v>69</v>
      </c>
      <c r="B135" s="304" t="s">
        <v>77</v>
      </c>
      <c r="C135" s="65"/>
      <c r="D135" s="65"/>
      <c r="E135" s="65"/>
      <c r="F135" s="66"/>
      <c r="G135" s="66"/>
      <c r="H135" s="65"/>
      <c r="I135" s="64"/>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65"/>
      <c r="AV135" s="65"/>
      <c r="AW135" s="65"/>
      <c r="AX135" s="65"/>
      <c r="AY135" s="65"/>
      <c r="AZ135" s="65"/>
      <c r="BA135" s="65"/>
      <c r="BB135" s="65"/>
      <c r="BC135" s="65"/>
      <c r="BD135" s="65"/>
      <c r="BE135" s="65"/>
      <c r="BF135" s="65"/>
      <c r="BG135" s="65"/>
      <c r="BH135" s="65"/>
      <c r="BI135" s="65"/>
      <c r="BJ135" s="65"/>
      <c r="BK135" s="65"/>
      <c r="BL135" s="65"/>
      <c r="BM135" s="65"/>
      <c r="BN135" s="65"/>
      <c r="BO135" s="65"/>
      <c r="BP135" s="67"/>
      <c r="BQ135" s="67"/>
      <c r="BR135" s="67"/>
      <c r="BS135" s="67"/>
      <c r="BT135" s="67"/>
      <c r="BU135" s="67"/>
      <c r="BV135" s="67"/>
    </row>
    <row r="136" spans="1:74" ht="13" x14ac:dyDescent="0.25">
      <c r="A136" s="324" t="s">
        <v>70</v>
      </c>
      <c r="B136" s="305">
        <v>0.15</v>
      </c>
      <c r="C136" s="60" t="s">
        <v>106</v>
      </c>
      <c r="D136" s="19"/>
      <c r="E136" s="20"/>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row>
    <row r="137" spans="1:74" ht="13" x14ac:dyDescent="0.25">
      <c r="A137" s="325"/>
      <c r="B137" s="305">
        <f>SUM(B131:B136)</f>
        <v>0.15</v>
      </c>
      <c r="C137" s="21" t="s">
        <v>0</v>
      </c>
      <c r="D137" s="330" t="s">
        <v>252</v>
      </c>
      <c r="E137" s="330"/>
      <c r="F137" s="330"/>
      <c r="G137" s="330"/>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row>
    <row r="138" spans="1:74" x14ac:dyDescent="0.25">
      <c r="A138" s="326"/>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row>
    <row r="139" spans="1:74" ht="13" x14ac:dyDescent="0.25">
      <c r="A139" s="57"/>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row>
    <row r="140" spans="1:74" ht="30" customHeight="1" x14ac:dyDescent="0.25">
      <c r="A140" s="323" t="s">
        <v>243</v>
      </c>
      <c r="B140" s="566" t="s">
        <v>104</v>
      </c>
      <c r="C140" s="567"/>
      <c r="D140" s="567"/>
      <c r="E140" s="567"/>
      <c r="F140" s="567"/>
      <c r="G140" s="567"/>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4"/>
    </row>
    <row r="141" spans="1:74" ht="79.5" customHeight="1" x14ac:dyDescent="0.25">
      <c r="A141" s="116" t="s">
        <v>105</v>
      </c>
      <c r="B141" s="115" t="s">
        <v>110</v>
      </c>
      <c r="C141" s="116" t="s">
        <v>107</v>
      </c>
      <c r="D141" s="116" t="s">
        <v>347</v>
      </c>
      <c r="E141" s="115" t="s">
        <v>108</v>
      </c>
      <c r="F141" s="115" t="s">
        <v>116</v>
      </c>
      <c r="G141" s="116" t="s">
        <v>115</v>
      </c>
      <c r="H141" s="117" t="s">
        <v>109</v>
      </c>
      <c r="I141" s="452" t="s">
        <v>337</v>
      </c>
      <c r="J141" s="452" t="s">
        <v>337</v>
      </c>
      <c r="K141" s="452" t="s">
        <v>337</v>
      </c>
      <c r="L141" s="452" t="s">
        <v>337</v>
      </c>
      <c r="M141" s="452" t="s">
        <v>337</v>
      </c>
      <c r="N141" s="452" t="s">
        <v>337</v>
      </c>
      <c r="O141" s="452" t="s">
        <v>337</v>
      </c>
      <c r="P141" s="452" t="s">
        <v>337</v>
      </c>
      <c r="Q141" s="452" t="s">
        <v>337</v>
      </c>
      <c r="R141" s="452" t="s">
        <v>337</v>
      </c>
      <c r="S141" s="452" t="s">
        <v>337</v>
      </c>
      <c r="T141" s="452" t="s">
        <v>337</v>
      </c>
      <c r="U141" s="452" t="s">
        <v>337</v>
      </c>
      <c r="V141" s="452" t="s">
        <v>337</v>
      </c>
      <c r="W141" s="452" t="s">
        <v>337</v>
      </c>
      <c r="X141" s="452" t="s">
        <v>337</v>
      </c>
      <c r="Y141" s="452" t="s">
        <v>337</v>
      </c>
      <c r="Z141" s="452" t="s">
        <v>337</v>
      </c>
      <c r="AA141" s="452" t="s">
        <v>337</v>
      </c>
      <c r="AB141" s="452" t="s">
        <v>337</v>
      </c>
      <c r="AC141" s="452" t="s">
        <v>337</v>
      </c>
      <c r="AD141" s="452" t="s">
        <v>337</v>
      </c>
      <c r="AE141" s="452" t="s">
        <v>337</v>
      </c>
      <c r="AF141" s="452" t="s">
        <v>337</v>
      </c>
      <c r="AG141" s="452" t="s">
        <v>337</v>
      </c>
      <c r="AH141" s="452" t="s">
        <v>337</v>
      </c>
      <c r="AI141" s="452" t="s">
        <v>337</v>
      </c>
      <c r="AJ141" s="452" t="s">
        <v>337</v>
      </c>
      <c r="AK141" s="452" t="s">
        <v>337</v>
      </c>
      <c r="AL141" s="452" t="s">
        <v>337</v>
      </c>
      <c r="AM141" s="452" t="s">
        <v>337</v>
      </c>
      <c r="AN141" s="452" t="s">
        <v>337</v>
      </c>
      <c r="AO141" s="452" t="s">
        <v>337</v>
      </c>
      <c r="AP141" s="452" t="s">
        <v>337</v>
      </c>
      <c r="AQ141" s="452" t="s">
        <v>337</v>
      </c>
      <c r="AR141" s="452" t="s">
        <v>337</v>
      </c>
      <c r="AS141" s="452" t="s">
        <v>337</v>
      </c>
      <c r="AT141" s="452" t="s">
        <v>337</v>
      </c>
      <c r="AU141" s="452" t="s">
        <v>337</v>
      </c>
      <c r="AV141" s="452" t="s">
        <v>337</v>
      </c>
      <c r="AW141" s="452" t="s">
        <v>337</v>
      </c>
      <c r="AX141" s="452" t="s">
        <v>337</v>
      </c>
      <c r="AY141" s="452" t="s">
        <v>337</v>
      </c>
      <c r="AZ141" s="452" t="s">
        <v>337</v>
      </c>
      <c r="BA141" s="452" t="s">
        <v>337</v>
      </c>
      <c r="BB141" s="452" t="s">
        <v>337</v>
      </c>
      <c r="BC141" s="452" t="s">
        <v>337</v>
      </c>
      <c r="BD141" s="452" t="s">
        <v>337</v>
      </c>
      <c r="BE141" s="452" t="s">
        <v>337</v>
      </c>
      <c r="BF141" s="452" t="s">
        <v>337</v>
      </c>
      <c r="BG141" s="452" t="s">
        <v>337</v>
      </c>
      <c r="BH141" s="452" t="s">
        <v>337</v>
      </c>
      <c r="BI141" s="452" t="s">
        <v>337</v>
      </c>
      <c r="BJ141" s="452" t="s">
        <v>337</v>
      </c>
      <c r="BK141" s="452" t="s">
        <v>337</v>
      </c>
      <c r="BL141" s="452" t="s">
        <v>337</v>
      </c>
      <c r="BM141" s="452" t="s">
        <v>337</v>
      </c>
      <c r="BN141" s="452" t="s">
        <v>337</v>
      </c>
      <c r="BO141" s="452" t="s">
        <v>337</v>
      </c>
    </row>
    <row r="142" spans="1:74" x14ac:dyDescent="0.25">
      <c r="A142" s="324" t="s">
        <v>71</v>
      </c>
      <c r="B142" s="306" t="s">
        <v>77</v>
      </c>
      <c r="C142" s="61"/>
      <c r="D142" s="61"/>
      <c r="E142" s="62"/>
      <c r="F142" s="63"/>
      <c r="G142" s="63"/>
      <c r="H142" s="62"/>
      <c r="I142" s="64"/>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7"/>
      <c r="BQ142" s="67"/>
      <c r="BR142" s="67"/>
      <c r="BS142" s="67"/>
      <c r="BT142" s="67"/>
      <c r="BU142" s="67"/>
      <c r="BV142" s="67"/>
    </row>
    <row r="143" spans="1:74" x14ac:dyDescent="0.25">
      <c r="A143" s="324" t="s">
        <v>72</v>
      </c>
      <c r="B143" s="304"/>
      <c r="C143" s="65"/>
      <c r="D143" s="65"/>
      <c r="E143" s="65"/>
      <c r="F143" s="66"/>
      <c r="G143" s="66"/>
      <c r="H143" s="65"/>
      <c r="I143" s="64"/>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7"/>
      <c r="BQ143" s="67"/>
      <c r="BR143" s="67"/>
      <c r="BS143" s="67"/>
      <c r="BT143" s="67"/>
      <c r="BU143" s="67"/>
      <c r="BV143" s="67"/>
    </row>
    <row r="144" spans="1:74" x14ac:dyDescent="0.25">
      <c r="A144" s="324" t="s">
        <v>73</v>
      </c>
      <c r="B144" s="304" t="s">
        <v>77</v>
      </c>
      <c r="C144" s="65"/>
      <c r="D144" s="65"/>
      <c r="E144" s="65"/>
      <c r="F144" s="66"/>
      <c r="G144" s="66"/>
      <c r="H144" s="65"/>
      <c r="I144" s="64"/>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7"/>
      <c r="BQ144" s="67"/>
      <c r="BR144" s="67"/>
      <c r="BS144" s="67"/>
      <c r="BT144" s="67"/>
      <c r="BU144" s="67"/>
      <c r="BV144" s="67"/>
    </row>
    <row r="145" spans="1:74" x14ac:dyDescent="0.25">
      <c r="A145" s="324" t="s">
        <v>74</v>
      </c>
      <c r="B145" s="304" t="s">
        <v>77</v>
      </c>
      <c r="C145" s="65"/>
      <c r="D145" s="65"/>
      <c r="E145" s="65"/>
      <c r="F145" s="66"/>
      <c r="G145" s="66"/>
      <c r="H145" s="65"/>
      <c r="I145" s="64"/>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7"/>
      <c r="BQ145" s="67"/>
      <c r="BR145" s="67"/>
      <c r="BS145" s="67"/>
      <c r="BT145" s="67"/>
      <c r="BU145" s="67"/>
      <c r="BV145" s="67"/>
    </row>
    <row r="146" spans="1:74" x14ac:dyDescent="0.25">
      <c r="A146" s="324" t="s">
        <v>75</v>
      </c>
      <c r="B146" s="304" t="s">
        <v>77</v>
      </c>
      <c r="C146" s="65"/>
      <c r="D146" s="65"/>
      <c r="E146" s="65"/>
      <c r="F146" s="66"/>
      <c r="G146" s="66"/>
      <c r="H146" s="65"/>
      <c r="I146" s="64"/>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7"/>
      <c r="BQ146" s="67"/>
      <c r="BR146" s="67"/>
      <c r="BS146" s="67"/>
      <c r="BT146" s="67"/>
      <c r="BU146" s="67"/>
      <c r="BV146" s="67"/>
    </row>
    <row r="147" spans="1:74" ht="13" x14ac:dyDescent="0.25">
      <c r="A147" s="324" t="s">
        <v>76</v>
      </c>
      <c r="B147" s="305">
        <v>0.15</v>
      </c>
      <c r="C147" s="60" t="s">
        <v>106</v>
      </c>
      <c r="D147" s="19"/>
      <c r="E147" s="20"/>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row>
    <row r="148" spans="1:74" ht="13" x14ac:dyDescent="0.25">
      <c r="A148" s="325"/>
      <c r="B148" s="305">
        <f>SUM(B142:B147)</f>
        <v>0.15</v>
      </c>
      <c r="C148" s="21" t="s">
        <v>0</v>
      </c>
      <c r="D148" s="330" t="s">
        <v>252</v>
      </c>
      <c r="E148" s="330"/>
      <c r="F148" s="330"/>
      <c r="G148" s="330"/>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row>
    <row r="149" spans="1:74" x14ac:dyDescent="0.25">
      <c r="A149" s="326"/>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row>
    <row r="150" spans="1:74" x14ac:dyDescent="0.25">
      <c r="A150" s="327"/>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row>
    <row r="151" spans="1:74" x14ac:dyDescent="0.25">
      <c r="A151" s="327"/>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row>
    <row r="152" spans="1:74" x14ac:dyDescent="0.25">
      <c r="A152" s="327"/>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row>
    <row r="153" spans="1:74" x14ac:dyDescent="0.25">
      <c r="A153" s="327"/>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row>
    <row r="154" spans="1:74" x14ac:dyDescent="0.25">
      <c r="A154" s="327"/>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row>
    <row r="155" spans="1:74" x14ac:dyDescent="0.25">
      <c r="A155" s="327"/>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row>
    <row r="156" spans="1:74" x14ac:dyDescent="0.25">
      <c r="A156" s="327"/>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row>
    <row r="157" spans="1:74" x14ac:dyDescent="0.25">
      <c r="A157" s="327"/>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row>
    <row r="158" spans="1:74" x14ac:dyDescent="0.25">
      <c r="A158" s="327"/>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row>
    <row r="159" spans="1:74" x14ac:dyDescent="0.25">
      <c r="A159" s="327"/>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row>
    <row r="160" spans="1:74" x14ac:dyDescent="0.25">
      <c r="A160" s="327"/>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row>
    <row r="161" spans="1:44" x14ac:dyDescent="0.25">
      <c r="A161" s="327"/>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row>
    <row r="162" spans="1:44" x14ac:dyDescent="0.25">
      <c r="A162" s="327"/>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row>
    <row r="163" spans="1:44" x14ac:dyDescent="0.25">
      <c r="A163" s="327"/>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row>
    <row r="164" spans="1:44" x14ac:dyDescent="0.25">
      <c r="A164" s="327"/>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row>
    <row r="165" spans="1:44" x14ac:dyDescent="0.25">
      <c r="A165" s="327"/>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row>
    <row r="166" spans="1:44" x14ac:dyDescent="0.25">
      <c r="A166" s="327"/>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row>
    <row r="167" spans="1:44" x14ac:dyDescent="0.25">
      <c r="A167" s="327"/>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row>
    <row r="168" spans="1:44" x14ac:dyDescent="0.25">
      <c r="A168" s="327"/>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row>
    <row r="169" spans="1:44" x14ac:dyDescent="0.25">
      <c r="A169" s="327"/>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row>
    <row r="170" spans="1:44" x14ac:dyDescent="0.25">
      <c r="A170" s="327"/>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row>
    <row r="171" spans="1:44" x14ac:dyDescent="0.25">
      <c r="A171" s="327"/>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row>
    <row r="172" spans="1:44" x14ac:dyDescent="0.25">
      <c r="A172" s="327"/>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row>
    <row r="173" spans="1:44" x14ac:dyDescent="0.25">
      <c r="A173" s="327"/>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row>
    <row r="174" spans="1:44" x14ac:dyDescent="0.25">
      <c r="A174" s="327"/>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row>
    <row r="175" spans="1:44" x14ac:dyDescent="0.25">
      <c r="A175" s="327"/>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row>
    <row r="176" spans="1:44" x14ac:dyDescent="0.25">
      <c r="A176" s="327"/>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row>
    <row r="177" spans="1:44" x14ac:dyDescent="0.25">
      <c r="A177" s="327"/>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row>
    <row r="178" spans="1:44" x14ac:dyDescent="0.25">
      <c r="A178" s="327"/>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row>
    <row r="179" spans="1:44" x14ac:dyDescent="0.25">
      <c r="A179" s="327"/>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row>
    <row r="180" spans="1:44" x14ac:dyDescent="0.25">
      <c r="A180" s="327"/>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row>
    <row r="181" spans="1:44" x14ac:dyDescent="0.25">
      <c r="A181" s="327"/>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row>
    <row r="182" spans="1:44" x14ac:dyDescent="0.25">
      <c r="A182" s="327"/>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row>
    <row r="183" spans="1:44" x14ac:dyDescent="0.25">
      <c r="A183" s="327"/>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row>
    <row r="184" spans="1:44" x14ac:dyDescent="0.25">
      <c r="A184" s="327"/>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row>
  </sheetData>
  <mergeCells count="41">
    <mergeCell ref="B28:G28"/>
    <mergeCell ref="A1:B1"/>
    <mergeCell ref="A2:B2"/>
    <mergeCell ref="A3:B3"/>
    <mergeCell ref="A4:B4"/>
    <mergeCell ref="A6:E6"/>
    <mergeCell ref="C11:E11"/>
    <mergeCell ref="C12:E12"/>
    <mergeCell ref="C13:E13"/>
    <mergeCell ref="C14:E14"/>
    <mergeCell ref="B27:G27"/>
    <mergeCell ref="B140:G140"/>
    <mergeCell ref="B52:G52"/>
    <mergeCell ref="B63:G63"/>
    <mergeCell ref="B107:G107"/>
    <mergeCell ref="B118:G118"/>
    <mergeCell ref="B129:G129"/>
    <mergeCell ref="B74:G74"/>
    <mergeCell ref="B96:G96"/>
    <mergeCell ref="B85:G85"/>
    <mergeCell ref="B35:G35"/>
    <mergeCell ref="B36:G36"/>
    <mergeCell ref="B37:G37"/>
    <mergeCell ref="B33:G33"/>
    <mergeCell ref="B34:G34"/>
    <mergeCell ref="B41:G41"/>
    <mergeCell ref="F9:H9"/>
    <mergeCell ref="C19:E19"/>
    <mergeCell ref="F10:H19"/>
    <mergeCell ref="C10:E10"/>
    <mergeCell ref="C15:E15"/>
    <mergeCell ref="C16:E16"/>
    <mergeCell ref="C9:D9"/>
    <mergeCell ref="C17:E17"/>
    <mergeCell ref="C18:E18"/>
    <mergeCell ref="B30:G30"/>
    <mergeCell ref="B22:G22"/>
    <mergeCell ref="B23:G23"/>
    <mergeCell ref="B31:G31"/>
    <mergeCell ref="B29:G29"/>
    <mergeCell ref="B26:G26"/>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7" max="6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CW121"/>
  <sheetViews>
    <sheetView view="pageBreakPreview" zoomScale="60" zoomScaleNormal="55" workbookViewId="0">
      <selection activeCell="C2" sqref="C2"/>
    </sheetView>
  </sheetViews>
  <sheetFormatPr defaultRowHeight="12.5" x14ac:dyDescent="0.25"/>
  <cols>
    <col min="1" max="1" width="10.7265625" customWidth="1"/>
    <col min="2" max="2" width="34.81640625" customWidth="1"/>
    <col min="3" max="3" width="40.81640625" customWidth="1"/>
    <col min="4" max="4" width="30.81640625" customWidth="1"/>
    <col min="5" max="5" width="27.7265625" customWidth="1"/>
    <col min="6" max="6" width="30.81640625" customWidth="1"/>
    <col min="7" max="7" width="40" customWidth="1"/>
    <col min="8" max="8" width="18.7265625" bestFit="1" customWidth="1"/>
  </cols>
  <sheetData>
    <row r="1" spans="1:101" ht="20" x14ac:dyDescent="0.25">
      <c r="A1" s="600" t="s">
        <v>81</v>
      </c>
      <c r="B1" s="601"/>
      <c r="C1" s="487"/>
      <c r="D1" s="47"/>
      <c r="E1" s="418"/>
      <c r="F1" s="413"/>
      <c r="G1" s="412"/>
      <c r="H1" s="396"/>
      <c r="I1" s="408"/>
      <c r="J1" s="401"/>
      <c r="K1" s="400"/>
      <c r="L1" s="403"/>
      <c r="M1" s="404"/>
      <c r="N1" s="396"/>
      <c r="O1" s="405"/>
      <c r="P1" s="397"/>
      <c r="Q1" s="399"/>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c r="AR1" s="396"/>
      <c r="AS1" s="396"/>
      <c r="AT1" s="396"/>
      <c r="AU1" s="396"/>
      <c r="AV1" s="396"/>
      <c r="AW1" s="396"/>
      <c r="AX1" s="396"/>
      <c r="AY1" s="396"/>
      <c r="AZ1" s="396"/>
      <c r="BA1" s="396"/>
      <c r="BB1" s="396"/>
      <c r="BC1" s="396"/>
      <c r="BD1" s="396"/>
      <c r="BE1" s="396"/>
      <c r="BF1" s="396"/>
      <c r="BG1" s="396"/>
      <c r="BH1" s="396"/>
      <c r="BI1" s="396"/>
      <c r="BJ1" s="396"/>
      <c r="BK1" s="396"/>
      <c r="BL1" s="396"/>
      <c r="BM1" s="396"/>
      <c r="BN1" s="396"/>
      <c r="BO1" s="396"/>
      <c r="BP1" s="396"/>
      <c r="BQ1" s="396"/>
      <c r="BR1" s="396"/>
      <c r="BS1" s="396"/>
      <c r="BT1" s="396"/>
      <c r="BU1" s="396"/>
      <c r="BV1" s="396"/>
      <c r="BW1" s="396"/>
      <c r="BX1" s="396"/>
      <c r="BY1" s="396"/>
      <c r="BZ1" s="396"/>
      <c r="CA1" s="396"/>
      <c r="CB1" s="396"/>
      <c r="CC1" s="396"/>
      <c r="CD1" s="396"/>
      <c r="CE1" s="396"/>
      <c r="CF1" s="396"/>
      <c r="CG1" s="396"/>
      <c r="CH1" s="396"/>
      <c r="CI1" s="396"/>
      <c r="CJ1" s="396"/>
      <c r="CK1" s="396"/>
      <c r="CL1" s="396"/>
      <c r="CM1" s="396"/>
      <c r="CN1" s="396"/>
      <c r="CO1" s="396"/>
      <c r="CP1" s="396"/>
      <c r="CQ1" s="396"/>
      <c r="CR1" s="396"/>
      <c r="CS1" s="396"/>
      <c r="CT1" s="396"/>
      <c r="CU1" s="396"/>
      <c r="CV1" s="396"/>
      <c r="CW1" s="396"/>
    </row>
    <row r="2" spans="1:101" ht="84" customHeight="1" x14ac:dyDescent="0.25">
      <c r="A2" s="600" t="s">
        <v>82</v>
      </c>
      <c r="B2" s="601"/>
      <c r="C2" s="488"/>
      <c r="D2" s="422"/>
      <c r="E2" s="412"/>
      <c r="F2" s="413"/>
      <c r="G2" s="412"/>
      <c r="H2" s="396"/>
      <c r="I2" s="398"/>
      <c r="J2" s="402"/>
      <c r="K2" s="11"/>
      <c r="L2" s="403"/>
      <c r="M2" s="404"/>
      <c r="N2" s="396"/>
      <c r="O2" s="406"/>
      <c r="P2" s="397"/>
      <c r="Q2" s="399"/>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c r="AR2" s="396"/>
      <c r="AS2" s="396"/>
      <c r="AT2" s="396"/>
      <c r="AU2" s="396"/>
      <c r="AV2" s="396"/>
      <c r="AW2" s="396"/>
      <c r="AX2" s="396"/>
      <c r="AY2" s="396"/>
      <c r="AZ2" s="396"/>
      <c r="BA2" s="396"/>
      <c r="BB2" s="396"/>
      <c r="BC2" s="396"/>
      <c r="BD2" s="396"/>
      <c r="BE2" s="396"/>
      <c r="BF2" s="396"/>
      <c r="BG2" s="396"/>
      <c r="BH2" s="396"/>
      <c r="BI2" s="396"/>
      <c r="BJ2" s="396"/>
      <c r="BK2" s="396"/>
      <c r="BL2" s="396"/>
      <c r="BM2" s="396"/>
      <c r="BN2" s="396"/>
      <c r="BO2" s="396"/>
      <c r="BP2" s="396"/>
      <c r="BQ2" s="396"/>
      <c r="BR2" s="396"/>
      <c r="BS2" s="396"/>
      <c r="BT2" s="396"/>
      <c r="BU2" s="396"/>
      <c r="BV2" s="396"/>
      <c r="BW2" s="396"/>
      <c r="BX2" s="396"/>
      <c r="BY2" s="396"/>
      <c r="BZ2" s="396"/>
      <c r="CA2" s="396"/>
      <c r="CB2" s="396"/>
      <c r="CC2" s="396"/>
      <c r="CD2" s="396"/>
      <c r="CE2" s="396"/>
      <c r="CF2" s="396"/>
      <c r="CG2" s="396"/>
      <c r="CH2" s="396"/>
      <c r="CI2" s="396"/>
      <c r="CJ2" s="396"/>
      <c r="CK2" s="396"/>
      <c r="CL2" s="396"/>
      <c r="CM2" s="396"/>
      <c r="CN2" s="396"/>
      <c r="CO2" s="396"/>
      <c r="CP2" s="396"/>
      <c r="CQ2" s="396"/>
      <c r="CR2" s="396"/>
      <c r="CS2" s="396"/>
      <c r="CT2" s="396"/>
      <c r="CU2" s="396"/>
      <c r="CV2" s="396"/>
      <c r="CW2" s="396"/>
    </row>
    <row r="3" spans="1:101" ht="20" x14ac:dyDescent="0.25">
      <c r="A3" s="600" t="s">
        <v>83</v>
      </c>
      <c r="B3" s="601"/>
      <c r="C3" s="487">
        <f>'Tender Cover Sheet'!C16</f>
        <v>0</v>
      </c>
      <c r="D3" s="47"/>
      <c r="E3" s="412"/>
      <c r="F3" s="413"/>
      <c r="G3" s="412"/>
      <c r="H3" s="396"/>
      <c r="I3" s="398"/>
      <c r="J3" s="402"/>
      <c r="K3" s="11"/>
      <c r="L3" s="403"/>
      <c r="M3" s="404"/>
      <c r="N3" s="396"/>
      <c r="O3" s="406"/>
      <c r="P3" s="397"/>
      <c r="Q3" s="399"/>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396"/>
      <c r="AU3" s="396"/>
      <c r="AV3" s="396"/>
      <c r="AW3" s="396"/>
      <c r="AX3" s="396"/>
      <c r="AY3" s="396"/>
      <c r="AZ3" s="396"/>
      <c r="BA3" s="396"/>
      <c r="BB3" s="396"/>
      <c r="BC3" s="396"/>
      <c r="BD3" s="396"/>
      <c r="BE3" s="396"/>
      <c r="BF3" s="396"/>
      <c r="BG3" s="396"/>
      <c r="BH3" s="396"/>
      <c r="BI3" s="396"/>
      <c r="BJ3" s="396"/>
      <c r="BK3" s="396"/>
      <c r="BL3" s="396"/>
      <c r="BM3" s="396"/>
      <c r="BN3" s="396"/>
      <c r="BO3" s="396"/>
      <c r="BP3" s="396"/>
      <c r="BQ3" s="396"/>
      <c r="BR3" s="396"/>
      <c r="BS3" s="396"/>
      <c r="BT3" s="396"/>
      <c r="BU3" s="396"/>
      <c r="BV3" s="396"/>
      <c r="BW3" s="396"/>
      <c r="BX3" s="396"/>
      <c r="BY3" s="396"/>
      <c r="BZ3" s="396"/>
      <c r="CA3" s="396"/>
      <c r="CB3" s="396"/>
      <c r="CC3" s="396"/>
      <c r="CD3" s="396"/>
      <c r="CE3" s="396"/>
      <c r="CF3" s="396"/>
      <c r="CG3" s="396"/>
      <c r="CH3" s="396"/>
      <c r="CI3" s="396"/>
      <c r="CJ3" s="396"/>
      <c r="CK3" s="396"/>
      <c r="CL3" s="396"/>
      <c r="CM3" s="396"/>
      <c r="CN3" s="396"/>
      <c r="CO3" s="396"/>
      <c r="CP3" s="396"/>
      <c r="CQ3" s="396"/>
      <c r="CR3" s="396"/>
      <c r="CS3" s="396"/>
      <c r="CT3" s="396"/>
      <c r="CU3" s="396"/>
      <c r="CV3" s="396"/>
      <c r="CW3" s="396"/>
    </row>
    <row r="4" spans="1:101" ht="20" x14ac:dyDescent="0.25">
      <c r="A4" s="600" t="s">
        <v>87</v>
      </c>
      <c r="B4" s="601"/>
      <c r="C4" s="487" t="str">
        <f>'Read Me'!C4</f>
        <v>Main Offer Only</v>
      </c>
      <c r="D4" s="47"/>
      <c r="E4" s="412"/>
      <c r="F4" s="413"/>
      <c r="G4" s="412"/>
      <c r="H4" s="396"/>
      <c r="I4" s="398"/>
      <c r="J4" s="402"/>
      <c r="K4" s="11"/>
      <c r="L4" s="403"/>
      <c r="M4" s="404"/>
      <c r="N4" s="396"/>
      <c r="O4" s="406"/>
      <c r="P4" s="397"/>
      <c r="Q4" s="399"/>
      <c r="R4" s="396"/>
      <c r="S4" s="396"/>
      <c r="T4" s="396"/>
      <c r="U4" s="396"/>
      <c r="V4" s="396"/>
      <c r="W4" s="396"/>
      <c r="X4" s="396"/>
      <c r="Y4" s="396"/>
      <c r="Z4" s="396"/>
      <c r="AA4" s="396"/>
      <c r="AB4" s="396"/>
      <c r="AC4" s="396"/>
      <c r="AD4" s="396"/>
      <c r="AE4" s="396"/>
      <c r="AF4" s="396"/>
      <c r="AG4" s="396"/>
      <c r="AH4" s="396"/>
      <c r="AI4" s="396"/>
      <c r="AJ4" s="396"/>
      <c r="AK4" s="396"/>
      <c r="AL4" s="396"/>
      <c r="AM4" s="396"/>
      <c r="AN4" s="396"/>
      <c r="AO4" s="396"/>
      <c r="AP4" s="396"/>
      <c r="AQ4" s="396"/>
      <c r="AR4" s="396"/>
      <c r="AS4" s="396"/>
      <c r="AT4" s="396"/>
      <c r="AU4" s="396"/>
      <c r="AV4" s="396"/>
      <c r="AW4" s="396"/>
      <c r="AX4" s="396"/>
      <c r="AY4" s="396"/>
      <c r="AZ4" s="396"/>
      <c r="BA4" s="396"/>
      <c r="BB4" s="396"/>
      <c r="BC4" s="396"/>
      <c r="BD4" s="396"/>
      <c r="BE4" s="396"/>
      <c r="BF4" s="396"/>
      <c r="BG4" s="396"/>
      <c r="BH4" s="396"/>
      <c r="BI4" s="396"/>
      <c r="BJ4" s="396"/>
      <c r="BK4" s="396"/>
      <c r="BL4" s="396"/>
      <c r="BM4" s="396"/>
      <c r="BN4" s="396"/>
      <c r="BO4" s="396"/>
      <c r="BP4" s="396"/>
      <c r="BQ4" s="396"/>
      <c r="BR4" s="396"/>
      <c r="BS4" s="396"/>
      <c r="BT4" s="396"/>
      <c r="BU4" s="396"/>
      <c r="BV4" s="396"/>
      <c r="BW4" s="396"/>
      <c r="BX4" s="396"/>
      <c r="BY4" s="396"/>
      <c r="BZ4" s="396"/>
      <c r="CA4" s="396"/>
      <c r="CB4" s="396"/>
      <c r="CC4" s="396"/>
      <c r="CD4" s="396"/>
      <c r="CE4" s="396"/>
      <c r="CF4" s="396"/>
      <c r="CG4" s="396"/>
      <c r="CH4" s="396"/>
      <c r="CI4" s="396"/>
      <c r="CJ4" s="396"/>
      <c r="CK4" s="396"/>
      <c r="CL4" s="396"/>
      <c r="CM4" s="396"/>
      <c r="CN4" s="396"/>
      <c r="CO4" s="396"/>
      <c r="CP4" s="396"/>
      <c r="CQ4" s="396"/>
      <c r="CR4" s="396"/>
      <c r="CS4" s="396"/>
      <c r="CT4" s="396"/>
      <c r="CU4" s="396"/>
      <c r="CV4" s="396"/>
      <c r="CW4" s="396"/>
    </row>
    <row r="5" spans="1:101" ht="15.5" x14ac:dyDescent="0.25">
      <c r="A5" s="395"/>
      <c r="B5" s="409"/>
      <c r="C5" s="407"/>
      <c r="D5" s="407"/>
      <c r="E5" s="412"/>
      <c r="F5" s="413"/>
      <c r="G5" s="412"/>
      <c r="H5" s="396"/>
      <c r="I5" s="398"/>
      <c r="J5" s="402"/>
      <c r="K5" s="11"/>
      <c r="L5" s="403"/>
      <c r="M5" s="404"/>
      <c r="N5" s="396"/>
      <c r="O5" s="406"/>
      <c r="P5" s="397"/>
      <c r="Q5" s="399"/>
      <c r="R5" s="396"/>
      <c r="S5" s="396"/>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6"/>
      <c r="AR5" s="396"/>
      <c r="AS5" s="396"/>
      <c r="AT5" s="396"/>
      <c r="AU5" s="396"/>
      <c r="AV5" s="396"/>
      <c r="AW5" s="396"/>
      <c r="AX5" s="396"/>
      <c r="AY5" s="396"/>
      <c r="AZ5" s="396"/>
      <c r="BA5" s="396"/>
      <c r="BB5" s="396"/>
      <c r="BC5" s="396"/>
      <c r="BD5" s="396"/>
      <c r="BE5" s="396"/>
      <c r="BF5" s="396"/>
      <c r="BG5" s="396"/>
      <c r="BH5" s="396"/>
      <c r="BI5" s="396"/>
      <c r="BJ5" s="396"/>
      <c r="BK5" s="396"/>
      <c r="BL5" s="396"/>
      <c r="BM5" s="396"/>
      <c r="BN5" s="396"/>
      <c r="BO5" s="396"/>
      <c r="BP5" s="396"/>
      <c r="BQ5" s="396"/>
      <c r="BR5" s="396"/>
      <c r="BS5" s="396"/>
      <c r="BT5" s="396"/>
      <c r="BU5" s="396"/>
      <c r="BV5" s="396"/>
      <c r="BW5" s="396"/>
      <c r="BX5" s="396"/>
      <c r="BY5" s="396"/>
      <c r="BZ5" s="396"/>
      <c r="CA5" s="396"/>
      <c r="CB5" s="396"/>
      <c r="CC5" s="396"/>
      <c r="CD5" s="396"/>
      <c r="CE5" s="396"/>
      <c r="CF5" s="396"/>
      <c r="CG5" s="396"/>
      <c r="CH5" s="396"/>
      <c r="CI5" s="396"/>
      <c r="CJ5" s="396"/>
      <c r="CK5" s="396"/>
      <c r="CL5" s="396"/>
      <c r="CM5" s="396"/>
      <c r="CN5" s="396"/>
      <c r="CO5" s="396"/>
      <c r="CP5" s="396"/>
      <c r="CQ5" s="396"/>
      <c r="CR5" s="396"/>
      <c r="CS5" s="396"/>
      <c r="CT5" s="396"/>
      <c r="CU5" s="396"/>
      <c r="CV5" s="396"/>
      <c r="CW5" s="396"/>
    </row>
    <row r="6" spans="1:101" ht="20" x14ac:dyDescent="0.25">
      <c r="A6" s="463" t="s">
        <v>342</v>
      </c>
      <c r="B6" s="464"/>
      <c r="C6" s="465"/>
      <c r="D6" s="465"/>
      <c r="E6" s="466"/>
      <c r="F6" s="466"/>
      <c r="G6" s="481"/>
      <c r="H6" s="482" t="s">
        <v>312</v>
      </c>
      <c r="I6" s="482"/>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4"/>
      <c r="AR6" s="394"/>
      <c r="AS6" s="394"/>
      <c r="AT6" s="394"/>
      <c r="AU6" s="394"/>
      <c r="AV6" s="394"/>
      <c r="AW6" s="394"/>
      <c r="AX6" s="394"/>
      <c r="AY6" s="394"/>
      <c r="AZ6" s="394"/>
      <c r="BA6" s="394"/>
      <c r="BB6" s="394"/>
      <c r="BC6" s="394"/>
      <c r="BD6" s="394"/>
      <c r="BE6" s="394"/>
      <c r="BF6" s="394"/>
      <c r="BG6" s="394"/>
      <c r="BH6" s="394"/>
      <c r="BI6" s="394"/>
      <c r="BJ6" s="394"/>
      <c r="BK6" s="394"/>
      <c r="BL6" s="394"/>
      <c r="BM6" s="394"/>
      <c r="BN6" s="394"/>
      <c r="BO6" s="394"/>
      <c r="BP6" s="394"/>
      <c r="BQ6" s="394"/>
      <c r="BR6" s="394"/>
      <c r="BS6" s="394"/>
      <c r="BT6" s="394"/>
      <c r="BU6" s="394"/>
      <c r="BV6" s="394"/>
      <c r="BW6" s="394"/>
      <c r="BX6" s="394"/>
      <c r="BY6" s="394"/>
      <c r="BZ6" s="394"/>
      <c r="CA6" s="394"/>
      <c r="CB6" s="394"/>
      <c r="CC6" s="394"/>
      <c r="CD6" s="394"/>
      <c r="CE6" s="394"/>
      <c r="CF6" s="394"/>
      <c r="CG6" s="394"/>
      <c r="CH6" s="394"/>
      <c r="CI6" s="394"/>
      <c r="CJ6" s="394"/>
      <c r="CK6" s="394"/>
      <c r="CL6" s="394"/>
      <c r="CM6" s="394"/>
      <c r="CN6" s="394"/>
      <c r="CO6" s="394"/>
      <c r="CP6" s="394"/>
      <c r="CQ6" s="394"/>
      <c r="CR6" s="394"/>
      <c r="CS6" s="394"/>
      <c r="CT6" s="394"/>
      <c r="CU6" s="394"/>
      <c r="CV6" s="394"/>
      <c r="CW6" s="394"/>
    </row>
    <row r="7" spans="1:101" ht="20.5" thickBot="1" x14ac:dyDescent="0.45">
      <c r="A7" s="467"/>
      <c r="B7" s="467"/>
      <c r="C7" s="467"/>
      <c r="D7" s="467"/>
      <c r="E7" s="468"/>
      <c r="F7" s="468"/>
      <c r="G7" s="468"/>
      <c r="H7" s="467"/>
      <c r="I7" s="467"/>
      <c r="J7" s="411"/>
      <c r="K7" s="411"/>
      <c r="L7" s="411"/>
      <c r="M7" s="411"/>
      <c r="N7" s="411"/>
      <c r="O7" s="411"/>
      <c r="P7" s="411"/>
      <c r="Q7" s="411"/>
      <c r="R7" s="411"/>
      <c r="S7" s="411"/>
      <c r="T7" s="411"/>
      <c r="U7" s="411"/>
      <c r="V7" s="411"/>
      <c r="W7" s="411"/>
      <c r="X7" s="411"/>
      <c r="Y7" s="411"/>
      <c r="Z7" s="411"/>
      <c r="AA7" s="411"/>
      <c r="AB7" s="411"/>
      <c r="AC7" s="411"/>
      <c r="AD7" s="411"/>
      <c r="AE7" s="411"/>
      <c r="AF7" s="411"/>
      <c r="AG7" s="411"/>
      <c r="AH7" s="411"/>
      <c r="AI7" s="411"/>
      <c r="AJ7" s="411"/>
      <c r="AK7" s="411"/>
      <c r="AL7" s="411"/>
      <c r="AM7" s="411"/>
      <c r="AN7" s="411"/>
      <c r="AO7" s="411"/>
      <c r="AP7" s="411"/>
      <c r="AQ7" s="411"/>
      <c r="AR7" s="411"/>
      <c r="AS7" s="411"/>
      <c r="AT7" s="411"/>
      <c r="AU7" s="411"/>
      <c r="AV7" s="411"/>
      <c r="AW7" s="411"/>
      <c r="AX7" s="411"/>
      <c r="AY7" s="411"/>
      <c r="AZ7" s="411"/>
      <c r="BA7" s="411"/>
      <c r="BB7" s="411"/>
      <c r="BC7" s="411"/>
      <c r="BD7" s="411"/>
      <c r="BE7" s="411"/>
      <c r="BF7" s="411"/>
      <c r="BG7" s="411"/>
      <c r="BH7" s="411"/>
      <c r="BI7" s="411"/>
      <c r="BJ7" s="411"/>
      <c r="BK7" s="411"/>
      <c r="BL7" s="411"/>
      <c r="BM7" s="411"/>
      <c r="BN7" s="411"/>
      <c r="BO7" s="411"/>
      <c r="BP7" s="411"/>
      <c r="BQ7" s="411"/>
      <c r="BR7" s="411"/>
      <c r="BS7" s="411"/>
      <c r="BT7" s="411"/>
      <c r="BU7" s="411"/>
      <c r="BV7" s="411"/>
      <c r="BW7" s="411"/>
      <c r="BX7" s="411"/>
      <c r="BY7" s="411"/>
      <c r="BZ7" s="411"/>
      <c r="CA7" s="411"/>
      <c r="CB7" s="411"/>
      <c r="CC7" s="411"/>
      <c r="CD7" s="411"/>
      <c r="CE7" s="411"/>
      <c r="CF7" s="411"/>
      <c r="CG7" s="411"/>
      <c r="CH7" s="411"/>
      <c r="CI7" s="411"/>
      <c r="CJ7" s="411"/>
      <c r="CK7" s="411"/>
      <c r="CL7" s="411"/>
      <c r="CM7" s="411"/>
      <c r="CN7" s="411"/>
      <c r="CO7" s="411"/>
      <c r="CP7" s="411"/>
      <c r="CQ7" s="411"/>
      <c r="CR7" s="411"/>
      <c r="CS7" s="411"/>
      <c r="CT7" s="411"/>
      <c r="CU7" s="411"/>
      <c r="CV7" s="411"/>
      <c r="CW7" s="411"/>
    </row>
    <row r="8" spans="1:101" ht="20.5" thickBot="1" x14ac:dyDescent="0.45">
      <c r="A8" s="469"/>
      <c r="B8" s="470"/>
      <c r="C8" s="471"/>
      <c r="D8" s="602" t="s">
        <v>313</v>
      </c>
      <c r="E8" s="603"/>
      <c r="F8" s="604"/>
      <c r="G8" s="509"/>
      <c r="H8" s="483"/>
      <c r="I8" s="483"/>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1"/>
      <c r="AT8" s="411"/>
      <c r="AU8" s="411"/>
      <c r="AV8" s="411"/>
      <c r="AW8" s="411"/>
      <c r="AX8" s="411"/>
      <c r="AY8" s="411"/>
      <c r="AZ8" s="411"/>
      <c r="BA8" s="411"/>
      <c r="BB8" s="411"/>
      <c r="BC8" s="411"/>
      <c r="BD8" s="411"/>
      <c r="BE8" s="411"/>
      <c r="BF8" s="411"/>
      <c r="BG8" s="411"/>
      <c r="BH8" s="411"/>
      <c r="BI8" s="411"/>
      <c r="BJ8" s="411"/>
      <c r="BK8" s="411"/>
      <c r="BL8" s="411"/>
      <c r="BM8" s="411"/>
      <c r="BN8" s="411"/>
      <c r="BO8" s="411"/>
      <c r="BP8" s="411"/>
      <c r="BQ8" s="411"/>
      <c r="BR8" s="411"/>
      <c r="BS8" s="411"/>
      <c r="BT8" s="411"/>
      <c r="BU8" s="411"/>
      <c r="BV8" s="411"/>
      <c r="BW8" s="411"/>
      <c r="BX8" s="411"/>
      <c r="BY8" s="411"/>
      <c r="BZ8" s="411"/>
      <c r="CA8" s="411"/>
      <c r="CB8" s="411"/>
      <c r="CC8" s="411"/>
      <c r="CD8" s="411"/>
      <c r="CE8" s="411"/>
      <c r="CF8" s="411"/>
      <c r="CG8" s="411"/>
      <c r="CH8" s="411"/>
      <c r="CI8" s="411"/>
      <c r="CJ8" s="411"/>
      <c r="CK8" s="411"/>
      <c r="CL8" s="411"/>
      <c r="CM8" s="411"/>
      <c r="CN8" s="411"/>
      <c r="CO8" s="411"/>
      <c r="CP8" s="411"/>
      <c r="CQ8" s="411"/>
      <c r="CR8" s="411"/>
      <c r="CS8" s="411"/>
      <c r="CT8" s="411"/>
      <c r="CU8" s="411"/>
      <c r="CV8" s="411"/>
      <c r="CW8" s="411"/>
    </row>
    <row r="9" spans="1:101" ht="40.5" customHeight="1" thickBot="1" x14ac:dyDescent="0.45">
      <c r="A9" s="472" t="s">
        <v>351</v>
      </c>
      <c r="B9" s="472" t="s">
        <v>314</v>
      </c>
      <c r="C9" s="472" t="s">
        <v>326</v>
      </c>
      <c r="D9" s="472" t="s">
        <v>327</v>
      </c>
      <c r="E9" s="472" t="s">
        <v>253</v>
      </c>
      <c r="F9" s="473" t="s">
        <v>321</v>
      </c>
      <c r="G9" s="484"/>
      <c r="H9" s="484"/>
      <c r="I9" s="467"/>
      <c r="J9" s="411"/>
      <c r="K9" s="411"/>
      <c r="L9" s="411"/>
      <c r="M9" s="411"/>
      <c r="N9" s="411"/>
      <c r="O9" s="411"/>
      <c r="P9" s="411"/>
      <c r="Q9" s="411"/>
      <c r="R9" s="411"/>
      <c r="S9" s="411"/>
      <c r="T9" s="411"/>
      <c r="U9" s="411"/>
      <c r="V9" s="411"/>
      <c r="W9" s="411"/>
      <c r="X9" s="411"/>
      <c r="Y9" s="411"/>
      <c r="Z9" s="411"/>
      <c r="AA9" s="411"/>
      <c r="AB9" s="411"/>
      <c r="AC9" s="411"/>
      <c r="AD9" s="411"/>
      <c r="AE9" s="411"/>
      <c r="AF9" s="411"/>
      <c r="AG9" s="411"/>
      <c r="AH9" s="411"/>
      <c r="AI9" s="411"/>
      <c r="AJ9" s="411"/>
      <c r="AK9" s="411"/>
      <c r="AL9" s="411"/>
      <c r="AM9" s="411"/>
      <c r="AN9" s="411"/>
      <c r="AO9" s="411"/>
      <c r="AP9" s="411"/>
      <c r="AQ9" s="411"/>
      <c r="AR9" s="411"/>
      <c r="AS9" s="411"/>
      <c r="AT9" s="411"/>
      <c r="AU9" s="411"/>
      <c r="AV9" s="411"/>
      <c r="AW9" s="411"/>
      <c r="AX9" s="411"/>
      <c r="AY9" s="411"/>
      <c r="AZ9" s="411"/>
      <c r="BA9" s="411"/>
      <c r="BB9" s="411"/>
      <c r="BC9" s="411"/>
      <c r="BD9" s="411"/>
      <c r="BE9" s="411"/>
      <c r="BF9" s="411"/>
      <c r="BG9" s="411"/>
      <c r="BH9" s="411"/>
      <c r="BI9" s="411"/>
      <c r="BJ9" s="411"/>
      <c r="BK9" s="411"/>
      <c r="BL9" s="411"/>
      <c r="BM9" s="411"/>
      <c r="BN9" s="411"/>
      <c r="BO9" s="411"/>
      <c r="BP9" s="411"/>
      <c r="BQ9" s="411"/>
      <c r="BR9" s="411"/>
      <c r="BS9" s="411"/>
      <c r="BT9" s="411"/>
      <c r="BU9" s="411"/>
      <c r="BV9" s="411"/>
      <c r="BW9" s="411"/>
      <c r="BX9" s="411"/>
      <c r="BY9" s="411"/>
      <c r="BZ9" s="411"/>
      <c r="CA9" s="411"/>
      <c r="CB9" s="411"/>
      <c r="CC9" s="411"/>
      <c r="CD9" s="411"/>
      <c r="CE9" s="411"/>
      <c r="CF9" s="411"/>
      <c r="CG9" s="411"/>
      <c r="CH9" s="411"/>
      <c r="CI9" s="411"/>
      <c r="CJ9" s="411"/>
      <c r="CK9" s="411"/>
      <c r="CL9" s="411"/>
      <c r="CM9" s="411"/>
      <c r="CN9" s="411"/>
      <c r="CO9" s="411"/>
      <c r="CP9" s="411"/>
      <c r="CQ9" s="411"/>
      <c r="CR9" s="411"/>
      <c r="CS9" s="411"/>
      <c r="CT9" s="411"/>
      <c r="CU9" s="411"/>
      <c r="CV9" s="411"/>
    </row>
    <row r="10" spans="1:101" ht="28" customHeight="1" x14ac:dyDescent="0.4">
      <c r="A10" s="507">
        <v>1</v>
      </c>
      <c r="B10" s="515" t="str">
        <f>'5.1.1 Price Table 1-3'!B18</f>
        <v>Assistant Skilled (R/hour):</v>
      </c>
      <c r="C10" s="516">
        <f>SUM('5.1.1 Price Table 1-3'!J23)</f>
        <v>0</v>
      </c>
      <c r="D10" s="516">
        <f>SUM('5.1.1 Price Table 1-3'!K23)</f>
        <v>0</v>
      </c>
      <c r="E10" s="516">
        <f>SUM('5.1.1 Price Table 1-3'!F23)</f>
        <v>0</v>
      </c>
      <c r="F10" s="516">
        <f>SUM('5.1.1 Price Table 1-3'!L23)</f>
        <v>0</v>
      </c>
      <c r="G10" s="483"/>
      <c r="H10" s="483"/>
      <c r="I10" s="467"/>
      <c r="J10" s="411"/>
      <c r="K10" s="411"/>
      <c r="L10" s="411"/>
      <c r="M10" s="411"/>
      <c r="N10" s="411"/>
      <c r="O10" s="411"/>
      <c r="P10" s="411"/>
      <c r="Q10" s="411"/>
      <c r="R10" s="411"/>
      <c r="S10" s="411"/>
      <c r="T10" s="411"/>
      <c r="U10" s="411"/>
      <c r="V10" s="411"/>
      <c r="W10" s="411"/>
      <c r="X10" s="411"/>
      <c r="Y10" s="411"/>
      <c r="Z10" s="411"/>
      <c r="AA10" s="411"/>
      <c r="AB10" s="411"/>
      <c r="AC10" s="411"/>
      <c r="AD10" s="411"/>
      <c r="AE10" s="411"/>
      <c r="AF10" s="411"/>
      <c r="AG10" s="411"/>
      <c r="AH10" s="411"/>
      <c r="AI10" s="411"/>
      <c r="AJ10" s="411"/>
      <c r="AK10" s="411"/>
      <c r="AL10" s="411"/>
      <c r="AM10" s="411"/>
      <c r="AN10" s="411"/>
      <c r="AO10" s="411"/>
      <c r="AP10" s="411"/>
      <c r="AQ10" s="411"/>
      <c r="AR10" s="411"/>
      <c r="AS10" s="411"/>
      <c r="AT10" s="411"/>
      <c r="AU10" s="411"/>
      <c r="AV10" s="411"/>
      <c r="AW10" s="411"/>
      <c r="AX10" s="411"/>
      <c r="AY10" s="411"/>
      <c r="AZ10" s="411"/>
      <c r="BA10" s="411"/>
      <c r="BB10" s="411"/>
      <c r="BC10" s="411"/>
      <c r="BD10" s="411"/>
      <c r="BE10" s="411"/>
      <c r="BF10" s="411"/>
      <c r="BG10" s="411"/>
      <c r="BH10" s="411"/>
      <c r="BI10" s="411"/>
      <c r="BJ10" s="411"/>
      <c r="BK10" s="411"/>
      <c r="BL10" s="411"/>
      <c r="BM10" s="411"/>
      <c r="BN10" s="411"/>
      <c r="BO10" s="411"/>
      <c r="BP10" s="411"/>
      <c r="BQ10" s="411"/>
      <c r="BR10" s="411"/>
      <c r="BS10" s="411"/>
      <c r="BT10" s="411"/>
      <c r="BU10" s="411"/>
      <c r="BV10" s="411"/>
      <c r="BW10" s="411"/>
      <c r="BX10" s="411"/>
      <c r="BY10" s="411"/>
      <c r="BZ10" s="411"/>
      <c r="CA10" s="411"/>
      <c r="CB10" s="411"/>
      <c r="CC10" s="411"/>
      <c r="CD10" s="411"/>
      <c r="CE10" s="411"/>
      <c r="CF10" s="411"/>
      <c r="CG10" s="411"/>
      <c r="CH10" s="411"/>
      <c r="CI10" s="411"/>
      <c r="CJ10" s="411"/>
      <c r="CK10" s="411"/>
      <c r="CL10" s="411"/>
      <c r="CM10" s="411"/>
      <c r="CN10" s="411"/>
      <c r="CO10" s="411"/>
      <c r="CP10" s="411"/>
      <c r="CQ10" s="411"/>
      <c r="CR10" s="411"/>
      <c r="CS10" s="411"/>
      <c r="CT10" s="411"/>
      <c r="CU10" s="411"/>
      <c r="CV10" s="411"/>
    </row>
    <row r="11" spans="1:101" ht="40" customHeight="1" x14ac:dyDescent="0.4">
      <c r="A11" s="507">
        <v>2</v>
      </c>
      <c r="B11" s="508" t="str">
        <f>'5.1.1 Price Table 1-3'!B25</f>
        <v>Assistant Un-Skilled (R/hour):</v>
      </c>
      <c r="C11" s="475">
        <f>SUM('5.1.1 Price Table 1-3'!J30)</f>
        <v>0</v>
      </c>
      <c r="D11" s="521">
        <f>SUM('5.1.1 Price Table 1-3'!K30)</f>
        <v>0</v>
      </c>
      <c r="E11" s="521">
        <f>SUM('5.1.1 Price Table 1-3'!F30)</f>
        <v>0</v>
      </c>
      <c r="F11" s="479">
        <f>SUM('5.1.1 Price Table 1-3'!L30)</f>
        <v>0</v>
      </c>
      <c r="G11" s="483"/>
      <c r="H11" s="483"/>
      <c r="I11" s="467"/>
      <c r="J11" s="411"/>
      <c r="K11" s="411"/>
      <c r="L11" s="411"/>
      <c r="M11" s="411"/>
      <c r="N11" s="411"/>
      <c r="O11" s="411"/>
      <c r="P11" s="411"/>
      <c r="Q11" s="411"/>
      <c r="R11" s="411"/>
      <c r="S11" s="411"/>
      <c r="T11" s="411"/>
      <c r="U11" s="411"/>
      <c r="V11" s="411"/>
      <c r="W11" s="411"/>
      <c r="X11" s="411"/>
      <c r="Y11" s="411"/>
      <c r="Z11" s="411"/>
      <c r="AA11" s="411"/>
      <c r="AB11" s="411"/>
      <c r="AC11" s="411"/>
      <c r="AD11" s="411"/>
      <c r="AE11" s="411"/>
      <c r="AF11" s="411"/>
      <c r="AG11" s="411"/>
      <c r="AH11" s="411"/>
      <c r="AI11" s="411"/>
      <c r="AJ11" s="411"/>
      <c r="AK11" s="411"/>
      <c r="AL11" s="411"/>
      <c r="AM11" s="411"/>
      <c r="AN11" s="411"/>
      <c r="AO11" s="411"/>
      <c r="AP11" s="411"/>
      <c r="AQ11" s="411"/>
      <c r="AR11" s="411"/>
      <c r="AS11" s="411"/>
      <c r="AT11" s="411"/>
      <c r="AU11" s="411"/>
      <c r="AV11" s="411"/>
      <c r="AW11" s="411"/>
      <c r="AX11" s="411"/>
      <c r="AY11" s="411"/>
      <c r="AZ11" s="411"/>
      <c r="BA11" s="411"/>
      <c r="BB11" s="411"/>
      <c r="BC11" s="411"/>
      <c r="BD11" s="411"/>
      <c r="BE11" s="411"/>
      <c r="BF11" s="411"/>
      <c r="BG11" s="411"/>
      <c r="BH11" s="411"/>
      <c r="BI11" s="411"/>
      <c r="BJ11" s="411"/>
      <c r="BK11" s="411"/>
      <c r="BL11" s="411"/>
      <c r="BM11" s="411"/>
      <c r="BN11" s="411"/>
      <c r="BO11" s="411"/>
      <c r="BP11" s="411"/>
      <c r="BQ11" s="411"/>
      <c r="BR11" s="411"/>
      <c r="BS11" s="411"/>
      <c r="BT11" s="411"/>
      <c r="BU11" s="411"/>
      <c r="BV11" s="411"/>
      <c r="BW11" s="411"/>
      <c r="BX11" s="411"/>
      <c r="BY11" s="411"/>
      <c r="BZ11" s="411"/>
      <c r="CA11" s="411"/>
      <c r="CB11" s="411"/>
      <c r="CC11" s="411"/>
      <c r="CD11" s="411"/>
      <c r="CE11" s="411"/>
      <c r="CF11" s="411"/>
      <c r="CG11" s="411"/>
      <c r="CH11" s="411"/>
      <c r="CI11" s="411"/>
      <c r="CJ11" s="411"/>
      <c r="CK11" s="411"/>
      <c r="CL11" s="411"/>
      <c r="CM11" s="411"/>
      <c r="CN11" s="411"/>
      <c r="CO11" s="411"/>
      <c r="CP11" s="411"/>
      <c r="CQ11" s="411"/>
      <c r="CR11" s="411"/>
      <c r="CS11" s="411"/>
      <c r="CT11" s="411"/>
      <c r="CU11" s="411"/>
      <c r="CV11" s="411"/>
    </row>
    <row r="12" spans="1:101" ht="29.5" customHeight="1" x14ac:dyDescent="0.4">
      <c r="A12" s="507">
        <v>3</v>
      </c>
      <c r="B12" s="508" t="str">
        <f>'5.1.1 Price Table 1-3'!B32</f>
        <v>Artisan(e.g Electrician) (R/hour):</v>
      </c>
      <c r="C12" s="475">
        <f>SUM('5.1.1 Price Table 1-3'!J37)</f>
        <v>0</v>
      </c>
      <c r="D12" s="521">
        <f>SUM('5.1.1 Price Table 1-3'!K37)</f>
        <v>0</v>
      </c>
      <c r="E12" s="521">
        <f>SUM('5.1.1 Price Table 1-3'!F37)</f>
        <v>0</v>
      </c>
      <c r="F12" s="479">
        <f>SUM('5.1.1 Price Table 1-3'!L37)</f>
        <v>0</v>
      </c>
      <c r="G12" s="483"/>
      <c r="H12" s="483"/>
      <c r="I12" s="467"/>
      <c r="J12" s="411"/>
      <c r="K12" s="411"/>
      <c r="L12" s="411"/>
      <c r="M12" s="411"/>
      <c r="N12" s="411"/>
      <c r="O12" s="411"/>
      <c r="P12" s="411"/>
      <c r="Q12" s="411"/>
      <c r="R12" s="411"/>
      <c r="S12" s="411"/>
      <c r="T12" s="411"/>
      <c r="U12" s="411"/>
      <c r="V12" s="411"/>
      <c r="W12" s="411"/>
      <c r="X12" s="411"/>
      <c r="Y12" s="411"/>
      <c r="Z12" s="411"/>
      <c r="AA12" s="411"/>
      <c r="AB12" s="411"/>
      <c r="AC12" s="411"/>
      <c r="AD12" s="411"/>
      <c r="AE12" s="411"/>
      <c r="AF12" s="411"/>
      <c r="AG12" s="411"/>
      <c r="AH12" s="411"/>
      <c r="AI12" s="411"/>
      <c r="AJ12" s="411"/>
      <c r="AK12" s="411"/>
      <c r="AL12" s="411"/>
      <c r="AM12" s="411"/>
      <c r="AN12" s="411"/>
      <c r="AO12" s="411"/>
      <c r="AP12" s="411"/>
      <c r="AQ12" s="411"/>
      <c r="AR12" s="411"/>
      <c r="AS12" s="411"/>
      <c r="AT12" s="411"/>
      <c r="AU12" s="411"/>
      <c r="AV12" s="411"/>
      <c r="AW12" s="411"/>
      <c r="AX12" s="411"/>
      <c r="AY12" s="411"/>
      <c r="AZ12" s="411"/>
      <c r="BA12" s="411"/>
      <c r="BB12" s="411"/>
      <c r="BC12" s="411"/>
      <c r="BD12" s="411"/>
      <c r="BE12" s="411"/>
      <c r="BF12" s="411"/>
      <c r="BG12" s="411"/>
      <c r="BH12" s="411"/>
      <c r="BI12" s="411"/>
      <c r="BJ12" s="411"/>
      <c r="BK12" s="411"/>
      <c r="BL12" s="411"/>
      <c r="BM12" s="411"/>
      <c r="BN12" s="411"/>
      <c r="BO12" s="411"/>
      <c r="BP12" s="411"/>
      <c r="BQ12" s="411"/>
      <c r="BR12" s="411"/>
      <c r="BS12" s="411"/>
      <c r="BT12" s="411"/>
      <c r="BU12" s="411"/>
      <c r="BV12" s="411"/>
      <c r="BW12" s="411"/>
      <c r="BX12" s="411"/>
      <c r="BY12" s="411"/>
      <c r="BZ12" s="411"/>
      <c r="CA12" s="411"/>
      <c r="CB12" s="411"/>
      <c r="CC12" s="411"/>
      <c r="CD12" s="411"/>
      <c r="CE12" s="411"/>
      <c r="CF12" s="411"/>
      <c r="CG12" s="411"/>
      <c r="CH12" s="411"/>
      <c r="CI12" s="411"/>
      <c r="CJ12" s="411"/>
      <c r="CK12" s="411"/>
      <c r="CL12" s="411"/>
      <c r="CM12" s="411"/>
      <c r="CN12" s="411"/>
      <c r="CO12" s="411"/>
      <c r="CP12" s="411"/>
      <c r="CQ12" s="411"/>
      <c r="CR12" s="411"/>
      <c r="CS12" s="411"/>
      <c r="CT12" s="411"/>
      <c r="CU12" s="411"/>
      <c r="CV12" s="411"/>
    </row>
    <row r="13" spans="1:101" ht="31.5" customHeight="1" x14ac:dyDescent="0.4">
      <c r="A13" s="507">
        <v>4</v>
      </c>
      <c r="B13" s="508" t="str">
        <f>'5.1.1 Price Table 1-3'!B39</f>
        <v>Supervisor (R/hour)</v>
      </c>
      <c r="C13" s="475">
        <f>SUM('5.1.1 Price Table 1-3'!J44)</f>
        <v>0</v>
      </c>
      <c r="D13" s="521">
        <f>SUM('5.1.1 Price Table 1-3'!K44)</f>
        <v>0</v>
      </c>
      <c r="E13" s="521">
        <f>SUM('5.1.1 Price Table 1-3'!F44)</f>
        <v>0</v>
      </c>
      <c r="F13" s="479">
        <f>SUM('5.1.1 Price Table 1-3'!L44)</f>
        <v>0</v>
      </c>
      <c r="G13" s="483"/>
      <c r="H13" s="483"/>
      <c r="I13" s="467"/>
      <c r="J13" s="411"/>
      <c r="K13" s="411"/>
      <c r="L13" s="411"/>
      <c r="M13" s="411"/>
      <c r="N13" s="411"/>
      <c r="O13" s="411"/>
      <c r="P13" s="411"/>
      <c r="Q13" s="411"/>
      <c r="R13" s="411"/>
      <c r="S13" s="411"/>
      <c r="T13" s="411"/>
      <c r="U13" s="411"/>
      <c r="V13" s="411"/>
      <c r="W13" s="411"/>
      <c r="X13" s="411"/>
      <c r="Y13" s="411"/>
      <c r="Z13" s="411"/>
      <c r="AA13" s="411"/>
      <c r="AB13" s="411"/>
      <c r="AC13" s="411"/>
      <c r="AD13" s="411"/>
      <c r="AE13" s="411"/>
      <c r="AF13" s="411"/>
      <c r="AG13" s="411"/>
      <c r="AH13" s="411"/>
      <c r="AI13" s="411"/>
      <c r="AJ13" s="411"/>
      <c r="AK13" s="411"/>
      <c r="AL13" s="411"/>
      <c r="AM13" s="411"/>
      <c r="AN13" s="411"/>
      <c r="AO13" s="411"/>
      <c r="AP13" s="411"/>
      <c r="AQ13" s="411"/>
      <c r="AR13" s="411"/>
      <c r="AS13" s="411"/>
      <c r="AT13" s="411"/>
      <c r="AU13" s="411"/>
      <c r="AV13" s="411"/>
      <c r="AW13" s="411"/>
      <c r="AX13" s="411"/>
      <c r="AY13" s="411"/>
      <c r="AZ13" s="411"/>
      <c r="BA13" s="411"/>
      <c r="BB13" s="411"/>
      <c r="BC13" s="411"/>
      <c r="BD13" s="411"/>
      <c r="BE13" s="411"/>
      <c r="BF13" s="411"/>
      <c r="BG13" s="411"/>
      <c r="BH13" s="411"/>
      <c r="BI13" s="411"/>
      <c r="BJ13" s="411"/>
      <c r="BK13" s="411"/>
      <c r="BL13" s="411"/>
      <c r="BM13" s="411"/>
      <c r="BN13" s="411"/>
      <c r="BO13" s="411"/>
      <c r="BP13" s="411"/>
      <c r="BQ13" s="411"/>
      <c r="BR13" s="411"/>
      <c r="BS13" s="411"/>
      <c r="BT13" s="411"/>
      <c r="BU13" s="411"/>
      <c r="BV13" s="411"/>
      <c r="BW13" s="411"/>
      <c r="BX13" s="411"/>
      <c r="BY13" s="411"/>
      <c r="BZ13" s="411"/>
      <c r="CA13" s="411"/>
      <c r="CB13" s="411"/>
      <c r="CC13" s="411"/>
      <c r="CD13" s="411"/>
      <c r="CE13" s="411"/>
      <c r="CF13" s="411"/>
      <c r="CG13" s="411"/>
      <c r="CH13" s="411"/>
      <c r="CI13" s="411"/>
      <c r="CJ13" s="411"/>
      <c r="CK13" s="411"/>
      <c r="CL13" s="411"/>
      <c r="CM13" s="411"/>
      <c r="CN13" s="411"/>
      <c r="CO13" s="411"/>
      <c r="CP13" s="411"/>
      <c r="CQ13" s="411"/>
      <c r="CR13" s="411"/>
      <c r="CS13" s="411"/>
      <c r="CT13" s="411"/>
      <c r="CU13" s="411"/>
      <c r="CV13" s="411"/>
    </row>
    <row r="14" spans="1:101" ht="34" customHeight="1" x14ac:dyDescent="0.4">
      <c r="A14" s="507">
        <v>5</v>
      </c>
      <c r="B14" s="508" t="str">
        <f>'5.1.1 Price Table 1-3'!B46</f>
        <v>Tower Work Labourer (R/hour):</v>
      </c>
      <c r="C14" s="475">
        <f>SUM('5.1.1 Price Table 1-3'!J51)</f>
        <v>0</v>
      </c>
      <c r="D14" s="521">
        <f>SUM('5.1.1 Price Table 1-3'!K51)</f>
        <v>0</v>
      </c>
      <c r="E14" s="521">
        <f>SUM('5.1.1 Price Table 1-3'!F51)</f>
        <v>0</v>
      </c>
      <c r="F14" s="479">
        <f>SUM('5.1.1 Price Table 1-3'!L51)</f>
        <v>0</v>
      </c>
      <c r="G14" s="483"/>
      <c r="H14" s="483"/>
      <c r="I14" s="467"/>
      <c r="J14" s="411"/>
      <c r="K14" s="411"/>
      <c r="L14" s="411"/>
      <c r="M14" s="411"/>
      <c r="N14" s="411"/>
      <c r="O14" s="411"/>
      <c r="P14" s="411"/>
      <c r="Q14" s="411"/>
      <c r="R14" s="411"/>
      <c r="S14" s="411"/>
      <c r="T14" s="411"/>
      <c r="U14" s="411"/>
      <c r="V14" s="411"/>
      <c r="W14" s="411"/>
      <c r="X14" s="411"/>
      <c r="Y14" s="411"/>
      <c r="Z14" s="411"/>
      <c r="AA14" s="411"/>
      <c r="AB14" s="411"/>
      <c r="AC14" s="411"/>
      <c r="AD14" s="411"/>
      <c r="AE14" s="411"/>
      <c r="AF14" s="411"/>
      <c r="AG14" s="411"/>
      <c r="AH14" s="411"/>
      <c r="AI14" s="411"/>
      <c r="AJ14" s="411"/>
      <c r="AK14" s="411"/>
      <c r="AL14" s="411"/>
      <c r="AM14" s="411"/>
      <c r="AN14" s="411"/>
      <c r="AO14" s="411"/>
      <c r="AP14" s="411"/>
      <c r="AQ14" s="411"/>
      <c r="AR14" s="411"/>
      <c r="AS14" s="411"/>
      <c r="AT14" s="411"/>
      <c r="AU14" s="411"/>
      <c r="AV14" s="411"/>
      <c r="AW14" s="411"/>
      <c r="AX14" s="411"/>
      <c r="AY14" s="411"/>
      <c r="AZ14" s="411"/>
      <c r="BA14" s="411"/>
      <c r="BB14" s="411"/>
      <c r="BC14" s="411"/>
      <c r="BD14" s="411"/>
      <c r="BE14" s="411"/>
      <c r="BF14" s="411"/>
      <c r="BG14" s="411"/>
      <c r="BH14" s="411"/>
      <c r="BI14" s="411"/>
      <c r="BJ14" s="411"/>
      <c r="BK14" s="411"/>
      <c r="BL14" s="411"/>
      <c r="BM14" s="411"/>
      <c r="BN14" s="411"/>
      <c r="BO14" s="411"/>
      <c r="BP14" s="411"/>
      <c r="BQ14" s="411"/>
      <c r="BR14" s="411"/>
      <c r="BS14" s="411"/>
      <c r="BT14" s="411"/>
      <c r="BU14" s="411"/>
      <c r="BV14" s="411"/>
      <c r="BW14" s="411"/>
      <c r="BX14" s="411"/>
      <c r="BY14" s="411"/>
      <c r="BZ14" s="411"/>
      <c r="CA14" s="411"/>
      <c r="CB14" s="411"/>
      <c r="CC14" s="411"/>
      <c r="CD14" s="411"/>
      <c r="CE14" s="411"/>
      <c r="CF14" s="411"/>
      <c r="CG14" s="411"/>
      <c r="CH14" s="411"/>
      <c r="CI14" s="411"/>
      <c r="CJ14" s="411"/>
      <c r="CK14" s="411"/>
      <c r="CL14" s="411"/>
      <c r="CM14" s="411"/>
      <c r="CN14" s="411"/>
      <c r="CO14" s="411"/>
      <c r="CP14" s="411"/>
      <c r="CQ14" s="411"/>
      <c r="CR14" s="411"/>
      <c r="CS14" s="411"/>
      <c r="CT14" s="411"/>
      <c r="CU14" s="411"/>
      <c r="CV14" s="411"/>
    </row>
    <row r="15" spans="1:101" ht="30" customHeight="1" x14ac:dyDescent="0.4">
      <c r="A15" s="507">
        <v>6</v>
      </c>
      <c r="B15" s="508" t="str">
        <f>'5.1.1 Price Table 1-3'!B53</f>
        <v>Transportation:</v>
      </c>
      <c r="C15" s="475">
        <f>SUM('5.1.1 Price Table 1-3'!J56)</f>
        <v>0</v>
      </c>
      <c r="D15" s="521">
        <f>SUM('5.1.1 Price Table 1-3'!K56)</f>
        <v>0</v>
      </c>
      <c r="E15" s="521">
        <f>SUM('5.1.1 Price Table 1-3'!F56)</f>
        <v>0</v>
      </c>
      <c r="F15" s="479">
        <f>SUM('5.1.1 Price Table 1-3'!L56)</f>
        <v>0</v>
      </c>
      <c r="G15" s="483"/>
      <c r="H15" s="483"/>
      <c r="I15" s="467"/>
      <c r="J15" s="411"/>
      <c r="K15" s="411"/>
      <c r="L15" s="411"/>
      <c r="M15" s="411"/>
      <c r="N15" s="411"/>
      <c r="O15" s="411"/>
      <c r="P15" s="411"/>
      <c r="Q15" s="411"/>
      <c r="R15" s="411"/>
      <c r="S15" s="411"/>
      <c r="T15" s="411"/>
      <c r="U15" s="411"/>
      <c r="V15" s="411"/>
      <c r="W15" s="411"/>
      <c r="X15" s="411"/>
      <c r="Y15" s="411"/>
      <c r="Z15" s="411"/>
      <c r="AA15" s="411"/>
      <c r="AB15" s="411"/>
      <c r="AC15" s="411"/>
      <c r="AD15" s="411"/>
      <c r="AE15" s="411"/>
      <c r="AF15" s="411"/>
      <c r="AG15" s="411"/>
      <c r="AH15" s="411"/>
      <c r="AI15" s="411"/>
      <c r="AJ15" s="411"/>
      <c r="AK15" s="411"/>
      <c r="AL15" s="411"/>
      <c r="AM15" s="411"/>
      <c r="AN15" s="411"/>
      <c r="AO15" s="411"/>
      <c r="AP15" s="411"/>
      <c r="AQ15" s="411"/>
      <c r="AR15" s="411"/>
      <c r="AS15" s="411"/>
      <c r="AT15" s="411"/>
      <c r="AU15" s="411"/>
      <c r="AV15" s="411"/>
      <c r="AW15" s="411"/>
      <c r="AX15" s="411"/>
      <c r="AY15" s="411"/>
      <c r="AZ15" s="411"/>
      <c r="BA15" s="411"/>
      <c r="BB15" s="411"/>
      <c r="BC15" s="411"/>
      <c r="BD15" s="411"/>
      <c r="BE15" s="411"/>
      <c r="BF15" s="411"/>
      <c r="BG15" s="411"/>
      <c r="BH15" s="411"/>
      <c r="BI15" s="411"/>
      <c r="BJ15" s="411"/>
      <c r="BK15" s="411"/>
      <c r="BL15" s="411"/>
      <c r="BM15" s="411"/>
      <c r="BN15" s="411"/>
      <c r="BO15" s="411"/>
      <c r="BP15" s="411"/>
      <c r="BQ15" s="411"/>
      <c r="BR15" s="411"/>
      <c r="BS15" s="411"/>
      <c r="BT15" s="411"/>
      <c r="BU15" s="411"/>
      <c r="BV15" s="411"/>
      <c r="BW15" s="411"/>
      <c r="BX15" s="411"/>
      <c r="BY15" s="411"/>
      <c r="BZ15" s="411"/>
      <c r="CA15" s="411"/>
      <c r="CB15" s="411"/>
      <c r="CC15" s="411"/>
      <c r="CD15" s="411"/>
      <c r="CE15" s="411"/>
      <c r="CF15" s="411"/>
      <c r="CG15" s="411"/>
      <c r="CH15" s="411"/>
      <c r="CI15" s="411"/>
      <c r="CJ15" s="411"/>
      <c r="CK15" s="411"/>
      <c r="CL15" s="411"/>
      <c r="CM15" s="411"/>
      <c r="CN15" s="411"/>
      <c r="CO15" s="411"/>
      <c r="CP15" s="411"/>
      <c r="CQ15" s="411"/>
      <c r="CR15" s="411"/>
      <c r="CS15" s="411"/>
      <c r="CT15" s="411"/>
      <c r="CU15" s="411"/>
      <c r="CV15" s="411"/>
    </row>
    <row r="16" spans="1:101" ht="32.5" customHeight="1" x14ac:dyDescent="0.4">
      <c r="A16" s="507">
        <v>7</v>
      </c>
      <c r="B16" s="508" t="str">
        <f>'5.1.1 Price Table 1-3'!B58</f>
        <v>Additional Items (Material/Services):</v>
      </c>
      <c r="C16" s="475">
        <f>SUM('5.1.1 Price Table 1-3'!J60)</f>
        <v>0</v>
      </c>
      <c r="D16" s="521">
        <f>SUM('5.1.1 Price Table 1-3'!K60)</f>
        <v>0</v>
      </c>
      <c r="E16" s="521">
        <f>SUM('5.1.1 Price Table 1-3'!F60)</f>
        <v>0</v>
      </c>
      <c r="F16" s="479">
        <f>SUM('5.1.1 Price Table 1-3'!L60)</f>
        <v>0</v>
      </c>
      <c r="G16" s="483"/>
      <c r="H16" s="483"/>
      <c r="I16" s="467"/>
      <c r="J16" s="411"/>
      <c r="K16" s="411"/>
      <c r="L16" s="411"/>
      <c r="M16" s="411"/>
      <c r="N16" s="411"/>
      <c r="O16" s="411"/>
      <c r="P16" s="411"/>
      <c r="Q16" s="411"/>
      <c r="R16" s="411"/>
      <c r="S16" s="411"/>
      <c r="T16" s="411"/>
      <c r="U16" s="411"/>
      <c r="V16" s="411"/>
      <c r="W16" s="411"/>
      <c r="X16" s="411"/>
      <c r="Y16" s="411"/>
      <c r="Z16" s="411"/>
      <c r="AA16" s="411"/>
      <c r="AB16" s="411"/>
      <c r="AC16" s="411"/>
      <c r="AD16" s="411"/>
      <c r="AE16" s="411"/>
      <c r="AF16" s="411"/>
      <c r="AG16" s="411"/>
      <c r="AH16" s="411"/>
      <c r="AI16" s="411"/>
      <c r="AJ16" s="411"/>
      <c r="AK16" s="411"/>
      <c r="AL16" s="411"/>
      <c r="AM16" s="411"/>
      <c r="AN16" s="411"/>
      <c r="AO16" s="411"/>
      <c r="AP16" s="411"/>
      <c r="AQ16" s="411"/>
      <c r="AR16" s="411"/>
      <c r="AS16" s="411"/>
      <c r="AT16" s="411"/>
      <c r="AU16" s="411"/>
      <c r="AV16" s="411"/>
      <c r="AW16" s="411"/>
      <c r="AX16" s="411"/>
      <c r="AY16" s="411"/>
      <c r="AZ16" s="411"/>
      <c r="BA16" s="411"/>
      <c r="BB16" s="411"/>
      <c r="BC16" s="411"/>
      <c r="BD16" s="411"/>
      <c r="BE16" s="411"/>
      <c r="BF16" s="411"/>
      <c r="BG16" s="411"/>
      <c r="BH16" s="411"/>
      <c r="BI16" s="411"/>
      <c r="BJ16" s="411"/>
      <c r="BK16" s="411"/>
      <c r="BL16" s="411"/>
      <c r="BM16" s="411"/>
      <c r="BN16" s="411"/>
      <c r="BO16" s="411"/>
      <c r="BP16" s="411"/>
      <c r="BQ16" s="411"/>
      <c r="BR16" s="411"/>
      <c r="BS16" s="411"/>
      <c r="BT16" s="411"/>
      <c r="BU16" s="411"/>
      <c r="BV16" s="411"/>
      <c r="BW16" s="411"/>
      <c r="BX16" s="411"/>
      <c r="BY16" s="411"/>
      <c r="BZ16" s="411"/>
      <c r="CA16" s="411"/>
      <c r="CB16" s="411"/>
      <c r="CC16" s="411"/>
      <c r="CD16" s="411"/>
      <c r="CE16" s="411"/>
      <c r="CF16" s="411"/>
      <c r="CG16" s="411"/>
      <c r="CH16" s="411"/>
      <c r="CI16" s="411"/>
      <c r="CJ16" s="411"/>
      <c r="CK16" s="411"/>
      <c r="CL16" s="411"/>
      <c r="CM16" s="411"/>
      <c r="CN16" s="411"/>
      <c r="CO16" s="411"/>
      <c r="CP16" s="411"/>
      <c r="CQ16" s="411"/>
      <c r="CR16" s="411"/>
      <c r="CS16" s="411"/>
      <c r="CT16" s="411"/>
      <c r="CU16" s="411"/>
      <c r="CV16" s="411"/>
    </row>
    <row r="17" spans="1:100" ht="37" customHeight="1" x14ac:dyDescent="0.4">
      <c r="A17" s="507">
        <v>8</v>
      </c>
      <c r="B17" s="508" t="str">
        <f>'5.1.1 Price Table 1-3'!B62</f>
        <v>Prelims and General:</v>
      </c>
      <c r="C17" s="475">
        <f>SUM('5.1.1 Price Table 1-3'!J65)</f>
        <v>0</v>
      </c>
      <c r="D17" s="521">
        <f>SUM('5.1.1 Price Table 1-3'!K65)</f>
        <v>0</v>
      </c>
      <c r="E17" s="521">
        <f>SUM('5.1.1 Price Table 1-3'!F65)</f>
        <v>0</v>
      </c>
      <c r="F17" s="479">
        <f>SUM('5.1.1 Price Table 1-3'!L65)</f>
        <v>0</v>
      </c>
      <c r="G17" s="483"/>
      <c r="H17" s="483"/>
      <c r="I17" s="467"/>
      <c r="J17" s="411"/>
      <c r="K17" s="411"/>
      <c r="L17" s="411"/>
      <c r="M17" s="411"/>
      <c r="N17" s="411"/>
      <c r="O17" s="411"/>
      <c r="P17" s="411"/>
      <c r="Q17" s="411"/>
      <c r="R17" s="411"/>
      <c r="S17" s="411"/>
      <c r="T17" s="411"/>
      <c r="U17" s="411"/>
      <c r="V17" s="411"/>
      <c r="W17" s="411"/>
      <c r="X17" s="411"/>
      <c r="Y17" s="411"/>
      <c r="Z17" s="411"/>
      <c r="AA17" s="411"/>
      <c r="AB17" s="411"/>
      <c r="AC17" s="411"/>
      <c r="AD17" s="411"/>
      <c r="AE17" s="411"/>
      <c r="AF17" s="411"/>
      <c r="AG17" s="411"/>
      <c r="AH17" s="411"/>
      <c r="AI17" s="411"/>
      <c r="AJ17" s="411"/>
      <c r="AK17" s="411"/>
      <c r="AL17" s="411"/>
      <c r="AM17" s="411"/>
      <c r="AN17" s="411"/>
      <c r="AO17" s="411"/>
      <c r="AP17" s="411"/>
      <c r="AQ17" s="411"/>
      <c r="AR17" s="411"/>
      <c r="AS17" s="411"/>
      <c r="AT17" s="411"/>
      <c r="AU17" s="411"/>
      <c r="AV17" s="411"/>
      <c r="AW17" s="411"/>
      <c r="AX17" s="411"/>
      <c r="AY17" s="411"/>
      <c r="AZ17" s="411"/>
      <c r="BA17" s="411"/>
      <c r="BB17" s="411"/>
      <c r="BC17" s="411"/>
      <c r="BD17" s="411"/>
      <c r="BE17" s="411"/>
      <c r="BF17" s="411"/>
      <c r="BG17" s="411"/>
      <c r="BH17" s="411"/>
      <c r="BI17" s="411"/>
      <c r="BJ17" s="411"/>
      <c r="BK17" s="411"/>
      <c r="BL17" s="411"/>
      <c r="BM17" s="411"/>
      <c r="BN17" s="411"/>
      <c r="BO17" s="411"/>
      <c r="BP17" s="411"/>
      <c r="BQ17" s="411"/>
      <c r="BR17" s="411"/>
      <c r="BS17" s="411"/>
      <c r="BT17" s="411"/>
      <c r="BU17" s="411"/>
      <c r="BV17" s="411"/>
      <c r="BW17" s="411"/>
      <c r="BX17" s="411"/>
      <c r="BY17" s="411"/>
      <c r="BZ17" s="411"/>
      <c r="CA17" s="411"/>
      <c r="CB17" s="411"/>
      <c r="CC17" s="411"/>
      <c r="CD17" s="411"/>
      <c r="CE17" s="411"/>
      <c r="CF17" s="411"/>
      <c r="CG17" s="411"/>
      <c r="CH17" s="411"/>
      <c r="CI17" s="411"/>
      <c r="CJ17" s="411"/>
      <c r="CK17" s="411"/>
      <c r="CL17" s="411"/>
      <c r="CM17" s="411"/>
      <c r="CN17" s="411"/>
      <c r="CO17" s="411"/>
      <c r="CP17" s="411"/>
      <c r="CQ17" s="411"/>
      <c r="CR17" s="411"/>
      <c r="CS17" s="411"/>
      <c r="CT17" s="411"/>
      <c r="CU17" s="411"/>
      <c r="CV17" s="411"/>
    </row>
    <row r="18" spans="1:100" ht="19.899999999999999" customHeight="1" thickBot="1" x14ac:dyDescent="0.45">
      <c r="A18" s="507"/>
      <c r="B18" s="508"/>
      <c r="C18" s="475"/>
      <c r="D18" s="510"/>
      <c r="E18" s="510"/>
      <c r="F18" s="511"/>
      <c r="G18" s="483"/>
      <c r="H18" s="483"/>
      <c r="I18" s="467"/>
      <c r="J18" s="411"/>
      <c r="K18" s="411"/>
      <c r="L18" s="411"/>
      <c r="M18" s="411"/>
      <c r="N18" s="411"/>
      <c r="O18" s="411"/>
      <c r="P18" s="411"/>
      <c r="Q18" s="411"/>
      <c r="R18" s="411"/>
      <c r="S18" s="411"/>
      <c r="T18" s="411"/>
      <c r="U18" s="411"/>
      <c r="V18" s="411"/>
      <c r="W18" s="411"/>
      <c r="X18" s="411"/>
      <c r="Y18" s="411"/>
      <c r="Z18" s="411"/>
      <c r="AA18" s="411"/>
      <c r="AB18" s="411"/>
      <c r="AC18" s="411"/>
      <c r="AD18" s="411"/>
      <c r="AE18" s="411"/>
      <c r="AF18" s="411"/>
      <c r="AG18" s="411"/>
      <c r="AH18" s="411"/>
      <c r="AI18" s="411"/>
      <c r="AJ18" s="411"/>
      <c r="AK18" s="411"/>
      <c r="AL18" s="411"/>
      <c r="AM18" s="411"/>
      <c r="AN18" s="411"/>
      <c r="AO18" s="411"/>
      <c r="AP18" s="411"/>
      <c r="AQ18" s="411"/>
      <c r="AR18" s="411"/>
      <c r="AS18" s="411"/>
      <c r="AT18" s="411"/>
      <c r="AU18" s="411"/>
      <c r="AV18" s="411"/>
      <c r="AW18" s="411"/>
      <c r="AX18" s="411"/>
      <c r="AY18" s="411"/>
      <c r="AZ18" s="411"/>
      <c r="BA18" s="411"/>
      <c r="BB18" s="411"/>
      <c r="BC18" s="411"/>
      <c r="BD18" s="411"/>
      <c r="BE18" s="411"/>
      <c r="BF18" s="411"/>
      <c r="BG18" s="411"/>
      <c r="BH18" s="411"/>
      <c r="BI18" s="411"/>
      <c r="BJ18" s="411"/>
      <c r="BK18" s="411"/>
      <c r="BL18" s="411"/>
      <c r="BM18" s="411"/>
      <c r="BN18" s="411"/>
      <c r="BO18" s="411"/>
      <c r="BP18" s="411"/>
      <c r="BQ18" s="411"/>
      <c r="BR18" s="411"/>
      <c r="BS18" s="411"/>
      <c r="BT18" s="411"/>
      <c r="BU18" s="411"/>
      <c r="BV18" s="411"/>
      <c r="BW18" s="411"/>
      <c r="BX18" s="411"/>
      <c r="BY18" s="411"/>
      <c r="BZ18" s="411"/>
      <c r="CA18" s="411"/>
      <c r="CB18" s="411"/>
      <c r="CC18" s="411"/>
      <c r="CD18" s="411"/>
      <c r="CE18" s="411"/>
      <c r="CF18" s="411"/>
      <c r="CG18" s="411"/>
      <c r="CH18" s="411"/>
      <c r="CI18" s="411"/>
      <c r="CJ18" s="411"/>
      <c r="CK18" s="411"/>
      <c r="CL18" s="411"/>
      <c r="CM18" s="411"/>
      <c r="CN18" s="411"/>
      <c r="CO18" s="411"/>
      <c r="CP18" s="411"/>
      <c r="CQ18" s="411"/>
      <c r="CR18" s="411"/>
      <c r="CS18" s="411"/>
      <c r="CT18" s="411"/>
      <c r="CU18" s="411"/>
      <c r="CV18" s="411"/>
    </row>
    <row r="19" spans="1:100" ht="41.15" customHeight="1" thickBot="1" x14ac:dyDescent="0.3">
      <c r="A19" s="474"/>
      <c r="B19" s="476" t="s">
        <v>315</v>
      </c>
      <c r="C19" s="477">
        <f>SUM(C10:C18)</f>
        <v>0</v>
      </c>
      <c r="D19" s="477">
        <f>SUM(D10:D18)</f>
        <v>0</v>
      </c>
      <c r="E19" s="477">
        <f>SUM(E10:E18)</f>
        <v>0</v>
      </c>
      <c r="F19" s="477">
        <f>SUM(F10:F18)</f>
        <v>0</v>
      </c>
      <c r="G19" s="596" t="s">
        <v>322</v>
      </c>
      <c r="H19" s="597"/>
      <c r="I19" s="597"/>
    </row>
    <row r="20" spans="1:100" ht="42.65" customHeight="1" thickBot="1" x14ac:dyDescent="0.45">
      <c r="A20" s="474"/>
      <c r="B20" s="476" t="s">
        <v>316</v>
      </c>
      <c r="C20" s="478">
        <f>C19*15%</f>
        <v>0</v>
      </c>
      <c r="D20" s="478">
        <f>D19*15%</f>
        <v>0</v>
      </c>
      <c r="E20" s="478">
        <f>E19*15%</f>
        <v>0</v>
      </c>
      <c r="F20" s="479">
        <f>D20+E20</f>
        <v>0</v>
      </c>
      <c r="G20" s="485" t="s">
        <v>77</v>
      </c>
      <c r="H20" s="486"/>
      <c r="I20" s="471"/>
    </row>
    <row r="21" spans="1:100" ht="40" customHeight="1" thickBot="1" x14ac:dyDescent="0.3">
      <c r="A21" s="474"/>
      <c r="B21" s="476" t="s">
        <v>317</v>
      </c>
      <c r="C21" s="480">
        <f>C19+C20</f>
        <v>0</v>
      </c>
      <c r="D21" s="480">
        <f>D19+D20</f>
        <v>0</v>
      </c>
      <c r="E21" s="480">
        <f>E19+E20</f>
        <v>0</v>
      </c>
      <c r="F21" s="480">
        <f>F19+F20</f>
        <v>0</v>
      </c>
      <c r="G21" s="598" t="s">
        <v>323</v>
      </c>
      <c r="H21" s="599"/>
      <c r="I21" s="599"/>
    </row>
    <row r="22" spans="1:100" x14ac:dyDescent="0.25">
      <c r="A22" s="411"/>
      <c r="B22" s="411"/>
      <c r="C22" s="518"/>
      <c r="D22" s="411"/>
      <c r="E22" s="411"/>
      <c r="F22" s="411"/>
      <c r="G22" s="420"/>
      <c r="H22" s="421"/>
      <c r="I22" s="421"/>
    </row>
    <row r="23" spans="1:100" ht="13" x14ac:dyDescent="0.3">
      <c r="A23" s="411"/>
      <c r="B23" s="411"/>
      <c r="C23" s="411"/>
      <c r="D23" s="411"/>
      <c r="E23" s="517"/>
      <c r="F23" s="517"/>
      <c r="G23" s="420"/>
      <c r="H23" s="411"/>
      <c r="I23" s="411"/>
    </row>
    <row r="24" spans="1:100" ht="18" x14ac:dyDescent="0.25">
      <c r="A24" s="415"/>
      <c r="B24" s="416"/>
      <c r="C24" s="417"/>
      <c r="D24" s="417"/>
      <c r="E24" s="411"/>
      <c r="F24" s="411"/>
      <c r="G24" s="411"/>
      <c r="H24" s="414"/>
      <c r="I24" s="414"/>
    </row>
    <row r="25" spans="1:100" x14ac:dyDescent="0.25">
      <c r="A25" s="411"/>
      <c r="B25" s="411"/>
      <c r="C25" s="411"/>
      <c r="D25" s="411"/>
      <c r="E25" s="420"/>
      <c r="F25" s="420"/>
      <c r="G25" s="420"/>
    </row>
    <row r="26" spans="1:100" x14ac:dyDescent="0.25">
      <c r="A26" s="411"/>
      <c r="B26" s="411"/>
      <c r="C26" s="411"/>
      <c r="D26" s="411"/>
      <c r="E26" s="420"/>
      <c r="F26" s="420"/>
      <c r="G26" s="420"/>
    </row>
    <row r="27" spans="1:100" x14ac:dyDescent="0.25">
      <c r="A27" s="411"/>
      <c r="B27" s="411"/>
      <c r="C27" s="411"/>
      <c r="D27" s="411"/>
      <c r="E27" s="420"/>
      <c r="F27" s="420"/>
      <c r="G27" s="420"/>
    </row>
    <row r="28" spans="1:100" x14ac:dyDescent="0.25">
      <c r="A28" s="411"/>
      <c r="B28" s="411"/>
      <c r="C28" s="411"/>
      <c r="D28" s="411"/>
      <c r="E28" s="420"/>
      <c r="F28" s="420"/>
      <c r="G28" s="420"/>
    </row>
    <row r="29" spans="1:100" x14ac:dyDescent="0.25">
      <c r="A29" s="411"/>
      <c r="B29" s="411"/>
      <c r="C29" s="411"/>
      <c r="D29" s="411"/>
      <c r="E29" s="420"/>
      <c r="F29" s="420"/>
      <c r="G29" s="420"/>
    </row>
    <row r="30" spans="1:100" x14ac:dyDescent="0.25">
      <c r="A30" s="411"/>
      <c r="B30" s="411"/>
      <c r="C30" s="411"/>
      <c r="D30" s="411"/>
      <c r="E30" s="420"/>
      <c r="F30" s="420"/>
      <c r="G30" s="420"/>
    </row>
    <row r="31" spans="1:100" x14ac:dyDescent="0.25">
      <c r="A31" s="411"/>
      <c r="B31" s="411"/>
      <c r="C31" s="411"/>
      <c r="D31" s="411"/>
      <c r="E31" s="420"/>
      <c r="F31" s="420"/>
      <c r="G31" s="420"/>
    </row>
    <row r="32" spans="1:100" x14ac:dyDescent="0.25">
      <c r="A32" s="411"/>
      <c r="B32" s="411"/>
      <c r="C32" s="411"/>
      <c r="D32" s="411"/>
      <c r="E32" s="420"/>
      <c r="F32" s="420"/>
      <c r="G32" s="420"/>
    </row>
    <row r="33" spans="1:7" x14ac:dyDescent="0.25">
      <c r="A33" s="411"/>
      <c r="B33" s="411"/>
      <c r="C33" s="411"/>
      <c r="D33" s="411"/>
      <c r="E33" s="420"/>
      <c r="F33" s="420"/>
      <c r="G33" s="420"/>
    </row>
    <row r="34" spans="1:7" x14ac:dyDescent="0.25">
      <c r="A34" s="411"/>
      <c r="B34" s="411"/>
      <c r="C34" s="411"/>
      <c r="D34" s="411"/>
      <c r="E34" s="420"/>
      <c r="F34" s="420"/>
      <c r="G34" s="420"/>
    </row>
    <row r="35" spans="1:7" x14ac:dyDescent="0.25">
      <c r="A35" s="411"/>
      <c r="B35" s="411"/>
      <c r="C35" s="411"/>
      <c r="D35" s="411"/>
      <c r="E35" s="420"/>
      <c r="F35" s="420"/>
      <c r="G35" s="420"/>
    </row>
    <row r="36" spans="1:7" x14ac:dyDescent="0.25">
      <c r="A36" s="411"/>
      <c r="B36" s="411"/>
      <c r="C36" s="411"/>
      <c r="D36" s="411"/>
      <c r="E36" s="420"/>
      <c r="F36" s="420"/>
      <c r="G36" s="420"/>
    </row>
    <row r="37" spans="1:7" x14ac:dyDescent="0.25">
      <c r="A37" s="411"/>
      <c r="B37" s="411"/>
      <c r="C37" s="411"/>
      <c r="D37" s="411"/>
      <c r="E37" s="420"/>
      <c r="F37" s="420"/>
      <c r="G37" s="420"/>
    </row>
    <row r="38" spans="1:7" x14ac:dyDescent="0.25">
      <c r="E38" s="420"/>
      <c r="F38" s="420"/>
      <c r="G38" s="420"/>
    </row>
    <row r="39" spans="1:7" x14ac:dyDescent="0.25">
      <c r="E39" s="420"/>
      <c r="F39" s="420"/>
      <c r="G39" s="420"/>
    </row>
    <row r="40" spans="1:7" x14ac:dyDescent="0.25">
      <c r="E40" s="420"/>
      <c r="F40" s="420"/>
      <c r="G40" s="420"/>
    </row>
    <row r="41" spans="1:7" x14ac:dyDescent="0.25">
      <c r="E41" s="420"/>
      <c r="F41" s="420"/>
      <c r="G41" s="420"/>
    </row>
    <row r="42" spans="1:7" x14ac:dyDescent="0.25">
      <c r="E42" s="420"/>
      <c r="F42" s="420"/>
      <c r="G42" s="420"/>
    </row>
    <row r="43" spans="1:7" x14ac:dyDescent="0.25">
      <c r="E43" s="420"/>
      <c r="F43" s="420"/>
      <c r="G43" s="420"/>
    </row>
    <row r="44" spans="1:7" x14ac:dyDescent="0.25">
      <c r="E44" s="420"/>
      <c r="F44" s="420"/>
      <c r="G44" s="420"/>
    </row>
    <row r="45" spans="1:7" x14ac:dyDescent="0.25">
      <c r="E45" s="420"/>
      <c r="F45" s="420"/>
      <c r="G45" s="420"/>
    </row>
    <row r="46" spans="1:7" x14ac:dyDescent="0.25">
      <c r="E46" s="420"/>
      <c r="F46" s="420"/>
      <c r="G46" s="420"/>
    </row>
    <row r="47" spans="1:7" x14ac:dyDescent="0.25">
      <c r="E47" s="420"/>
      <c r="F47" s="420"/>
      <c r="G47" s="420"/>
    </row>
    <row r="48" spans="1:7" x14ac:dyDescent="0.25">
      <c r="E48" s="420"/>
      <c r="F48" s="420"/>
      <c r="G48" s="420"/>
    </row>
    <row r="49" spans="5:7" x14ac:dyDescent="0.25">
      <c r="E49" s="420"/>
      <c r="F49" s="420"/>
      <c r="G49" s="420"/>
    </row>
    <row r="50" spans="5:7" x14ac:dyDescent="0.25">
      <c r="E50" s="420"/>
      <c r="F50" s="420"/>
      <c r="G50" s="420"/>
    </row>
    <row r="51" spans="5:7" x14ac:dyDescent="0.25">
      <c r="E51" s="420"/>
      <c r="F51" s="420"/>
      <c r="G51" s="420"/>
    </row>
    <row r="52" spans="5:7" x14ac:dyDescent="0.25">
      <c r="E52" s="420"/>
      <c r="F52" s="420"/>
      <c r="G52" s="420"/>
    </row>
    <row r="53" spans="5:7" x14ac:dyDescent="0.25">
      <c r="E53" s="420"/>
      <c r="F53" s="420"/>
      <c r="G53" s="420"/>
    </row>
    <row r="54" spans="5:7" x14ac:dyDescent="0.25">
      <c r="E54" s="420"/>
      <c r="F54" s="420"/>
      <c r="G54" s="420"/>
    </row>
    <row r="55" spans="5:7" x14ac:dyDescent="0.25">
      <c r="E55" s="420"/>
      <c r="F55" s="420"/>
      <c r="G55" s="420"/>
    </row>
    <row r="56" spans="5:7" x14ac:dyDescent="0.25">
      <c r="E56" s="420"/>
      <c r="F56" s="420"/>
      <c r="G56" s="420"/>
    </row>
    <row r="57" spans="5:7" x14ac:dyDescent="0.25">
      <c r="E57" s="420"/>
      <c r="F57" s="420"/>
      <c r="G57" s="420"/>
    </row>
    <row r="58" spans="5:7" x14ac:dyDescent="0.25">
      <c r="E58" s="420"/>
      <c r="F58" s="420"/>
      <c r="G58" s="420"/>
    </row>
    <row r="59" spans="5:7" x14ac:dyDescent="0.25">
      <c r="E59" s="420"/>
      <c r="F59" s="420"/>
      <c r="G59" s="420"/>
    </row>
    <row r="60" spans="5:7" x14ac:dyDescent="0.25">
      <c r="E60" s="420"/>
      <c r="F60" s="420"/>
      <c r="G60" s="420"/>
    </row>
    <row r="61" spans="5:7" x14ac:dyDescent="0.25">
      <c r="E61" s="420"/>
      <c r="F61" s="420"/>
      <c r="G61" s="420"/>
    </row>
    <row r="62" spans="5:7" x14ac:dyDescent="0.25">
      <c r="E62" s="420"/>
      <c r="F62" s="420"/>
      <c r="G62" s="420"/>
    </row>
    <row r="63" spans="5:7" x14ac:dyDescent="0.25">
      <c r="E63" s="420"/>
      <c r="F63" s="420"/>
      <c r="G63" s="420"/>
    </row>
    <row r="64" spans="5:7" x14ac:dyDescent="0.25">
      <c r="E64" s="420"/>
      <c r="F64" s="420"/>
      <c r="G64" s="420"/>
    </row>
    <row r="65" spans="5:7" x14ac:dyDescent="0.25">
      <c r="E65" s="420"/>
      <c r="F65" s="420"/>
      <c r="G65" s="420"/>
    </row>
    <row r="66" spans="5:7" x14ac:dyDescent="0.25">
      <c r="E66" s="420"/>
      <c r="F66" s="420"/>
      <c r="G66" s="420"/>
    </row>
    <row r="67" spans="5:7" x14ac:dyDescent="0.25">
      <c r="E67" s="420"/>
      <c r="F67" s="420"/>
      <c r="G67" s="420"/>
    </row>
    <row r="68" spans="5:7" x14ac:dyDescent="0.25">
      <c r="E68" s="420"/>
      <c r="F68" s="420"/>
      <c r="G68" s="420"/>
    </row>
    <row r="69" spans="5:7" x14ac:dyDescent="0.25">
      <c r="E69" s="420"/>
      <c r="F69" s="420"/>
      <c r="G69" s="420"/>
    </row>
    <row r="70" spans="5:7" x14ac:dyDescent="0.25">
      <c r="E70" s="420"/>
      <c r="F70" s="420"/>
      <c r="G70" s="420"/>
    </row>
    <row r="71" spans="5:7" x14ac:dyDescent="0.25">
      <c r="E71" s="420"/>
      <c r="F71" s="420"/>
      <c r="G71" s="420"/>
    </row>
    <row r="72" spans="5:7" x14ac:dyDescent="0.25">
      <c r="E72" s="420"/>
      <c r="F72" s="420"/>
      <c r="G72" s="420"/>
    </row>
    <row r="73" spans="5:7" x14ac:dyDescent="0.25">
      <c r="E73" s="420"/>
      <c r="F73" s="420"/>
      <c r="G73" s="420"/>
    </row>
    <row r="74" spans="5:7" x14ac:dyDescent="0.25">
      <c r="E74" s="420"/>
      <c r="F74" s="420"/>
      <c r="G74" s="420"/>
    </row>
    <row r="75" spans="5:7" x14ac:dyDescent="0.25">
      <c r="E75" s="420"/>
      <c r="F75" s="420"/>
      <c r="G75" s="420"/>
    </row>
    <row r="76" spans="5:7" x14ac:dyDescent="0.25">
      <c r="E76" s="420"/>
      <c r="F76" s="420"/>
      <c r="G76" s="420"/>
    </row>
    <row r="77" spans="5:7" x14ac:dyDescent="0.25">
      <c r="E77" s="420"/>
      <c r="F77" s="420"/>
      <c r="G77" s="420"/>
    </row>
    <row r="78" spans="5:7" x14ac:dyDescent="0.25">
      <c r="E78" s="420"/>
      <c r="F78" s="420"/>
      <c r="G78" s="420"/>
    </row>
    <row r="79" spans="5:7" x14ac:dyDescent="0.25">
      <c r="E79" s="420"/>
      <c r="F79" s="420"/>
      <c r="G79" s="420"/>
    </row>
    <row r="80" spans="5:7" x14ac:dyDescent="0.25">
      <c r="E80" s="420"/>
      <c r="F80" s="420"/>
      <c r="G80" s="420"/>
    </row>
    <row r="81" spans="5:7" x14ac:dyDescent="0.25">
      <c r="E81" s="420"/>
      <c r="F81" s="420"/>
      <c r="G81" s="420"/>
    </row>
    <row r="82" spans="5:7" x14ac:dyDescent="0.25">
      <c r="E82" s="420"/>
      <c r="F82" s="420"/>
      <c r="G82" s="420"/>
    </row>
    <row r="83" spans="5:7" x14ac:dyDescent="0.25">
      <c r="E83" s="420"/>
      <c r="F83" s="420"/>
      <c r="G83" s="420"/>
    </row>
    <row r="84" spans="5:7" x14ac:dyDescent="0.25">
      <c r="E84" s="420"/>
      <c r="F84" s="420"/>
      <c r="G84" s="420"/>
    </row>
    <row r="85" spans="5:7" x14ac:dyDescent="0.25">
      <c r="E85" s="420"/>
      <c r="F85" s="420"/>
      <c r="G85" s="420"/>
    </row>
    <row r="86" spans="5:7" x14ac:dyDescent="0.25">
      <c r="E86" s="420"/>
      <c r="F86" s="420"/>
      <c r="G86" s="420"/>
    </row>
    <row r="87" spans="5:7" x14ac:dyDescent="0.25">
      <c r="E87" s="420"/>
      <c r="F87" s="420"/>
      <c r="G87" s="420"/>
    </row>
    <row r="88" spans="5:7" x14ac:dyDescent="0.25">
      <c r="E88" s="420"/>
      <c r="F88" s="420"/>
      <c r="G88" s="420"/>
    </row>
    <row r="89" spans="5:7" x14ac:dyDescent="0.25">
      <c r="E89" s="420"/>
      <c r="F89" s="420"/>
      <c r="G89" s="420"/>
    </row>
    <row r="90" spans="5:7" x14ac:dyDescent="0.25">
      <c r="E90" s="420"/>
      <c r="F90" s="420"/>
      <c r="G90" s="420"/>
    </row>
    <row r="91" spans="5:7" x14ac:dyDescent="0.25">
      <c r="E91" s="420"/>
      <c r="F91" s="420"/>
      <c r="G91" s="420"/>
    </row>
    <row r="92" spans="5:7" x14ac:dyDescent="0.25">
      <c r="E92" s="420"/>
      <c r="F92" s="420"/>
      <c r="G92" s="420"/>
    </row>
    <row r="93" spans="5:7" x14ac:dyDescent="0.25">
      <c r="E93" s="420"/>
      <c r="F93" s="420"/>
      <c r="G93" s="420"/>
    </row>
    <row r="94" spans="5:7" x14ac:dyDescent="0.25">
      <c r="E94" s="420"/>
      <c r="F94" s="420"/>
      <c r="G94" s="420"/>
    </row>
    <row r="95" spans="5:7" x14ac:dyDescent="0.25">
      <c r="E95" s="420"/>
      <c r="F95" s="420"/>
      <c r="G95" s="420"/>
    </row>
    <row r="96" spans="5:7" x14ac:dyDescent="0.25">
      <c r="E96" s="420"/>
      <c r="F96" s="420"/>
      <c r="G96" s="420"/>
    </row>
    <row r="97" spans="5:7" x14ac:dyDescent="0.25">
      <c r="E97" s="420"/>
      <c r="F97" s="420"/>
      <c r="G97" s="420"/>
    </row>
    <row r="98" spans="5:7" x14ac:dyDescent="0.25">
      <c r="E98" s="420"/>
      <c r="F98" s="420"/>
      <c r="G98" s="420"/>
    </row>
    <row r="99" spans="5:7" x14ac:dyDescent="0.25">
      <c r="E99" s="420"/>
      <c r="F99" s="420"/>
      <c r="G99" s="420"/>
    </row>
    <row r="100" spans="5:7" x14ac:dyDescent="0.25">
      <c r="E100" s="420"/>
      <c r="F100" s="420"/>
      <c r="G100" s="420"/>
    </row>
    <row r="101" spans="5:7" x14ac:dyDescent="0.25">
      <c r="E101" s="420"/>
      <c r="F101" s="420"/>
      <c r="G101" s="420"/>
    </row>
    <row r="102" spans="5:7" x14ac:dyDescent="0.25">
      <c r="E102" s="420"/>
      <c r="F102" s="420"/>
      <c r="G102" s="420"/>
    </row>
    <row r="103" spans="5:7" x14ac:dyDescent="0.25">
      <c r="E103" s="420"/>
      <c r="F103" s="420"/>
      <c r="G103" s="420"/>
    </row>
    <row r="104" spans="5:7" x14ac:dyDescent="0.25">
      <c r="E104" s="420"/>
      <c r="F104" s="420"/>
      <c r="G104" s="420"/>
    </row>
    <row r="105" spans="5:7" x14ac:dyDescent="0.25">
      <c r="E105" s="420"/>
      <c r="F105" s="420"/>
      <c r="G105" s="420"/>
    </row>
    <row r="106" spans="5:7" x14ac:dyDescent="0.25">
      <c r="E106" s="420"/>
      <c r="F106" s="420"/>
      <c r="G106" s="420"/>
    </row>
    <row r="107" spans="5:7" x14ac:dyDescent="0.25">
      <c r="E107" s="420"/>
      <c r="F107" s="420"/>
      <c r="G107" s="420"/>
    </row>
    <row r="108" spans="5:7" x14ac:dyDescent="0.25">
      <c r="E108" s="420"/>
      <c r="F108" s="420"/>
      <c r="G108" s="420"/>
    </row>
    <row r="109" spans="5:7" x14ac:dyDescent="0.25">
      <c r="E109" s="420"/>
      <c r="F109" s="420"/>
      <c r="G109" s="420"/>
    </row>
    <row r="110" spans="5:7" x14ac:dyDescent="0.25">
      <c r="E110" s="420"/>
      <c r="F110" s="420"/>
      <c r="G110" s="420"/>
    </row>
    <row r="111" spans="5:7" x14ac:dyDescent="0.25">
      <c r="E111" s="420"/>
      <c r="F111" s="420"/>
      <c r="G111" s="420"/>
    </row>
    <row r="112" spans="5:7" x14ac:dyDescent="0.25">
      <c r="E112" s="420"/>
      <c r="F112" s="420"/>
      <c r="G112" s="420"/>
    </row>
    <row r="113" spans="2:9" x14ac:dyDescent="0.25">
      <c r="E113" s="420"/>
      <c r="F113" s="420"/>
      <c r="G113" s="420"/>
    </row>
    <row r="114" spans="2:9" x14ac:dyDescent="0.25">
      <c r="E114" s="420"/>
      <c r="F114" s="420"/>
      <c r="G114" s="420"/>
    </row>
    <row r="115" spans="2:9" x14ac:dyDescent="0.25">
      <c r="E115" s="420"/>
      <c r="F115" s="420"/>
      <c r="G115" s="420"/>
    </row>
    <row r="116" spans="2:9" x14ac:dyDescent="0.25">
      <c r="E116" s="420"/>
      <c r="F116" s="420"/>
      <c r="G116" s="420"/>
    </row>
    <row r="117" spans="2:9" x14ac:dyDescent="0.25">
      <c r="E117" s="420"/>
      <c r="F117" s="420"/>
      <c r="G117" s="420"/>
    </row>
    <row r="118" spans="2:9" x14ac:dyDescent="0.25">
      <c r="B118" s="411"/>
      <c r="C118" s="411"/>
      <c r="D118" s="411"/>
      <c r="E118" s="420"/>
      <c r="F118" s="420"/>
      <c r="G118" s="420"/>
      <c r="H118" s="411"/>
      <c r="I118" s="411"/>
    </row>
    <row r="119" spans="2:9" ht="15.5" x14ac:dyDescent="0.35">
      <c r="B119" s="410"/>
      <c r="C119" s="410"/>
      <c r="D119" s="410"/>
      <c r="E119" s="419"/>
      <c r="F119" s="419"/>
      <c r="G119" s="419"/>
      <c r="H119" s="362"/>
      <c r="I119" s="362"/>
    </row>
    <row r="120" spans="2:9" ht="15.5" x14ac:dyDescent="0.35">
      <c r="B120" s="410"/>
      <c r="C120" s="410"/>
      <c r="D120" s="410"/>
      <c r="E120" s="419"/>
      <c r="F120" s="419"/>
      <c r="G120" s="419"/>
      <c r="H120" s="362"/>
      <c r="I120" s="362"/>
    </row>
    <row r="121" spans="2:9" ht="15.5" x14ac:dyDescent="0.35">
      <c r="B121" s="410"/>
      <c r="C121" s="410"/>
      <c r="D121" s="410"/>
      <c r="E121" s="419"/>
      <c r="F121" s="419"/>
      <c r="G121" s="419"/>
      <c r="H121" s="362"/>
      <c r="I121" s="362"/>
    </row>
  </sheetData>
  <mergeCells count="7">
    <mergeCell ref="G19:I19"/>
    <mergeCell ref="G21:I21"/>
    <mergeCell ref="A1:B1"/>
    <mergeCell ref="A2:B2"/>
    <mergeCell ref="A3:B3"/>
    <mergeCell ref="A4:B4"/>
    <mergeCell ref="D8:F8"/>
  </mergeCells>
  <pageMargins left="0.7" right="0.7" top="0.75" bottom="0.75" header="0.3" footer="0.3"/>
  <pageSetup scale="3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90"/>
  <sheetViews>
    <sheetView topLeftCell="A18" zoomScaleNormal="100" workbookViewId="0">
      <selection activeCell="K75" sqref="K75"/>
    </sheetView>
  </sheetViews>
  <sheetFormatPr defaultRowHeight="12.5" x14ac:dyDescent="0.25"/>
  <cols>
    <col min="1" max="1" width="11.453125" style="236" customWidth="1"/>
    <col min="3" max="3" width="12.26953125" customWidth="1"/>
    <col min="4" max="4" width="11" customWidth="1"/>
    <col min="6" max="6" width="3.453125" customWidth="1"/>
    <col min="7" max="7" width="6" customWidth="1"/>
    <col min="8" max="8" width="12.54296875" customWidth="1"/>
    <col min="9" max="9" width="8.54296875" customWidth="1"/>
    <col min="10" max="10" width="10.7265625" customWidth="1"/>
    <col min="11" max="11" width="20.453125" customWidth="1"/>
    <col min="12" max="18" width="20.453125" style="228" customWidth="1"/>
    <col min="85" max="85" width="11" customWidth="1"/>
    <col min="88" max="88" width="10.1796875" customWidth="1"/>
    <col min="92" max="97" width="17.7265625" customWidth="1"/>
    <col min="98" max="98" width="19" customWidth="1"/>
    <col min="99" max="99" width="19.26953125" customWidth="1"/>
    <col min="100" max="100" width="18.7265625" customWidth="1"/>
    <col min="101" max="101" width="17.453125" customWidth="1"/>
    <col min="102" max="102" width="16.1796875" customWidth="1"/>
    <col min="103" max="107" width="5.7265625" customWidth="1"/>
    <col min="108" max="108" width="17.1796875" customWidth="1"/>
  </cols>
  <sheetData>
    <row r="1" spans="1:18" s="80" customFormat="1" ht="15.5" x14ac:dyDescent="0.25">
      <c r="A1" s="3" t="s">
        <v>81</v>
      </c>
      <c r="B1" s="93"/>
      <c r="C1" s="47">
        <f>'Tender Cover Sheet'!C12</f>
        <v>0</v>
      </c>
      <c r="D1" s="3"/>
      <c r="G1" s="40"/>
      <c r="I1" s="6"/>
      <c r="J1" s="6"/>
      <c r="L1" s="41"/>
      <c r="M1" s="10"/>
      <c r="N1" s="43"/>
      <c r="O1" s="44"/>
      <c r="P1" s="6"/>
      <c r="Q1" s="45"/>
      <c r="R1" s="7"/>
    </row>
    <row r="2" spans="1:18" s="80" customFormat="1" ht="15.5" x14ac:dyDescent="0.25">
      <c r="A2" s="3" t="s">
        <v>82</v>
      </c>
      <c r="B2" s="93"/>
      <c r="C2" s="47">
        <f>'Tender Cover Sheet'!C14</f>
        <v>0</v>
      </c>
      <c r="D2" s="6"/>
      <c r="G2" s="40"/>
      <c r="I2" s="6"/>
      <c r="J2" s="6"/>
      <c r="K2" s="8"/>
      <c r="L2" s="42"/>
      <c r="M2" s="11"/>
      <c r="N2" s="43"/>
      <c r="O2" s="44"/>
      <c r="P2" s="6"/>
      <c r="Q2" s="46"/>
      <c r="R2" s="7"/>
    </row>
    <row r="3" spans="1:18" s="80" customFormat="1" ht="15.5" x14ac:dyDescent="0.25">
      <c r="A3" s="3" t="s">
        <v>83</v>
      </c>
      <c r="B3" s="93"/>
      <c r="C3" s="118">
        <f>'Tender Cover Sheet'!C16</f>
        <v>0</v>
      </c>
      <c r="D3" s="6"/>
      <c r="G3" s="40"/>
      <c r="I3" s="6"/>
      <c r="J3" s="6"/>
      <c r="K3" s="8"/>
      <c r="L3" s="42"/>
      <c r="M3" s="11"/>
      <c r="N3" s="43"/>
      <c r="O3" s="44"/>
      <c r="P3" s="6"/>
      <c r="Q3" s="46"/>
      <c r="R3" s="7"/>
    </row>
    <row r="4" spans="1:18" s="80" customFormat="1" ht="15.5" x14ac:dyDescent="0.25">
      <c r="A4" s="3" t="s">
        <v>87</v>
      </c>
      <c r="B4" s="93"/>
      <c r="C4" s="118" t="str">
        <f>'Tender Cover Sheet'!C18</f>
        <v>Main Offer Only</v>
      </c>
      <c r="D4" s="6"/>
      <c r="G4" s="40"/>
      <c r="I4" s="6"/>
      <c r="J4" s="6"/>
      <c r="K4" s="8"/>
      <c r="L4" s="42"/>
      <c r="M4" s="11"/>
      <c r="N4" s="43"/>
      <c r="O4" s="44"/>
      <c r="P4" s="6"/>
      <c r="Q4" s="46"/>
      <c r="R4" s="7"/>
    </row>
    <row r="5" spans="1:18" s="80" customFormat="1" ht="15.5" x14ac:dyDescent="0.25">
      <c r="A5" s="229"/>
      <c r="B5" s="81"/>
      <c r="C5" s="3"/>
      <c r="D5" s="3"/>
      <c r="E5" s="3"/>
      <c r="F5" s="9"/>
      <c r="G5" s="82"/>
      <c r="H5" s="9"/>
      <c r="I5" s="9"/>
      <c r="J5" s="7"/>
      <c r="K5" s="7"/>
      <c r="L5" s="198"/>
      <c r="M5" s="198"/>
      <c r="N5" s="198"/>
      <c r="O5" s="198"/>
      <c r="P5" s="199"/>
      <c r="Q5" s="200"/>
      <c r="R5" s="201"/>
    </row>
    <row r="6" spans="1:18" s="69" customFormat="1" ht="18" x14ac:dyDescent="0.25">
      <c r="A6" s="230" t="s">
        <v>213</v>
      </c>
      <c r="B6" s="76"/>
      <c r="C6" s="68"/>
      <c r="D6" s="68"/>
      <c r="E6" s="68"/>
      <c r="F6" s="22"/>
      <c r="G6" s="78"/>
      <c r="H6" s="22"/>
      <c r="I6" s="22"/>
      <c r="J6" s="5"/>
      <c r="K6" s="5"/>
      <c r="L6" s="202"/>
      <c r="M6" s="202"/>
      <c r="N6" s="202"/>
      <c r="O6" s="202"/>
      <c r="P6" s="203"/>
      <c r="Q6" s="200"/>
      <c r="R6" s="201"/>
    </row>
    <row r="7" spans="1:18" s="69" customFormat="1" ht="14" x14ac:dyDescent="0.25">
      <c r="A7" s="229"/>
      <c r="B7" s="76"/>
      <c r="C7" s="68"/>
      <c r="D7" s="68"/>
      <c r="E7" s="68"/>
      <c r="F7" s="22"/>
      <c r="G7" s="78"/>
      <c r="H7" s="22"/>
      <c r="I7" s="22"/>
      <c r="J7" s="5"/>
      <c r="K7" s="5"/>
      <c r="L7" s="202"/>
      <c r="M7" s="202"/>
      <c r="N7" s="202"/>
      <c r="O7" s="202"/>
      <c r="P7" s="199"/>
      <c r="Q7" s="200"/>
      <c r="R7" s="201"/>
    </row>
    <row r="8" spans="1:18" s="69" customFormat="1" ht="18" x14ac:dyDescent="0.25">
      <c r="A8" s="230" t="s">
        <v>114</v>
      </c>
      <c r="B8" s="76"/>
      <c r="C8" s="77"/>
      <c r="D8" s="77"/>
      <c r="E8" s="77"/>
      <c r="F8" s="22"/>
      <c r="G8" s="78"/>
      <c r="H8" s="22"/>
      <c r="I8" s="22"/>
      <c r="J8" s="5"/>
      <c r="K8" s="5"/>
      <c r="L8" s="202"/>
      <c r="M8" s="202"/>
      <c r="N8" s="202"/>
      <c r="O8" s="202"/>
      <c r="P8" s="199"/>
      <c r="Q8" s="200"/>
      <c r="R8" s="201"/>
    </row>
    <row r="9" spans="1:18" s="69" customFormat="1" ht="42" customHeight="1" x14ac:dyDescent="0.25">
      <c r="A9" s="293">
        <v>1</v>
      </c>
      <c r="B9" s="586" t="s">
        <v>220</v>
      </c>
      <c r="C9" s="586"/>
      <c r="D9" s="586"/>
      <c r="E9" s="586"/>
      <c r="F9" s="586"/>
      <c r="G9" s="586"/>
      <c r="H9" s="586"/>
      <c r="I9" s="22"/>
      <c r="J9" s="5"/>
      <c r="K9" s="5"/>
      <c r="L9" s="202"/>
      <c r="M9" s="202"/>
      <c r="N9" s="202"/>
      <c r="O9" s="202"/>
      <c r="P9" s="199"/>
      <c r="Q9" s="200"/>
      <c r="R9" s="201"/>
    </row>
    <row r="10" spans="1:18" s="69" customFormat="1" ht="18.5" thickBot="1" x14ac:dyDescent="0.3">
      <c r="A10" s="275"/>
      <c r="B10" s="269"/>
      <c r="C10" s="68"/>
      <c r="D10" s="68"/>
      <c r="E10" s="68"/>
      <c r="F10" s="276"/>
      <c r="G10" s="270"/>
      <c r="H10" s="276"/>
      <c r="I10" s="276"/>
      <c r="J10" s="277"/>
      <c r="K10" s="278"/>
      <c r="L10" s="278"/>
      <c r="M10" s="278"/>
      <c r="N10" s="278"/>
      <c r="O10" s="278"/>
      <c r="P10" s="278"/>
      <c r="Q10" s="278"/>
      <c r="R10" s="278"/>
    </row>
    <row r="11" spans="1:18" s="287" customFormat="1" ht="18.5" thickBot="1" x14ac:dyDescent="0.3">
      <c r="A11" s="231"/>
      <c r="B11" s="283"/>
      <c r="C11" s="143"/>
      <c r="D11" s="143"/>
      <c r="E11" s="143"/>
      <c r="F11" s="284"/>
      <c r="G11" s="285"/>
      <c r="H11" s="284"/>
      <c r="I11" s="284"/>
      <c r="J11" s="286"/>
      <c r="K11" s="292">
        <v>1</v>
      </c>
      <c r="L11" s="292">
        <v>2</v>
      </c>
      <c r="M11" s="292">
        <v>3</v>
      </c>
      <c r="N11" s="291">
        <v>4</v>
      </c>
      <c r="O11" s="291">
        <v>5</v>
      </c>
      <c r="P11" s="291">
        <v>6</v>
      </c>
      <c r="Q11" s="291">
        <v>7</v>
      </c>
      <c r="R11" s="291">
        <v>8</v>
      </c>
    </row>
    <row r="12" spans="1:18" s="280" customFormat="1" ht="87" customHeight="1" thickBot="1" x14ac:dyDescent="0.3">
      <c r="A12" s="279" t="s">
        <v>120</v>
      </c>
      <c r="B12" s="605" t="s">
        <v>226</v>
      </c>
      <c r="C12" s="606"/>
      <c r="D12" s="606"/>
      <c r="E12" s="606"/>
      <c r="F12" s="606"/>
      <c r="G12" s="606"/>
      <c r="H12" s="607"/>
      <c r="I12" s="281" t="s">
        <v>77</v>
      </c>
      <c r="J12" s="281"/>
      <c r="K12" s="288" t="e">
        <f>#REF!</f>
        <v>#REF!</v>
      </c>
      <c r="L12" s="289" t="e">
        <f>#REF!</f>
        <v>#REF!</v>
      </c>
      <c r="M12" s="289" t="e">
        <f>#REF!</f>
        <v>#REF!</v>
      </c>
      <c r="N12" s="289" t="e">
        <f>#REF!</f>
        <v>#REF!</v>
      </c>
      <c r="O12" s="289" t="e">
        <f>#REF!</f>
        <v>#REF!</v>
      </c>
      <c r="P12" s="289" t="e">
        <f>#REF!</f>
        <v>#REF!</v>
      </c>
      <c r="Q12" s="289" t="e">
        <f>#REF!</f>
        <v>#REF!</v>
      </c>
      <c r="R12" s="289" t="e">
        <f>#REF!</f>
        <v>#REF!</v>
      </c>
    </row>
    <row r="13" spans="1:18" ht="18" customHeight="1" x14ac:dyDescent="0.35">
      <c r="A13" s="232"/>
      <c r="B13" s="609" t="s">
        <v>130</v>
      </c>
      <c r="C13" s="610"/>
      <c r="D13" s="610"/>
      <c r="E13" s="610"/>
      <c r="F13" s="610"/>
      <c r="G13" s="610"/>
      <c r="H13" s="611"/>
      <c r="I13" s="152" t="s">
        <v>77</v>
      </c>
      <c r="J13" s="153"/>
      <c r="K13" s="282"/>
      <c r="L13" s="282"/>
      <c r="M13" s="282"/>
      <c r="N13" s="282"/>
      <c r="O13" s="282"/>
      <c r="P13" s="282"/>
      <c r="Q13" s="282"/>
      <c r="R13" s="282"/>
    </row>
    <row r="14" spans="1:18" ht="18" customHeight="1" x14ac:dyDescent="0.3">
      <c r="A14" s="233"/>
      <c r="B14" s="180" t="s">
        <v>131</v>
      </c>
      <c r="C14" s="154"/>
      <c r="D14" s="154"/>
      <c r="E14" s="154"/>
      <c r="F14" s="154"/>
      <c r="G14" s="154"/>
      <c r="H14" s="155"/>
      <c r="I14" s="156"/>
      <c r="J14" s="144"/>
      <c r="K14" s="237"/>
      <c r="L14" s="237"/>
      <c r="M14" s="237"/>
      <c r="N14" s="237"/>
      <c r="O14" s="237"/>
      <c r="P14" s="237"/>
      <c r="Q14" s="237"/>
      <c r="R14" s="237"/>
    </row>
    <row r="15" spans="1:18" ht="22.5" customHeight="1" thickBot="1" x14ac:dyDescent="0.35">
      <c r="A15" s="234"/>
      <c r="B15" s="157" t="s">
        <v>132</v>
      </c>
      <c r="C15" s="157"/>
      <c r="D15" s="157"/>
      <c r="E15" s="157"/>
      <c r="F15" s="157"/>
      <c r="G15" s="157"/>
      <c r="H15" s="158"/>
      <c r="I15" s="159"/>
      <c r="J15" s="158"/>
      <c r="K15" s="238"/>
      <c r="L15" s="238"/>
      <c r="M15" s="238"/>
      <c r="N15" s="238"/>
      <c r="O15" s="238"/>
      <c r="P15" s="238"/>
      <c r="Q15" s="238"/>
      <c r="R15" s="238"/>
    </row>
    <row r="16" spans="1:18" ht="14" x14ac:dyDescent="0.3">
      <c r="A16" s="235"/>
      <c r="B16" s="250" t="s">
        <v>133</v>
      </c>
      <c r="C16" s="250"/>
      <c r="D16" s="250"/>
      <c r="E16" s="178"/>
      <c r="F16" s="178"/>
      <c r="G16" s="178"/>
      <c r="H16" s="178"/>
      <c r="I16" s="255"/>
      <c r="J16" s="252" t="s">
        <v>134</v>
      </c>
      <c r="K16" s="271"/>
      <c r="L16" s="271"/>
      <c r="M16" s="205"/>
      <c r="N16" s="205"/>
      <c r="O16" s="205"/>
      <c r="P16" s="205"/>
      <c r="Q16" s="205"/>
      <c r="R16" s="205"/>
    </row>
    <row r="17" spans="1:18" x14ac:dyDescent="0.25">
      <c r="A17" s="142">
        <v>1</v>
      </c>
      <c r="B17" s="126" t="s">
        <v>135</v>
      </c>
      <c r="C17" s="126"/>
      <c r="D17" s="126"/>
      <c r="E17" s="126"/>
      <c r="F17" s="126"/>
      <c r="G17" s="126"/>
      <c r="H17" s="126"/>
      <c r="I17" s="128"/>
      <c r="J17" s="256" t="s">
        <v>134</v>
      </c>
      <c r="K17" s="206">
        <v>1000</v>
      </c>
      <c r="L17" s="206"/>
      <c r="M17" s="206"/>
      <c r="N17" s="206"/>
      <c r="O17" s="206"/>
      <c r="P17" s="206"/>
      <c r="Q17" s="206"/>
      <c r="R17" s="206"/>
    </row>
    <row r="18" spans="1:18" x14ac:dyDescent="0.25">
      <c r="A18" s="142">
        <v>2</v>
      </c>
      <c r="B18" s="126" t="s">
        <v>136</v>
      </c>
      <c r="C18" s="126"/>
      <c r="D18" s="126"/>
      <c r="E18" s="126"/>
      <c r="F18" s="126"/>
      <c r="G18" s="126"/>
      <c r="H18" s="126"/>
      <c r="I18" s="128"/>
      <c r="J18" s="256" t="s">
        <v>134</v>
      </c>
      <c r="K18" s="208"/>
      <c r="L18" s="208"/>
      <c r="M18" s="208"/>
      <c r="N18" s="208"/>
      <c r="O18" s="208"/>
      <c r="P18" s="208"/>
      <c r="Q18" s="208"/>
      <c r="R18" s="208"/>
    </row>
    <row r="19" spans="1:18" x14ac:dyDescent="0.25">
      <c r="A19" s="142">
        <v>3</v>
      </c>
      <c r="B19" s="126" t="s">
        <v>137</v>
      </c>
      <c r="C19" s="126"/>
      <c r="D19" s="126"/>
      <c r="E19" s="126"/>
      <c r="F19" s="126"/>
      <c r="G19" s="126"/>
      <c r="H19" s="126"/>
      <c r="I19" s="128"/>
      <c r="J19" s="256" t="s">
        <v>134</v>
      </c>
      <c r="K19" s="206"/>
      <c r="L19" s="206"/>
      <c r="M19" s="206"/>
      <c r="N19" s="206"/>
      <c r="O19" s="206"/>
      <c r="P19" s="206"/>
      <c r="Q19" s="206"/>
      <c r="R19" s="206"/>
    </row>
    <row r="20" spans="1:18" ht="13" thickBot="1" x14ac:dyDescent="0.3">
      <c r="A20" s="146">
        <v>4</v>
      </c>
      <c r="B20" s="126" t="s">
        <v>138</v>
      </c>
      <c r="C20" s="126"/>
      <c r="D20" s="126"/>
      <c r="E20" s="126"/>
      <c r="F20" s="126"/>
      <c r="G20" s="126"/>
      <c r="H20" s="126"/>
      <c r="I20" s="128"/>
      <c r="J20" s="256" t="s">
        <v>134</v>
      </c>
      <c r="K20" s="210"/>
      <c r="L20" s="210"/>
      <c r="M20" s="210"/>
      <c r="N20" s="210"/>
      <c r="O20" s="210"/>
      <c r="P20" s="210"/>
      <c r="Q20" s="210"/>
      <c r="R20" s="210"/>
    </row>
    <row r="21" spans="1:18" ht="13" thickBot="1" x14ac:dyDescent="0.3">
      <c r="A21" s="166">
        <v>5</v>
      </c>
      <c r="B21" s="167" t="s">
        <v>139</v>
      </c>
      <c r="C21" s="167"/>
      <c r="D21" s="167"/>
      <c r="E21" s="167"/>
      <c r="F21" s="167"/>
      <c r="G21" s="167"/>
      <c r="H21" s="167" t="s">
        <v>140</v>
      </c>
      <c r="I21" s="168"/>
      <c r="J21" s="257" t="s">
        <v>134</v>
      </c>
      <c r="K21" s="213">
        <f>SUM(K17:K20)</f>
        <v>1000</v>
      </c>
      <c r="L21" s="213">
        <f t="shared" ref="L21:R21" si="0">SUM(L17:L20)</f>
        <v>0</v>
      </c>
      <c r="M21" s="213">
        <f t="shared" si="0"/>
        <v>0</v>
      </c>
      <c r="N21" s="213">
        <f t="shared" si="0"/>
        <v>0</v>
      </c>
      <c r="O21" s="213">
        <f t="shared" si="0"/>
        <v>0</v>
      </c>
      <c r="P21" s="213">
        <f t="shared" si="0"/>
        <v>0</v>
      </c>
      <c r="Q21" s="213">
        <f t="shared" si="0"/>
        <v>0</v>
      </c>
      <c r="R21" s="213">
        <f t="shared" si="0"/>
        <v>0</v>
      </c>
    </row>
    <row r="22" spans="1:18" x14ac:dyDescent="0.25">
      <c r="A22" s="145">
        <v>6</v>
      </c>
      <c r="B22" s="126" t="s">
        <v>141</v>
      </c>
      <c r="C22" s="126"/>
      <c r="D22" s="126"/>
      <c r="E22" s="126"/>
      <c r="F22" s="126"/>
      <c r="G22" s="126"/>
      <c r="H22" s="126"/>
      <c r="I22" s="128"/>
      <c r="J22" s="256" t="s">
        <v>134</v>
      </c>
      <c r="K22" s="206"/>
      <c r="L22" s="206"/>
      <c r="M22" s="214"/>
      <c r="N22" s="214"/>
      <c r="O22" s="214"/>
      <c r="P22" s="214"/>
      <c r="Q22" s="214"/>
      <c r="R22" s="214"/>
    </row>
    <row r="23" spans="1:18" x14ac:dyDescent="0.25">
      <c r="A23" s="142">
        <v>7</v>
      </c>
      <c r="B23" s="126" t="s">
        <v>142</v>
      </c>
      <c r="C23" s="126"/>
      <c r="D23" s="126"/>
      <c r="E23" s="126"/>
      <c r="F23" s="126"/>
      <c r="G23" s="126"/>
      <c r="H23" s="126"/>
      <c r="I23" s="128"/>
      <c r="J23" s="256" t="s">
        <v>134</v>
      </c>
      <c r="K23" s="208"/>
      <c r="L23" s="208"/>
      <c r="M23" s="206"/>
      <c r="N23" s="206"/>
      <c r="O23" s="206"/>
      <c r="P23" s="206"/>
      <c r="Q23" s="206"/>
      <c r="R23" s="206"/>
    </row>
    <row r="24" spans="1:18" x14ac:dyDescent="0.25">
      <c r="A24" s="142">
        <v>8</v>
      </c>
      <c r="B24" s="126" t="s">
        <v>143</v>
      </c>
      <c r="C24" s="126"/>
      <c r="D24" s="126"/>
      <c r="E24" s="126"/>
      <c r="F24" s="126"/>
      <c r="G24" s="126"/>
      <c r="H24" s="126"/>
      <c r="I24" s="128"/>
      <c r="J24" s="256" t="s">
        <v>134</v>
      </c>
      <c r="K24" s="206"/>
      <c r="L24" s="206"/>
      <c r="M24" s="208"/>
      <c r="N24" s="208"/>
      <c r="O24" s="208"/>
      <c r="P24" s="208"/>
      <c r="Q24" s="208"/>
      <c r="R24" s="208"/>
    </row>
    <row r="25" spans="1:18" x14ac:dyDescent="0.25">
      <c r="A25" s="142">
        <v>9</v>
      </c>
      <c r="B25" s="126" t="s">
        <v>144</v>
      </c>
      <c r="C25" s="126"/>
      <c r="D25" s="126"/>
      <c r="E25" s="126"/>
      <c r="F25" s="126"/>
      <c r="G25" s="126"/>
      <c r="H25" s="126"/>
      <c r="I25" s="128"/>
      <c r="J25" s="256" t="s">
        <v>134</v>
      </c>
      <c r="K25" s="210"/>
      <c r="L25" s="210"/>
      <c r="M25" s="206"/>
      <c r="N25" s="206"/>
      <c r="O25" s="206"/>
      <c r="P25" s="206"/>
      <c r="Q25" s="206"/>
      <c r="R25" s="206"/>
    </row>
    <row r="26" spans="1:18" ht="13" thickBot="1" x14ac:dyDescent="0.3">
      <c r="A26" s="146">
        <v>10</v>
      </c>
      <c r="B26" s="126" t="s">
        <v>145</v>
      </c>
      <c r="C26" s="126"/>
      <c r="D26" s="126"/>
      <c r="E26" s="126"/>
      <c r="F26" s="126"/>
      <c r="G26" s="126"/>
      <c r="H26" s="126"/>
      <c r="I26" s="128"/>
      <c r="J26" s="256" t="s">
        <v>134</v>
      </c>
      <c r="K26" s="206"/>
      <c r="L26" s="206"/>
      <c r="M26" s="210"/>
      <c r="N26" s="210"/>
      <c r="O26" s="210"/>
      <c r="P26" s="210"/>
      <c r="Q26" s="210"/>
      <c r="R26" s="210"/>
    </row>
    <row r="27" spans="1:18" ht="13" thickBot="1" x14ac:dyDescent="0.3">
      <c r="A27" s="166">
        <v>11</v>
      </c>
      <c r="B27" s="167" t="s">
        <v>146</v>
      </c>
      <c r="C27" s="167"/>
      <c r="D27" s="167"/>
      <c r="E27" s="167"/>
      <c r="F27" s="167"/>
      <c r="G27" s="167"/>
      <c r="H27" s="167" t="s">
        <v>147</v>
      </c>
      <c r="I27" s="168"/>
      <c r="J27" s="257" t="s">
        <v>134</v>
      </c>
      <c r="K27" s="216">
        <f t="shared" ref="K27:R27" si="1">SUM(K22:K26)</f>
        <v>0</v>
      </c>
      <c r="L27" s="216">
        <f t="shared" si="1"/>
        <v>0</v>
      </c>
      <c r="M27" s="216">
        <f t="shared" si="1"/>
        <v>0</v>
      </c>
      <c r="N27" s="216">
        <f t="shared" si="1"/>
        <v>0</v>
      </c>
      <c r="O27" s="216">
        <f t="shared" si="1"/>
        <v>0</v>
      </c>
      <c r="P27" s="216">
        <f t="shared" si="1"/>
        <v>0</v>
      </c>
      <c r="Q27" s="216">
        <f t="shared" si="1"/>
        <v>0</v>
      </c>
      <c r="R27" s="216">
        <f t="shared" si="1"/>
        <v>0</v>
      </c>
    </row>
    <row r="28" spans="1:18" x14ac:dyDescent="0.25">
      <c r="A28" s="145">
        <v>12</v>
      </c>
      <c r="B28" s="126" t="s">
        <v>148</v>
      </c>
      <c r="C28" s="126"/>
      <c r="D28" s="126"/>
      <c r="E28" s="126"/>
      <c r="F28" s="126"/>
      <c r="G28" s="126"/>
      <c r="H28" s="126"/>
      <c r="I28" s="128"/>
      <c r="J28" s="256" t="s">
        <v>134</v>
      </c>
      <c r="K28" s="206"/>
      <c r="L28" s="206"/>
      <c r="M28" s="215"/>
      <c r="N28" s="215"/>
      <c r="O28" s="215"/>
      <c r="P28" s="215"/>
      <c r="Q28" s="215"/>
      <c r="R28" s="215"/>
    </row>
    <row r="29" spans="1:18" ht="13" thickBot="1" x14ac:dyDescent="0.3">
      <c r="A29" s="146">
        <v>13</v>
      </c>
      <c r="B29" s="126" t="s">
        <v>149</v>
      </c>
      <c r="C29" s="126"/>
      <c r="D29" s="126"/>
      <c r="E29" s="126"/>
      <c r="F29" s="126"/>
      <c r="G29" s="126"/>
      <c r="H29" s="126"/>
      <c r="I29" s="128"/>
      <c r="J29" s="256" t="s">
        <v>134</v>
      </c>
      <c r="K29" s="208"/>
      <c r="L29" s="208"/>
      <c r="M29" s="212"/>
      <c r="N29" s="212"/>
      <c r="O29" s="212"/>
      <c r="P29" s="212"/>
      <c r="Q29" s="212"/>
      <c r="R29" s="212"/>
    </row>
    <row r="30" spans="1:18" ht="13" thickBot="1" x14ac:dyDescent="0.3">
      <c r="A30" s="166">
        <v>14</v>
      </c>
      <c r="B30" s="167" t="s">
        <v>150</v>
      </c>
      <c r="C30" s="167"/>
      <c r="D30" s="167"/>
      <c r="E30" s="167"/>
      <c r="F30" s="167"/>
      <c r="G30" s="167"/>
      <c r="H30" s="167" t="s">
        <v>151</v>
      </c>
      <c r="I30" s="168"/>
      <c r="J30" s="257" t="s">
        <v>134</v>
      </c>
      <c r="K30" s="213">
        <f t="shared" ref="K30:P30" si="2">SUM(K28:K29)</f>
        <v>0</v>
      </c>
      <c r="L30" s="213">
        <f t="shared" si="2"/>
        <v>0</v>
      </c>
      <c r="M30" s="213">
        <f t="shared" si="2"/>
        <v>0</v>
      </c>
      <c r="N30" s="213">
        <f t="shared" si="2"/>
        <v>0</v>
      </c>
      <c r="O30" s="213">
        <f t="shared" si="2"/>
        <v>0</v>
      </c>
      <c r="P30" s="213">
        <f t="shared" si="2"/>
        <v>0</v>
      </c>
      <c r="Q30" s="213">
        <f>SUM(Q28:Q29)</f>
        <v>0</v>
      </c>
      <c r="R30" s="213">
        <f>SUM(R28:R29)</f>
        <v>0</v>
      </c>
    </row>
    <row r="31" spans="1:18" ht="13" thickBot="1" x14ac:dyDescent="0.3">
      <c r="A31" s="169">
        <v>15</v>
      </c>
      <c r="B31" s="170" t="s">
        <v>152</v>
      </c>
      <c r="C31" s="170"/>
      <c r="D31" s="170"/>
      <c r="E31" s="170"/>
      <c r="F31" s="170"/>
      <c r="G31" s="170"/>
      <c r="H31" s="170" t="s">
        <v>153</v>
      </c>
      <c r="I31" s="171"/>
      <c r="J31" s="258" t="s">
        <v>134</v>
      </c>
      <c r="K31" s="218">
        <f t="shared" ref="K31:P31" si="3">K21+K27+K30</f>
        <v>1000</v>
      </c>
      <c r="L31" s="218">
        <f t="shared" si="3"/>
        <v>0</v>
      </c>
      <c r="M31" s="218">
        <f t="shared" si="3"/>
        <v>0</v>
      </c>
      <c r="N31" s="218">
        <f t="shared" si="3"/>
        <v>0</v>
      </c>
      <c r="O31" s="218">
        <f t="shared" si="3"/>
        <v>0</v>
      </c>
      <c r="P31" s="218">
        <f t="shared" si="3"/>
        <v>0</v>
      </c>
      <c r="Q31" s="218">
        <f>Q21+Q27+Q30</f>
        <v>0</v>
      </c>
      <c r="R31" s="218">
        <f>R21+R27+R30</f>
        <v>0</v>
      </c>
    </row>
    <row r="32" spans="1:18" ht="13" thickBot="1" x14ac:dyDescent="0.3">
      <c r="A32" s="176"/>
      <c r="B32" s="158"/>
      <c r="C32" s="158"/>
      <c r="D32" s="158"/>
      <c r="E32" s="158"/>
      <c r="F32" s="158"/>
      <c r="G32" s="158"/>
      <c r="H32" s="158"/>
      <c r="I32" s="156"/>
      <c r="J32" s="254"/>
      <c r="K32" s="253"/>
      <c r="L32" s="253"/>
      <c r="M32" s="253"/>
      <c r="N32" s="253"/>
      <c r="O32" s="253"/>
      <c r="P32" s="253"/>
      <c r="Q32" s="253"/>
      <c r="R32" s="253"/>
    </row>
    <row r="33" spans="1:18" ht="14" x14ac:dyDescent="0.3">
      <c r="A33" s="177" t="s">
        <v>77</v>
      </c>
      <c r="B33" s="250" t="s">
        <v>154</v>
      </c>
      <c r="C33" s="251"/>
      <c r="D33" s="251"/>
      <c r="E33" s="251"/>
      <c r="F33" s="144"/>
      <c r="G33" s="144"/>
      <c r="H33" s="144"/>
      <c r="I33" s="179"/>
      <c r="J33" s="259"/>
      <c r="K33" s="272"/>
      <c r="L33" s="272"/>
      <c r="M33" s="204"/>
      <c r="N33" s="204"/>
      <c r="O33" s="204"/>
      <c r="P33" s="204"/>
      <c r="Q33" s="204"/>
      <c r="R33" s="204"/>
    </row>
    <row r="34" spans="1:18" x14ac:dyDescent="0.25">
      <c r="A34" s="142">
        <v>16</v>
      </c>
      <c r="B34" s="126" t="s">
        <v>155</v>
      </c>
      <c r="C34" s="126"/>
      <c r="D34" s="126"/>
      <c r="E34" s="126"/>
      <c r="F34" s="126"/>
      <c r="G34" s="126"/>
      <c r="H34" s="126"/>
      <c r="I34" s="128"/>
      <c r="J34" s="256"/>
      <c r="K34" s="206"/>
      <c r="L34" s="206"/>
      <c r="M34" s="206"/>
      <c r="N34" s="206"/>
      <c r="O34" s="206"/>
      <c r="P34" s="206"/>
      <c r="Q34" s="206"/>
      <c r="R34" s="206"/>
    </row>
    <row r="35" spans="1:18" ht="13" thickBot="1" x14ac:dyDescent="0.3">
      <c r="A35" s="146">
        <v>17</v>
      </c>
      <c r="B35" s="127" t="s">
        <v>156</v>
      </c>
      <c r="C35" s="126"/>
      <c r="D35" s="126"/>
      <c r="E35" s="126"/>
      <c r="F35" s="126"/>
      <c r="G35" s="126"/>
      <c r="H35" s="126"/>
      <c r="I35" s="132"/>
      <c r="J35" s="260"/>
      <c r="K35" s="208"/>
      <c r="L35" s="208"/>
      <c r="M35" s="210"/>
      <c r="N35" s="210"/>
      <c r="O35" s="210"/>
      <c r="P35" s="210"/>
      <c r="Q35" s="210"/>
      <c r="R35" s="210"/>
    </row>
    <row r="36" spans="1:18" ht="13" thickBot="1" x14ac:dyDescent="0.3">
      <c r="A36" s="166">
        <v>18</v>
      </c>
      <c r="B36" s="172" t="s">
        <v>157</v>
      </c>
      <c r="C36" s="167"/>
      <c r="D36" s="167"/>
      <c r="E36" s="172"/>
      <c r="F36" s="167"/>
      <c r="G36" s="167"/>
      <c r="H36" s="172" t="s">
        <v>158</v>
      </c>
      <c r="I36" s="168"/>
      <c r="J36" s="257"/>
      <c r="K36" s="216">
        <f t="shared" ref="K36:P36" si="4">SUM(K34:K35)</f>
        <v>0</v>
      </c>
      <c r="L36" s="216">
        <f t="shared" si="4"/>
        <v>0</v>
      </c>
      <c r="M36" s="216">
        <f t="shared" si="4"/>
        <v>0</v>
      </c>
      <c r="N36" s="216">
        <f t="shared" si="4"/>
        <v>0</v>
      </c>
      <c r="O36" s="216">
        <f t="shared" si="4"/>
        <v>0</v>
      </c>
      <c r="P36" s="216">
        <f t="shared" si="4"/>
        <v>0</v>
      </c>
      <c r="Q36" s="216">
        <f>SUM(Q34:Q35)</f>
        <v>0</v>
      </c>
      <c r="R36" s="216">
        <f>SUM(R34:R35)</f>
        <v>0</v>
      </c>
    </row>
    <row r="37" spans="1:18" x14ac:dyDescent="0.25">
      <c r="A37" s="145">
        <v>19</v>
      </c>
      <c r="B37" s="127" t="s">
        <v>159</v>
      </c>
      <c r="C37" s="126"/>
      <c r="D37" s="126"/>
      <c r="E37" s="126"/>
      <c r="F37" s="126"/>
      <c r="G37" s="126"/>
      <c r="H37" s="126"/>
      <c r="I37" s="128"/>
      <c r="J37" s="256"/>
      <c r="K37" s="206"/>
      <c r="L37" s="206"/>
      <c r="M37" s="215"/>
      <c r="N37" s="215"/>
      <c r="O37" s="215"/>
      <c r="P37" s="215"/>
      <c r="Q37" s="215"/>
      <c r="R37" s="215"/>
    </row>
    <row r="38" spans="1:18" ht="13" thickBot="1" x14ac:dyDescent="0.3">
      <c r="A38" s="146">
        <v>20</v>
      </c>
      <c r="B38" s="127" t="s">
        <v>160</v>
      </c>
      <c r="C38" s="126"/>
      <c r="D38" s="126"/>
      <c r="E38" s="126"/>
      <c r="F38" s="126"/>
      <c r="G38" s="126"/>
      <c r="H38" s="126"/>
      <c r="I38" s="128"/>
      <c r="J38" s="256"/>
      <c r="K38" s="208"/>
      <c r="L38" s="208"/>
      <c r="M38" s="212"/>
      <c r="N38" s="212"/>
      <c r="O38" s="212"/>
      <c r="P38" s="212"/>
      <c r="Q38" s="212"/>
      <c r="R38" s="212"/>
    </row>
    <row r="39" spans="1:18" ht="13" thickBot="1" x14ac:dyDescent="0.3">
      <c r="A39" s="166">
        <v>21</v>
      </c>
      <c r="B39" s="172" t="s">
        <v>161</v>
      </c>
      <c r="C39" s="167"/>
      <c r="D39" s="167"/>
      <c r="E39" s="167"/>
      <c r="F39" s="167"/>
      <c r="G39" s="167"/>
      <c r="H39" s="167" t="s">
        <v>162</v>
      </c>
      <c r="I39" s="168"/>
      <c r="J39" s="257"/>
      <c r="K39" s="216">
        <f t="shared" ref="K39:P39" si="5">SUM(K37:K38)</f>
        <v>0</v>
      </c>
      <c r="L39" s="216">
        <f t="shared" si="5"/>
        <v>0</v>
      </c>
      <c r="M39" s="216">
        <f t="shared" si="5"/>
        <v>0</v>
      </c>
      <c r="N39" s="216">
        <f t="shared" si="5"/>
        <v>0</v>
      </c>
      <c r="O39" s="216">
        <f t="shared" si="5"/>
        <v>0</v>
      </c>
      <c r="P39" s="216">
        <f t="shared" si="5"/>
        <v>0</v>
      </c>
      <c r="Q39" s="216">
        <f>SUM(Q37:Q38)</f>
        <v>0</v>
      </c>
      <c r="R39" s="216">
        <f>SUM(R37:R38)</f>
        <v>0</v>
      </c>
    </row>
    <row r="40" spans="1:18" ht="13" thickBot="1" x14ac:dyDescent="0.3">
      <c r="A40" s="169">
        <v>22</v>
      </c>
      <c r="B40" s="173" t="s">
        <v>163</v>
      </c>
      <c r="C40" s="170"/>
      <c r="D40" s="170"/>
      <c r="E40" s="170"/>
      <c r="F40" s="170"/>
      <c r="G40" s="170"/>
      <c r="H40" s="170" t="s">
        <v>164</v>
      </c>
      <c r="I40" s="171"/>
      <c r="J40" s="258"/>
      <c r="K40" s="222">
        <f t="shared" ref="K40:P40" si="6">K36+K39</f>
        <v>0</v>
      </c>
      <c r="L40" s="222">
        <f t="shared" si="6"/>
        <v>0</v>
      </c>
      <c r="M40" s="222">
        <f t="shared" si="6"/>
        <v>0</v>
      </c>
      <c r="N40" s="222">
        <f t="shared" si="6"/>
        <v>0</v>
      </c>
      <c r="O40" s="222">
        <f t="shared" si="6"/>
        <v>0</v>
      </c>
      <c r="P40" s="222">
        <f t="shared" si="6"/>
        <v>0</v>
      </c>
      <c r="Q40" s="222">
        <f>Q36+Q39</f>
        <v>0</v>
      </c>
      <c r="R40" s="222">
        <f>R36+R39</f>
        <v>0</v>
      </c>
    </row>
    <row r="41" spans="1:18" x14ac:dyDescent="0.25">
      <c r="A41" s="161" t="s">
        <v>77</v>
      </c>
      <c r="B41" s="294" t="s">
        <v>165</v>
      </c>
      <c r="C41" s="295"/>
      <c r="D41" s="295"/>
      <c r="E41" s="295"/>
      <c r="F41" s="295"/>
      <c r="G41" s="295"/>
      <c r="H41" s="295"/>
      <c r="I41" s="128"/>
      <c r="J41" s="256"/>
      <c r="K41" s="274"/>
      <c r="L41" s="274"/>
      <c r="M41" s="215"/>
      <c r="N41" s="215"/>
      <c r="O41" s="215"/>
      <c r="P41" s="215"/>
      <c r="Q41" s="215"/>
      <c r="R41" s="215"/>
    </row>
    <row r="42" spans="1:18" x14ac:dyDescent="0.25">
      <c r="A42" s="142">
        <v>23</v>
      </c>
      <c r="B42" s="127" t="s">
        <v>166</v>
      </c>
      <c r="C42" s="126"/>
      <c r="D42" s="126"/>
      <c r="E42" s="126"/>
      <c r="F42" s="126"/>
      <c r="G42" s="126"/>
      <c r="H42" s="126"/>
      <c r="I42" s="128"/>
      <c r="J42" s="256"/>
      <c r="K42" s="206"/>
      <c r="L42" s="206"/>
      <c r="M42" s="206"/>
      <c r="N42" s="206"/>
      <c r="O42" s="206"/>
      <c r="P42" s="206"/>
      <c r="Q42" s="206"/>
      <c r="R42" s="206"/>
    </row>
    <row r="43" spans="1:18" ht="13" thickBot="1" x14ac:dyDescent="0.3">
      <c r="A43" s="146">
        <v>24</v>
      </c>
      <c r="B43" s="127" t="s">
        <v>167</v>
      </c>
      <c r="C43" s="126"/>
      <c r="D43" s="126"/>
      <c r="E43" s="126"/>
      <c r="F43" s="126"/>
      <c r="G43" s="126"/>
      <c r="H43" s="126"/>
      <c r="I43" s="128"/>
      <c r="J43" s="256"/>
      <c r="K43" s="208"/>
      <c r="L43" s="208"/>
      <c r="M43" s="210"/>
      <c r="N43" s="210"/>
      <c r="O43" s="210"/>
      <c r="P43" s="210"/>
      <c r="Q43" s="210"/>
      <c r="R43" s="210"/>
    </row>
    <row r="44" spans="1:18" ht="13" thickBot="1" x14ac:dyDescent="0.3">
      <c r="A44" s="166">
        <v>25</v>
      </c>
      <c r="B44" s="172" t="s">
        <v>168</v>
      </c>
      <c r="C44" s="167"/>
      <c r="D44" s="167"/>
      <c r="E44" s="167"/>
      <c r="F44" s="167"/>
      <c r="G44" s="167"/>
      <c r="H44" s="167" t="s">
        <v>169</v>
      </c>
      <c r="I44" s="168"/>
      <c r="J44" s="257"/>
      <c r="K44" s="216">
        <f>SUM(K42:K43)</f>
        <v>0</v>
      </c>
      <c r="L44" s="216">
        <f t="shared" ref="L44:R44" si="7">SUM(L42:L43)</f>
        <v>0</v>
      </c>
      <c r="M44" s="216">
        <f t="shared" si="7"/>
        <v>0</v>
      </c>
      <c r="N44" s="216">
        <f t="shared" si="7"/>
        <v>0</v>
      </c>
      <c r="O44" s="216">
        <f t="shared" si="7"/>
        <v>0</v>
      </c>
      <c r="P44" s="216">
        <f t="shared" si="7"/>
        <v>0</v>
      </c>
      <c r="Q44" s="216">
        <f t="shared" si="7"/>
        <v>0</v>
      </c>
      <c r="R44" s="216">
        <f t="shared" si="7"/>
        <v>0</v>
      </c>
    </row>
    <row r="45" spans="1:18" x14ac:dyDescent="0.25">
      <c r="A45" s="145">
        <v>26</v>
      </c>
      <c r="B45" s="127" t="s">
        <v>170</v>
      </c>
      <c r="C45" s="126"/>
      <c r="D45" s="126"/>
      <c r="E45" s="126"/>
      <c r="F45" s="126"/>
      <c r="G45" s="126"/>
      <c r="H45" s="126"/>
      <c r="I45" s="128"/>
      <c r="J45" s="256"/>
      <c r="K45" s="206"/>
      <c r="L45" s="206"/>
      <c r="M45" s="215"/>
      <c r="N45" s="215"/>
      <c r="O45" s="215"/>
      <c r="P45" s="215"/>
      <c r="Q45" s="215"/>
      <c r="R45" s="215"/>
    </row>
    <row r="46" spans="1:18" ht="13" thickBot="1" x14ac:dyDescent="0.3">
      <c r="A46" s="146">
        <v>27</v>
      </c>
      <c r="B46" s="127" t="s">
        <v>171</v>
      </c>
      <c r="C46" s="126"/>
      <c r="D46" s="126"/>
      <c r="E46" s="126"/>
      <c r="F46" s="126"/>
      <c r="G46" s="126"/>
      <c r="H46" s="126"/>
      <c r="I46" s="128"/>
      <c r="J46" s="256"/>
      <c r="K46" s="208"/>
      <c r="L46" s="208"/>
      <c r="M46" s="212"/>
      <c r="N46" s="212"/>
      <c r="O46" s="212"/>
      <c r="P46" s="212"/>
      <c r="Q46" s="212"/>
      <c r="R46" s="212"/>
    </row>
    <row r="47" spans="1:18" ht="13" thickBot="1" x14ac:dyDescent="0.3">
      <c r="A47" s="147">
        <v>28</v>
      </c>
      <c r="B47" s="172" t="s">
        <v>172</v>
      </c>
      <c r="C47" s="167"/>
      <c r="D47" s="167"/>
      <c r="E47" s="167"/>
      <c r="F47" s="167"/>
      <c r="G47" s="172"/>
      <c r="H47" s="172" t="s">
        <v>173</v>
      </c>
      <c r="I47" s="168"/>
      <c r="J47" s="257"/>
      <c r="K47" s="216">
        <f t="shared" ref="K47:R47" si="8">SUM(K45:K46)</f>
        <v>0</v>
      </c>
      <c r="L47" s="216">
        <f t="shared" si="8"/>
        <v>0</v>
      </c>
      <c r="M47" s="216">
        <f t="shared" si="8"/>
        <v>0</v>
      </c>
      <c r="N47" s="216">
        <f t="shared" si="8"/>
        <v>0</v>
      </c>
      <c r="O47" s="216">
        <f t="shared" si="8"/>
        <v>0</v>
      </c>
      <c r="P47" s="216">
        <f t="shared" si="8"/>
        <v>0</v>
      </c>
      <c r="Q47" s="216">
        <f t="shared" si="8"/>
        <v>0</v>
      </c>
      <c r="R47" s="216">
        <f t="shared" si="8"/>
        <v>0</v>
      </c>
    </row>
    <row r="48" spans="1:18" ht="13" thickBot="1" x14ac:dyDescent="0.3">
      <c r="A48" s="160">
        <v>29</v>
      </c>
      <c r="B48" s="174" t="s">
        <v>184</v>
      </c>
      <c r="C48" s="170"/>
      <c r="D48" s="170"/>
      <c r="E48" s="170"/>
      <c r="F48" s="170"/>
      <c r="G48" s="173"/>
      <c r="H48" s="173" t="s">
        <v>174</v>
      </c>
      <c r="I48" s="171"/>
      <c r="J48" s="258"/>
      <c r="K48" s="213" t="s">
        <v>77</v>
      </c>
      <c r="L48" s="222">
        <f t="shared" ref="L48:R48" si="9">L31+L40+L44+L47</f>
        <v>0</v>
      </c>
      <c r="M48" s="222">
        <f t="shared" si="9"/>
        <v>0</v>
      </c>
      <c r="N48" s="222">
        <f t="shared" si="9"/>
        <v>0</v>
      </c>
      <c r="O48" s="222">
        <f t="shared" si="9"/>
        <v>0</v>
      </c>
      <c r="P48" s="222">
        <f t="shared" si="9"/>
        <v>0</v>
      </c>
      <c r="Q48" s="222">
        <f t="shared" si="9"/>
        <v>0</v>
      </c>
      <c r="R48" s="222">
        <f t="shared" si="9"/>
        <v>0</v>
      </c>
    </row>
    <row r="49" spans="1:19" ht="13" thickBot="1" x14ac:dyDescent="0.3">
      <c r="A49" s="162">
        <v>30</v>
      </c>
      <c r="B49" s="134" t="s">
        <v>185</v>
      </c>
      <c r="C49" s="126"/>
      <c r="D49" s="126"/>
      <c r="E49" s="126"/>
      <c r="F49" s="126"/>
      <c r="G49" s="127"/>
      <c r="H49" s="127"/>
      <c r="I49" s="128"/>
      <c r="J49" s="256"/>
      <c r="K49" s="208" t="s">
        <v>77</v>
      </c>
      <c r="L49" s="208" t="s">
        <v>77</v>
      </c>
      <c r="M49" s="223"/>
      <c r="N49" s="223"/>
      <c r="O49" s="223"/>
      <c r="P49" s="223"/>
      <c r="Q49" s="223"/>
      <c r="R49" s="223"/>
    </row>
    <row r="50" spans="1:19" ht="13" thickBot="1" x14ac:dyDescent="0.3">
      <c r="A50" s="166">
        <v>31</v>
      </c>
      <c r="B50" s="175" t="s">
        <v>214</v>
      </c>
      <c r="C50" s="167"/>
      <c r="D50" s="167"/>
      <c r="E50" s="167"/>
      <c r="F50" s="167"/>
      <c r="G50" s="167"/>
      <c r="H50" s="175" t="s">
        <v>221</v>
      </c>
      <c r="I50" s="168"/>
      <c r="J50" s="257"/>
      <c r="K50" s="216">
        <f t="shared" ref="K50:R50" si="10">SUM(K48:K49)</f>
        <v>0</v>
      </c>
      <c r="L50" s="224">
        <f t="shared" si="10"/>
        <v>0</v>
      </c>
      <c r="M50" s="224">
        <f t="shared" si="10"/>
        <v>0</v>
      </c>
      <c r="N50" s="224">
        <f t="shared" si="10"/>
        <v>0</v>
      </c>
      <c r="O50" s="224">
        <f t="shared" si="10"/>
        <v>0</v>
      </c>
      <c r="P50" s="224">
        <f t="shared" si="10"/>
        <v>0</v>
      </c>
      <c r="Q50" s="224">
        <f t="shared" si="10"/>
        <v>0</v>
      </c>
      <c r="R50" s="224">
        <f t="shared" si="10"/>
        <v>0</v>
      </c>
      <c r="S50" s="241" t="s">
        <v>222</v>
      </c>
    </row>
    <row r="51" spans="1:19" x14ac:dyDescent="0.25">
      <c r="A51" s="165"/>
      <c r="B51" s="134" t="s">
        <v>77</v>
      </c>
      <c r="C51" s="126"/>
      <c r="D51" s="163" t="s">
        <v>77</v>
      </c>
      <c r="E51" s="130"/>
      <c r="F51" s="164" t="s">
        <v>215</v>
      </c>
      <c r="G51" s="126"/>
      <c r="H51" s="126"/>
      <c r="I51" s="126"/>
      <c r="J51" s="126"/>
      <c r="K51" s="242"/>
      <c r="L51" s="242"/>
      <c r="M51" s="225"/>
      <c r="N51" s="225"/>
      <c r="O51" s="225"/>
      <c r="P51" s="242"/>
      <c r="Q51" s="242"/>
      <c r="R51" s="225"/>
    </row>
    <row r="52" spans="1:19" x14ac:dyDescent="0.25">
      <c r="A52" s="165"/>
      <c r="B52" s="126"/>
      <c r="C52" s="126"/>
      <c r="D52" s="129"/>
      <c r="E52" s="126"/>
      <c r="F52" s="126"/>
      <c r="G52" s="126"/>
      <c r="H52" s="126"/>
      <c r="I52" s="126"/>
      <c r="J52" s="126"/>
      <c r="K52" s="242"/>
      <c r="L52" s="242"/>
      <c r="M52" s="225"/>
      <c r="N52" s="225"/>
      <c r="O52" s="225"/>
      <c r="P52" s="242"/>
      <c r="Q52" s="242"/>
      <c r="R52" s="225"/>
    </row>
    <row r="53" spans="1:19" x14ac:dyDescent="0.25">
      <c r="A53" s="165"/>
      <c r="B53" s="134" t="s">
        <v>77</v>
      </c>
      <c r="C53" s="126"/>
      <c r="D53" s="126"/>
      <c r="E53" s="126"/>
      <c r="F53" s="126"/>
      <c r="G53" s="126"/>
      <c r="H53" s="126"/>
      <c r="I53" s="126"/>
      <c r="J53" s="126"/>
      <c r="K53" s="242"/>
      <c r="L53" s="242"/>
      <c r="M53" s="225"/>
      <c r="N53" s="225"/>
      <c r="O53" s="225"/>
      <c r="P53" s="242"/>
      <c r="Q53" s="242"/>
      <c r="R53" s="225"/>
    </row>
    <row r="54" spans="1:19" ht="13" thickBot="1" x14ac:dyDescent="0.3">
      <c r="A54" s="165"/>
      <c r="B54" s="126"/>
      <c r="C54" s="126"/>
      <c r="D54" s="126"/>
      <c r="E54" s="126"/>
      <c r="F54" s="126"/>
      <c r="G54" s="126"/>
      <c r="H54" s="126"/>
      <c r="I54" s="126"/>
      <c r="J54" s="126"/>
      <c r="K54" s="242"/>
      <c r="L54" s="242"/>
      <c r="M54" s="225"/>
      <c r="N54" s="225"/>
      <c r="O54" s="225"/>
      <c r="P54" s="242"/>
      <c r="Q54" s="242"/>
      <c r="R54" s="225"/>
    </row>
    <row r="55" spans="1:19" s="280" customFormat="1" ht="24.65" customHeight="1" thickBot="1" x14ac:dyDescent="0.3">
      <c r="A55" s="262" t="s">
        <v>77</v>
      </c>
      <c r="B55" s="608" t="s">
        <v>77</v>
      </c>
      <c r="C55" s="608"/>
      <c r="D55" s="608"/>
      <c r="E55" s="608"/>
      <c r="F55" s="608"/>
      <c r="G55" s="608"/>
      <c r="H55" s="608"/>
      <c r="I55" s="262"/>
      <c r="J55" s="262"/>
      <c r="K55" s="292">
        <v>1</v>
      </c>
      <c r="L55" s="292">
        <v>2</v>
      </c>
      <c r="M55" s="292">
        <v>3</v>
      </c>
      <c r="N55" s="291">
        <v>4</v>
      </c>
      <c r="O55" s="291">
        <v>5</v>
      </c>
      <c r="P55" s="291">
        <v>6</v>
      </c>
      <c r="Q55" s="291">
        <v>7</v>
      </c>
      <c r="R55" s="291">
        <v>8</v>
      </c>
    </row>
    <row r="56" spans="1:19" ht="78.75" customHeight="1" thickBot="1" x14ac:dyDescent="0.4">
      <c r="A56" s="187"/>
      <c r="B56" s="150" t="s">
        <v>130</v>
      </c>
      <c r="C56" s="150"/>
      <c r="D56" s="150"/>
      <c r="E56" s="150"/>
      <c r="F56" s="150"/>
      <c r="G56" s="150"/>
      <c r="H56" s="151" t="s">
        <v>77</v>
      </c>
      <c r="I56" s="153" t="s">
        <v>77</v>
      </c>
      <c r="J56" s="153"/>
      <c r="K56" s="288" t="s">
        <v>227</v>
      </c>
      <c r="L56" s="289" t="s">
        <v>228</v>
      </c>
      <c r="M56" s="289" t="s">
        <v>229</v>
      </c>
      <c r="N56" s="289" t="s">
        <v>230</v>
      </c>
      <c r="O56" s="289" t="s">
        <v>231</v>
      </c>
      <c r="P56" s="289" t="s">
        <v>231</v>
      </c>
      <c r="Q56" s="289" t="s">
        <v>232</v>
      </c>
      <c r="R56" s="289" t="s">
        <v>233</v>
      </c>
    </row>
    <row r="57" spans="1:19" ht="15.75" customHeight="1" x14ac:dyDescent="0.3">
      <c r="A57" s="188"/>
      <c r="B57" s="180" t="s">
        <v>131</v>
      </c>
      <c r="C57" s="154"/>
      <c r="D57" s="154"/>
      <c r="E57" s="154"/>
      <c r="F57" s="154"/>
      <c r="G57" s="154"/>
      <c r="H57" s="155"/>
      <c r="I57" s="144"/>
      <c r="J57" s="144"/>
      <c r="K57" s="265"/>
      <c r="L57" s="265"/>
      <c r="M57" s="265"/>
      <c r="N57" s="239"/>
      <c r="O57" s="265"/>
      <c r="P57" s="239"/>
      <c r="Q57" s="263"/>
      <c r="R57" s="239"/>
    </row>
    <row r="58" spans="1:19" ht="15" customHeight="1" thickBot="1" x14ac:dyDescent="0.35">
      <c r="A58" s="182"/>
      <c r="B58" s="157" t="s">
        <v>132</v>
      </c>
      <c r="C58" s="157"/>
      <c r="D58" s="157"/>
      <c r="E58" s="157"/>
      <c r="F58" s="157"/>
      <c r="G58" s="157"/>
      <c r="H58" s="158"/>
      <c r="I58" s="158"/>
      <c r="J58" s="158"/>
      <c r="K58" s="249"/>
      <c r="L58" s="249"/>
      <c r="M58" s="249"/>
      <c r="N58" s="240"/>
      <c r="O58" s="249"/>
      <c r="P58" s="240"/>
      <c r="Q58" s="264"/>
      <c r="R58" s="240"/>
    </row>
    <row r="59" spans="1:19" ht="13" x14ac:dyDescent="0.3">
      <c r="A59" s="176"/>
      <c r="B59" s="183" t="s">
        <v>175</v>
      </c>
      <c r="C59" s="144"/>
      <c r="D59" s="144"/>
      <c r="E59" s="144"/>
      <c r="F59" s="144"/>
      <c r="G59" s="144"/>
      <c r="H59" s="144"/>
      <c r="I59" s="184" t="s">
        <v>176</v>
      </c>
      <c r="J59" s="144"/>
      <c r="K59" s="296"/>
      <c r="L59" s="273"/>
      <c r="M59" s="219"/>
      <c r="N59" s="219"/>
      <c r="O59" s="219"/>
      <c r="P59" s="219"/>
      <c r="Q59" s="221"/>
      <c r="R59" s="220"/>
    </row>
    <row r="60" spans="1:19" x14ac:dyDescent="0.25">
      <c r="A60" s="142">
        <v>32</v>
      </c>
      <c r="B60" s="135" t="s">
        <v>186</v>
      </c>
      <c r="C60" s="129"/>
      <c r="D60" s="129"/>
      <c r="E60" s="130" t="s">
        <v>177</v>
      </c>
      <c r="F60" s="130"/>
      <c r="G60" s="130"/>
      <c r="H60" s="130"/>
      <c r="I60" s="149" t="s">
        <v>176</v>
      </c>
      <c r="J60" s="130"/>
      <c r="K60" s="297"/>
      <c r="L60" s="206"/>
      <c r="M60" s="206"/>
      <c r="N60" s="206"/>
      <c r="O60" s="206"/>
      <c r="P60" s="206"/>
      <c r="Q60" s="208"/>
      <c r="R60" s="207"/>
    </row>
    <row r="61" spans="1:19" x14ac:dyDescent="0.25">
      <c r="A61" s="142">
        <v>33</v>
      </c>
      <c r="B61" s="135" t="s">
        <v>187</v>
      </c>
      <c r="C61" s="129"/>
      <c r="D61" s="129"/>
      <c r="E61" s="130" t="s">
        <v>177</v>
      </c>
      <c r="F61" s="130"/>
      <c r="G61" s="130"/>
      <c r="H61" s="130"/>
      <c r="I61" s="149" t="s">
        <v>176</v>
      </c>
      <c r="J61" s="130"/>
      <c r="K61" s="297"/>
      <c r="L61" s="206"/>
      <c r="M61" s="206"/>
      <c r="N61" s="206"/>
      <c r="O61" s="206"/>
      <c r="P61" s="206"/>
      <c r="Q61" s="208"/>
      <c r="R61" s="207"/>
    </row>
    <row r="62" spans="1:19" x14ac:dyDescent="0.25">
      <c r="A62" s="142">
        <v>34</v>
      </c>
      <c r="B62" s="135" t="s">
        <v>188</v>
      </c>
      <c r="C62" s="129"/>
      <c r="D62" s="129"/>
      <c r="E62" s="130" t="s">
        <v>177</v>
      </c>
      <c r="F62" s="130"/>
      <c r="G62" s="130"/>
      <c r="H62" s="130"/>
      <c r="I62" s="149" t="s">
        <v>176</v>
      </c>
      <c r="J62" s="130"/>
      <c r="K62" s="298"/>
      <c r="L62" s="208"/>
      <c r="M62" s="208"/>
      <c r="N62" s="208"/>
      <c r="O62" s="208"/>
      <c r="P62" s="208"/>
      <c r="Q62" s="208"/>
      <c r="R62" s="209"/>
    </row>
    <row r="63" spans="1:19" x14ac:dyDescent="0.25">
      <c r="A63" s="142">
        <v>35</v>
      </c>
      <c r="B63" s="135" t="s">
        <v>189</v>
      </c>
      <c r="C63" s="129"/>
      <c r="D63" s="129"/>
      <c r="E63" s="130" t="s">
        <v>178</v>
      </c>
      <c r="F63" s="130"/>
      <c r="G63" s="130"/>
      <c r="H63" s="130"/>
      <c r="I63" s="149" t="s">
        <v>176</v>
      </c>
      <c r="J63" s="130"/>
      <c r="K63" s="297"/>
      <c r="L63" s="206"/>
      <c r="M63" s="206"/>
      <c r="N63" s="206"/>
      <c r="O63" s="206"/>
      <c r="P63" s="206"/>
      <c r="Q63" s="208"/>
      <c r="R63" s="207"/>
    </row>
    <row r="64" spans="1:19" ht="13" thickBot="1" x14ac:dyDescent="0.3">
      <c r="A64" s="146">
        <v>36</v>
      </c>
      <c r="B64" s="135" t="s">
        <v>190</v>
      </c>
      <c r="C64" s="129"/>
      <c r="D64" s="129"/>
      <c r="E64" s="130" t="s">
        <v>179</v>
      </c>
      <c r="F64" s="130"/>
      <c r="G64" s="130"/>
      <c r="H64" s="130"/>
      <c r="I64" s="149" t="s">
        <v>176</v>
      </c>
      <c r="J64" s="130"/>
      <c r="K64" s="299"/>
      <c r="L64" s="210"/>
      <c r="M64" s="210"/>
      <c r="N64" s="210"/>
      <c r="O64" s="210"/>
      <c r="P64" s="210"/>
      <c r="Q64" s="212"/>
      <c r="R64" s="211"/>
    </row>
    <row r="65" spans="1:18" ht="13.5" thickBot="1" x14ac:dyDescent="0.35">
      <c r="A65" s="166">
        <v>37</v>
      </c>
      <c r="B65" s="189" t="s">
        <v>191</v>
      </c>
      <c r="C65" s="167"/>
      <c r="D65" s="167"/>
      <c r="E65" s="167"/>
      <c r="F65" s="167"/>
      <c r="G65" s="167"/>
      <c r="H65" s="175" t="s">
        <v>216</v>
      </c>
      <c r="I65" s="168"/>
      <c r="J65" s="167"/>
      <c r="K65" s="213">
        <f>SUM(K60:K64)</f>
        <v>0</v>
      </c>
      <c r="L65" s="213">
        <f t="shared" ref="L65:R65" si="11">SUM(L60:L64)</f>
        <v>0</v>
      </c>
      <c r="M65" s="213">
        <f t="shared" si="11"/>
        <v>0</v>
      </c>
      <c r="N65" s="213">
        <f t="shared" si="11"/>
        <v>0</v>
      </c>
      <c r="O65" s="213">
        <f t="shared" si="11"/>
        <v>0</v>
      </c>
      <c r="P65" s="213">
        <f t="shared" si="11"/>
        <v>0</v>
      </c>
      <c r="Q65" s="213">
        <f t="shared" si="11"/>
        <v>0</v>
      </c>
      <c r="R65" s="213">
        <f t="shared" si="11"/>
        <v>0</v>
      </c>
    </row>
    <row r="66" spans="1:18" ht="13" x14ac:dyDescent="0.3">
      <c r="A66" s="176"/>
      <c r="B66" s="196" t="s">
        <v>180</v>
      </c>
      <c r="C66" s="144"/>
      <c r="D66" s="144"/>
      <c r="E66" s="144"/>
      <c r="F66" s="144"/>
      <c r="G66" s="144"/>
      <c r="H66" s="155"/>
      <c r="I66" s="184" t="s">
        <v>176</v>
      </c>
      <c r="J66" s="144"/>
      <c r="K66" s="273"/>
      <c r="L66" s="273"/>
      <c r="M66" s="219"/>
      <c r="N66" s="219"/>
      <c r="O66" s="219"/>
      <c r="P66" s="219"/>
      <c r="Q66" s="221"/>
      <c r="R66" s="220"/>
    </row>
    <row r="67" spans="1:18" x14ac:dyDescent="0.25">
      <c r="A67" s="142">
        <v>38</v>
      </c>
      <c r="B67" s="135" t="s">
        <v>192</v>
      </c>
      <c r="C67" s="126"/>
      <c r="D67" s="126"/>
      <c r="E67" s="126"/>
      <c r="F67" s="126"/>
      <c r="G67" s="126"/>
      <c r="H67" s="127"/>
      <c r="I67" s="149" t="s">
        <v>176</v>
      </c>
      <c r="J67" s="126"/>
      <c r="K67" s="297"/>
      <c r="L67" s="206"/>
      <c r="M67" s="206"/>
      <c r="N67" s="206"/>
      <c r="O67" s="206"/>
      <c r="P67" s="206"/>
      <c r="Q67" s="208"/>
      <c r="R67" s="207"/>
    </row>
    <row r="68" spans="1:18" x14ac:dyDescent="0.25">
      <c r="A68" s="142">
        <v>39</v>
      </c>
      <c r="B68" s="135" t="s">
        <v>193</v>
      </c>
      <c r="C68" s="126"/>
      <c r="D68" s="126"/>
      <c r="E68" s="126"/>
      <c r="F68" s="126"/>
      <c r="G68" s="126"/>
      <c r="H68" s="127"/>
      <c r="I68" s="149" t="s">
        <v>176</v>
      </c>
      <c r="J68" s="126"/>
      <c r="K68" s="297"/>
      <c r="L68" s="206"/>
      <c r="M68" s="206"/>
      <c r="N68" s="206"/>
      <c r="O68" s="206"/>
      <c r="P68" s="206"/>
      <c r="Q68" s="208"/>
      <c r="R68" s="207"/>
    </row>
    <row r="69" spans="1:18" x14ac:dyDescent="0.25">
      <c r="A69" s="142">
        <v>40</v>
      </c>
      <c r="B69" s="135" t="s">
        <v>194</v>
      </c>
      <c r="C69" s="126"/>
      <c r="D69" s="126"/>
      <c r="E69" s="126"/>
      <c r="F69" s="126"/>
      <c r="G69" s="126"/>
      <c r="H69" s="127"/>
      <c r="I69" s="149" t="s">
        <v>176</v>
      </c>
      <c r="J69" s="126"/>
      <c r="K69" s="298"/>
      <c r="L69" s="208"/>
      <c r="M69" s="208"/>
      <c r="N69" s="208"/>
      <c r="O69" s="208"/>
      <c r="P69" s="208"/>
      <c r="Q69" s="208"/>
      <c r="R69" s="209"/>
    </row>
    <row r="70" spans="1:18" x14ac:dyDescent="0.25">
      <c r="A70" s="142">
        <v>41</v>
      </c>
      <c r="B70" s="135" t="s">
        <v>195</v>
      </c>
      <c r="C70" s="126"/>
      <c r="D70" s="126"/>
      <c r="E70" s="126"/>
      <c r="F70" s="126"/>
      <c r="G70" s="126"/>
      <c r="H70" s="127"/>
      <c r="I70" s="149" t="s">
        <v>176</v>
      </c>
      <c r="J70" s="126"/>
      <c r="K70" s="297"/>
      <c r="L70" s="206"/>
      <c r="M70" s="208"/>
      <c r="N70" s="208"/>
      <c r="O70" s="208"/>
      <c r="P70" s="208"/>
      <c r="Q70" s="208"/>
      <c r="R70" s="209"/>
    </row>
    <row r="71" spans="1:18" ht="13" thickBot="1" x14ac:dyDescent="0.3">
      <c r="A71" s="146">
        <v>42</v>
      </c>
      <c r="B71" s="136" t="s">
        <v>196</v>
      </c>
      <c r="C71" s="126"/>
      <c r="D71" s="126"/>
      <c r="E71" s="126"/>
      <c r="F71" s="126"/>
      <c r="G71" s="126"/>
      <c r="H71" s="127"/>
      <c r="I71" s="149" t="s">
        <v>176</v>
      </c>
      <c r="J71" s="126"/>
      <c r="K71" s="299"/>
      <c r="L71" s="210"/>
      <c r="M71" s="212"/>
      <c r="N71" s="212"/>
      <c r="O71" s="212"/>
      <c r="P71" s="212"/>
      <c r="Q71" s="212"/>
      <c r="R71" s="217"/>
    </row>
    <row r="72" spans="1:18" ht="13.5" thickBot="1" x14ac:dyDescent="0.35">
      <c r="A72" s="166">
        <v>43</v>
      </c>
      <c r="B72" s="186" t="s">
        <v>197</v>
      </c>
      <c r="C72" s="185"/>
      <c r="D72" s="168"/>
      <c r="E72" s="167"/>
      <c r="F72" s="167"/>
      <c r="G72" s="167"/>
      <c r="H72" s="190" t="s">
        <v>217</v>
      </c>
      <c r="I72" s="168"/>
      <c r="J72" s="167"/>
      <c r="K72" s="216">
        <f t="shared" ref="K72:R72" si="12">SUM(K67:K71)</f>
        <v>0</v>
      </c>
      <c r="L72" s="216">
        <f t="shared" si="12"/>
        <v>0</v>
      </c>
      <c r="M72" s="216">
        <f t="shared" si="12"/>
        <v>0</v>
      </c>
      <c r="N72" s="216">
        <f t="shared" si="12"/>
        <v>0</v>
      </c>
      <c r="O72" s="216">
        <f t="shared" si="12"/>
        <v>0</v>
      </c>
      <c r="P72" s="216">
        <f t="shared" si="12"/>
        <v>0</v>
      </c>
      <c r="Q72" s="216">
        <f t="shared" si="12"/>
        <v>0</v>
      </c>
      <c r="R72" s="216">
        <f t="shared" si="12"/>
        <v>0</v>
      </c>
    </row>
    <row r="73" spans="1:18" ht="13" x14ac:dyDescent="0.3">
      <c r="A73" s="176"/>
      <c r="B73" s="197" t="s">
        <v>181</v>
      </c>
      <c r="C73" s="144"/>
      <c r="D73" s="144"/>
      <c r="E73" s="144"/>
      <c r="F73" s="144"/>
      <c r="G73" s="144"/>
      <c r="H73" s="144"/>
      <c r="I73" s="184" t="s">
        <v>176</v>
      </c>
      <c r="J73" s="144"/>
      <c r="K73" s="274"/>
      <c r="L73" s="274"/>
      <c r="M73" s="221"/>
      <c r="N73" s="221"/>
      <c r="O73" s="221"/>
      <c r="P73" s="221"/>
      <c r="Q73" s="221"/>
      <c r="R73" s="226"/>
    </row>
    <row r="74" spans="1:18" x14ac:dyDescent="0.25">
      <c r="A74" s="142">
        <v>44</v>
      </c>
      <c r="B74" s="135" t="s">
        <v>198</v>
      </c>
      <c r="C74" s="129"/>
      <c r="D74" s="129"/>
      <c r="E74" s="130"/>
      <c r="F74" s="130"/>
      <c r="G74" s="130"/>
      <c r="H74" s="130"/>
      <c r="I74" s="149" t="s">
        <v>176</v>
      </c>
      <c r="J74" s="130"/>
      <c r="K74" s="297"/>
      <c r="L74" s="206"/>
      <c r="M74" s="208"/>
      <c r="N74" s="208"/>
      <c r="O74" s="208"/>
      <c r="P74" s="208"/>
      <c r="Q74" s="208"/>
      <c r="R74" s="209"/>
    </row>
    <row r="75" spans="1:18" x14ac:dyDescent="0.25">
      <c r="A75" s="142">
        <v>45</v>
      </c>
      <c r="B75" s="135" t="s">
        <v>199</v>
      </c>
      <c r="C75" s="129"/>
      <c r="D75" s="129"/>
      <c r="E75" s="130"/>
      <c r="F75" s="130"/>
      <c r="G75" s="130"/>
      <c r="H75" s="130"/>
      <c r="I75" s="149" t="s">
        <v>176</v>
      </c>
      <c r="J75" s="130"/>
      <c r="K75" s="297"/>
      <c r="L75" s="206"/>
      <c r="M75" s="208"/>
      <c r="N75" s="208"/>
      <c r="O75" s="208"/>
      <c r="P75" s="208"/>
      <c r="Q75" s="208"/>
      <c r="R75" s="209"/>
    </row>
    <row r="76" spans="1:18" x14ac:dyDescent="0.25">
      <c r="A76" s="142">
        <v>46</v>
      </c>
      <c r="B76" s="135" t="s">
        <v>200</v>
      </c>
      <c r="C76" s="129"/>
      <c r="D76" s="129"/>
      <c r="E76" s="130"/>
      <c r="F76" s="130"/>
      <c r="G76" s="130"/>
      <c r="H76" s="130"/>
      <c r="I76" s="149" t="s">
        <v>176</v>
      </c>
      <c r="J76" s="130"/>
      <c r="K76" s="298"/>
      <c r="L76" s="208"/>
      <c r="M76" s="208"/>
      <c r="N76" s="208"/>
      <c r="O76" s="208"/>
      <c r="P76" s="208"/>
      <c r="Q76" s="208"/>
      <c r="R76" s="209"/>
    </row>
    <row r="77" spans="1:18" x14ac:dyDescent="0.25">
      <c r="A77" s="142">
        <v>47</v>
      </c>
      <c r="B77" s="135" t="s">
        <v>201</v>
      </c>
      <c r="C77" s="129"/>
      <c r="D77" s="129"/>
      <c r="E77" s="130"/>
      <c r="F77" s="130"/>
      <c r="G77" s="130"/>
      <c r="H77" s="130"/>
      <c r="I77" s="149" t="s">
        <v>176</v>
      </c>
      <c r="J77" s="130"/>
      <c r="K77" s="297"/>
      <c r="L77" s="206"/>
      <c r="M77" s="208"/>
      <c r="N77" s="208"/>
      <c r="O77" s="208"/>
      <c r="P77" s="208"/>
      <c r="Q77" s="208"/>
      <c r="R77" s="209"/>
    </row>
    <row r="78" spans="1:18" ht="13" thickBot="1" x14ac:dyDescent="0.3">
      <c r="A78" s="146">
        <v>48</v>
      </c>
      <c r="B78" s="135" t="s">
        <v>202</v>
      </c>
      <c r="C78" s="129"/>
      <c r="D78" s="129"/>
      <c r="E78" s="130"/>
      <c r="F78" s="130"/>
      <c r="G78" s="130"/>
      <c r="H78" s="130"/>
      <c r="I78" s="149" t="s">
        <v>176</v>
      </c>
      <c r="J78" s="130"/>
      <c r="K78" s="299"/>
      <c r="L78" s="210"/>
      <c r="M78" s="212"/>
      <c r="N78" s="212"/>
      <c r="O78" s="212"/>
      <c r="P78" s="212"/>
      <c r="Q78" s="212"/>
      <c r="R78" s="217"/>
    </row>
    <row r="79" spans="1:18" ht="13.5" thickBot="1" x14ac:dyDescent="0.35">
      <c r="A79" s="193">
        <v>49</v>
      </c>
      <c r="B79" s="194" t="s">
        <v>203</v>
      </c>
      <c r="C79" s="195"/>
      <c r="D79" s="195"/>
      <c r="E79" s="195"/>
      <c r="F79" s="195"/>
      <c r="G79" s="195"/>
      <c r="H79" s="195"/>
      <c r="I79" s="191" t="s">
        <v>218</v>
      </c>
      <c r="J79" s="192"/>
      <c r="K79" s="227">
        <f t="shared" ref="K79:R79" si="13">SUM(K74:K78)</f>
        <v>0</v>
      </c>
      <c r="L79" s="227">
        <f t="shared" si="13"/>
        <v>0</v>
      </c>
      <c r="M79" s="227">
        <f t="shared" si="13"/>
        <v>0</v>
      </c>
      <c r="N79" s="227">
        <f t="shared" si="13"/>
        <v>0</v>
      </c>
      <c r="O79" s="227">
        <f t="shared" si="13"/>
        <v>0</v>
      </c>
      <c r="P79" s="227">
        <f t="shared" si="13"/>
        <v>0</v>
      </c>
      <c r="Q79" s="227">
        <f t="shared" si="13"/>
        <v>0</v>
      </c>
      <c r="R79" s="227">
        <f t="shared" si="13"/>
        <v>0</v>
      </c>
    </row>
    <row r="80" spans="1:18" ht="13.5" thickBot="1" x14ac:dyDescent="0.35">
      <c r="A80" s="166">
        <v>50</v>
      </c>
      <c r="B80" s="189" t="s">
        <v>204</v>
      </c>
      <c r="C80" s="167"/>
      <c r="D80" s="167"/>
      <c r="E80" s="167"/>
      <c r="F80" s="167"/>
      <c r="G80" s="167"/>
      <c r="H80" s="175" t="s">
        <v>219</v>
      </c>
      <c r="I80" s="148"/>
      <c r="J80" s="131"/>
      <c r="K80" s="216">
        <f t="shared" ref="K80:R80" si="14">K65+K72+K79</f>
        <v>0</v>
      </c>
      <c r="L80" s="216">
        <f t="shared" si="14"/>
        <v>0</v>
      </c>
      <c r="M80" s="216">
        <f t="shared" si="14"/>
        <v>0</v>
      </c>
      <c r="N80" s="216">
        <f t="shared" si="14"/>
        <v>0</v>
      </c>
      <c r="O80" s="216">
        <f t="shared" si="14"/>
        <v>0</v>
      </c>
      <c r="P80" s="216">
        <f t="shared" si="14"/>
        <v>0</v>
      </c>
      <c r="Q80" s="216">
        <f>Q65+Q72+Q79</f>
        <v>0</v>
      </c>
      <c r="R80" s="216">
        <f t="shared" si="14"/>
        <v>0</v>
      </c>
    </row>
    <row r="81" spans="1:18" x14ac:dyDescent="0.25">
      <c r="A81" s="133"/>
      <c r="B81" s="126"/>
      <c r="C81" s="126"/>
      <c r="D81" s="126"/>
      <c r="E81" s="126"/>
      <c r="F81" s="126"/>
      <c r="G81" s="126"/>
      <c r="H81" s="126"/>
      <c r="I81" s="126"/>
      <c r="J81" s="126"/>
      <c r="K81" s="126"/>
      <c r="L81" s="225"/>
      <c r="M81" s="225"/>
      <c r="N81" s="225"/>
      <c r="O81" s="225"/>
      <c r="P81" s="225"/>
      <c r="Q81" s="225"/>
      <c r="R81" s="225"/>
    </row>
    <row r="82" spans="1:18" ht="13" x14ac:dyDescent="0.3">
      <c r="A82" s="133"/>
      <c r="B82" s="181"/>
      <c r="C82" s="126"/>
      <c r="D82" s="126"/>
      <c r="E82" s="126"/>
      <c r="F82" s="126"/>
      <c r="G82" s="126"/>
      <c r="H82" s="126"/>
      <c r="I82" s="126"/>
      <c r="J82" s="126"/>
      <c r="K82" s="126"/>
      <c r="L82" s="225"/>
      <c r="M82" s="225"/>
      <c r="N82" s="225"/>
      <c r="O82" s="225"/>
      <c r="P82" s="225"/>
      <c r="Q82" s="225"/>
      <c r="R82" s="225"/>
    </row>
    <row r="83" spans="1:18" x14ac:dyDescent="0.25">
      <c r="A83" s="133"/>
      <c r="B83" s="126" t="s">
        <v>182</v>
      </c>
      <c r="C83" s="126"/>
      <c r="D83" s="126"/>
      <c r="E83" s="126"/>
      <c r="F83" s="126"/>
      <c r="G83" s="126"/>
      <c r="H83" s="126"/>
      <c r="I83" s="126" t="s">
        <v>183</v>
      </c>
      <c r="J83" s="126"/>
      <c r="K83" s="126"/>
      <c r="L83" s="225"/>
      <c r="M83" s="225"/>
      <c r="N83" s="225"/>
      <c r="O83" s="225"/>
      <c r="P83" s="225"/>
      <c r="Q83" s="225"/>
      <c r="R83" s="225"/>
    </row>
    <row r="84" spans="1:18" x14ac:dyDescent="0.25">
      <c r="A84" s="133"/>
      <c r="B84" s="126"/>
      <c r="C84" s="126"/>
      <c r="D84" s="126"/>
      <c r="E84" s="126"/>
      <c r="F84" s="126"/>
      <c r="G84" s="126"/>
      <c r="H84" s="126"/>
      <c r="I84" s="126"/>
      <c r="J84" s="126"/>
      <c r="K84" s="126"/>
      <c r="L84" s="225"/>
      <c r="M84" s="225"/>
      <c r="N84" s="225"/>
      <c r="O84" s="225"/>
      <c r="P84" s="225"/>
      <c r="Q84" s="225"/>
      <c r="R84" s="225"/>
    </row>
    <row r="85" spans="1:18" x14ac:dyDescent="0.25">
      <c r="A85" s="133"/>
      <c r="B85" s="126"/>
      <c r="C85" s="126"/>
      <c r="D85" s="126"/>
      <c r="E85" s="126"/>
      <c r="F85" s="126"/>
      <c r="G85" s="126"/>
      <c r="H85" s="126"/>
      <c r="I85" s="126"/>
      <c r="J85" s="126"/>
      <c r="K85" s="126"/>
      <c r="L85" s="225"/>
      <c r="M85" s="225"/>
      <c r="N85" s="225"/>
      <c r="O85" s="225"/>
      <c r="P85" s="225"/>
      <c r="Q85" s="225"/>
      <c r="R85" s="225"/>
    </row>
    <row r="86" spans="1:18" x14ac:dyDescent="0.25">
      <c r="A86" s="133"/>
      <c r="B86" s="126"/>
      <c r="C86" s="126"/>
      <c r="D86" s="126"/>
      <c r="E86" s="126"/>
      <c r="F86" s="126"/>
      <c r="G86" s="126"/>
      <c r="H86" s="126"/>
      <c r="I86" s="126"/>
      <c r="J86" s="126"/>
      <c r="K86" s="126"/>
      <c r="L86" s="225"/>
      <c r="M86" s="225"/>
      <c r="N86" s="225"/>
      <c r="O86" s="225"/>
      <c r="P86" s="225"/>
      <c r="Q86" s="225"/>
      <c r="R86" s="225"/>
    </row>
    <row r="87" spans="1:18" x14ac:dyDescent="0.25">
      <c r="A87" s="133"/>
      <c r="B87" s="126"/>
      <c r="C87" s="126"/>
      <c r="D87" s="126"/>
      <c r="E87" s="126"/>
      <c r="F87" s="126"/>
      <c r="G87" s="126"/>
      <c r="H87" s="126"/>
      <c r="I87" s="126"/>
      <c r="J87" s="126"/>
      <c r="K87" s="126"/>
      <c r="L87" s="225"/>
      <c r="M87" s="225"/>
      <c r="N87" s="225"/>
      <c r="O87" s="225"/>
      <c r="P87" s="225"/>
      <c r="Q87" s="225"/>
      <c r="R87" s="225"/>
    </row>
    <row r="88" spans="1:18" x14ac:dyDescent="0.25">
      <c r="B88" s="126"/>
      <c r="C88" s="126"/>
      <c r="D88" s="126"/>
      <c r="E88" s="126"/>
      <c r="F88" s="126"/>
      <c r="G88" s="126"/>
      <c r="H88" s="126"/>
      <c r="I88" s="126"/>
      <c r="J88" s="126"/>
      <c r="K88" s="126"/>
    </row>
    <row r="89" spans="1:18" x14ac:dyDescent="0.25">
      <c r="B89" s="126"/>
      <c r="C89" s="126"/>
      <c r="D89" s="126"/>
      <c r="E89" s="126"/>
      <c r="F89" s="126"/>
      <c r="G89" s="126"/>
      <c r="H89" s="126"/>
      <c r="I89" s="126"/>
      <c r="J89" s="126"/>
      <c r="K89" s="126"/>
    </row>
    <row r="90" spans="1:18" x14ac:dyDescent="0.25">
      <c r="B90" s="126"/>
      <c r="C90" s="126"/>
      <c r="D90" s="126"/>
      <c r="E90" s="126"/>
      <c r="F90" s="126"/>
      <c r="G90" s="126"/>
      <c r="H90" s="126"/>
      <c r="I90" s="126"/>
      <c r="J90" s="126"/>
      <c r="K90" s="126"/>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zoomScale="70" zoomScaleNormal="70" workbookViewId="0">
      <selection activeCell="C2" sqref="C2:E2"/>
    </sheetView>
  </sheetViews>
  <sheetFormatPr defaultRowHeight="12.5" x14ac:dyDescent="0.25"/>
  <cols>
    <col min="1" max="1" width="11.453125" customWidth="1"/>
    <col min="2" max="2" width="30.1796875" customWidth="1"/>
    <col min="3" max="3" width="20.81640625" customWidth="1"/>
    <col min="4" max="5" width="18.54296875" customWidth="1"/>
    <col min="6" max="6" width="29.26953125" customWidth="1"/>
    <col min="7" max="7" width="18.54296875" customWidth="1"/>
    <col min="8" max="8" width="19.26953125" customWidth="1"/>
  </cols>
  <sheetData>
    <row r="1" spans="1:103" ht="15.65" customHeight="1" x14ac:dyDescent="0.25">
      <c r="A1" s="545" t="s">
        <v>81</v>
      </c>
      <c r="B1" s="546"/>
      <c r="C1" s="545">
        <f>'Tender Cover Sheet'!C12</f>
        <v>0</v>
      </c>
      <c r="D1" s="637"/>
      <c r="E1" s="546"/>
      <c r="F1" s="412"/>
      <c r="G1" s="396"/>
      <c r="H1" s="408"/>
      <c r="I1" s="401"/>
      <c r="J1" s="400"/>
      <c r="K1" s="403"/>
      <c r="L1" s="404"/>
      <c r="M1" s="396"/>
      <c r="N1" s="405"/>
      <c r="O1" s="397"/>
      <c r="P1" s="399"/>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c r="AR1" s="396"/>
      <c r="AS1" s="396"/>
      <c r="AT1" s="396"/>
      <c r="AU1" s="396"/>
      <c r="AV1" s="396"/>
      <c r="AW1" s="396"/>
      <c r="AX1" s="396"/>
      <c r="AY1" s="396"/>
      <c r="AZ1" s="396"/>
      <c r="BA1" s="396"/>
      <c r="BB1" s="396"/>
      <c r="BC1" s="396"/>
      <c r="BD1" s="396"/>
      <c r="BE1" s="396"/>
      <c r="BF1" s="396"/>
      <c r="BG1" s="396"/>
      <c r="BH1" s="396"/>
      <c r="BI1" s="396"/>
      <c r="BJ1" s="396"/>
      <c r="BK1" s="396"/>
      <c r="BL1" s="396"/>
      <c r="BM1" s="396"/>
      <c r="BN1" s="396"/>
      <c r="BO1" s="396"/>
      <c r="BP1" s="396"/>
      <c r="BQ1" s="396"/>
      <c r="BR1" s="396"/>
      <c r="BS1" s="396"/>
      <c r="BT1" s="396"/>
      <c r="BU1" s="396"/>
      <c r="BV1" s="396"/>
      <c r="BW1" s="396"/>
      <c r="BX1" s="396"/>
      <c r="BY1" s="396"/>
      <c r="BZ1" s="396"/>
      <c r="CA1" s="396"/>
      <c r="CB1" s="396"/>
      <c r="CC1" s="396"/>
      <c r="CD1" s="396"/>
      <c r="CE1" s="396"/>
      <c r="CF1" s="396"/>
      <c r="CG1" s="396"/>
      <c r="CH1" s="396"/>
      <c r="CI1" s="396"/>
      <c r="CJ1" s="396"/>
      <c r="CK1" s="396"/>
      <c r="CL1" s="396"/>
      <c r="CM1" s="396"/>
      <c r="CN1" s="396"/>
      <c r="CO1" s="396"/>
      <c r="CP1" s="396"/>
      <c r="CQ1" s="396"/>
      <c r="CR1" s="396"/>
      <c r="CS1" s="396"/>
      <c r="CT1" s="396"/>
      <c r="CU1" s="396"/>
      <c r="CV1" s="396"/>
    </row>
    <row r="2" spans="1:103" ht="57" customHeight="1" x14ac:dyDescent="0.25">
      <c r="A2" s="545" t="s">
        <v>82</v>
      </c>
      <c r="B2" s="546"/>
      <c r="C2" s="634"/>
      <c r="D2" s="635"/>
      <c r="E2" s="636"/>
      <c r="F2" s="412"/>
      <c r="G2" s="396"/>
      <c r="H2" s="398"/>
      <c r="I2" s="402"/>
      <c r="J2" s="11"/>
      <c r="K2" s="403"/>
      <c r="L2" s="404"/>
      <c r="M2" s="396"/>
      <c r="N2" s="406"/>
      <c r="O2" s="397"/>
      <c r="P2" s="399"/>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c r="AR2" s="396"/>
      <c r="AS2" s="396"/>
      <c r="AT2" s="396"/>
      <c r="AU2" s="396"/>
      <c r="AV2" s="396"/>
      <c r="AW2" s="396"/>
      <c r="AX2" s="396"/>
      <c r="AY2" s="396"/>
      <c r="AZ2" s="396"/>
      <c r="BA2" s="396"/>
      <c r="BB2" s="396"/>
      <c r="BC2" s="396"/>
      <c r="BD2" s="396"/>
      <c r="BE2" s="396"/>
      <c r="BF2" s="396"/>
      <c r="BG2" s="396"/>
      <c r="BH2" s="396"/>
      <c r="BI2" s="396"/>
      <c r="BJ2" s="396"/>
      <c r="BK2" s="396"/>
      <c r="BL2" s="396"/>
      <c r="BM2" s="396"/>
      <c r="BN2" s="396"/>
      <c r="BO2" s="396"/>
      <c r="BP2" s="396"/>
      <c r="BQ2" s="396"/>
      <c r="BR2" s="396"/>
      <c r="BS2" s="396"/>
      <c r="BT2" s="396"/>
      <c r="BU2" s="396"/>
      <c r="BV2" s="396"/>
      <c r="BW2" s="396"/>
      <c r="BX2" s="396"/>
      <c r="BY2" s="396"/>
      <c r="BZ2" s="396"/>
      <c r="CA2" s="396"/>
      <c r="CB2" s="396"/>
      <c r="CC2" s="396"/>
      <c r="CD2" s="396"/>
      <c r="CE2" s="396"/>
      <c r="CF2" s="396"/>
      <c r="CG2" s="396"/>
      <c r="CH2" s="396"/>
      <c r="CI2" s="396"/>
      <c r="CJ2" s="396"/>
      <c r="CK2" s="396"/>
      <c r="CL2" s="396"/>
      <c r="CM2" s="396"/>
      <c r="CN2" s="396"/>
      <c r="CO2" s="396"/>
      <c r="CP2" s="396"/>
      <c r="CQ2" s="396"/>
      <c r="CR2" s="396"/>
      <c r="CS2" s="396"/>
      <c r="CT2" s="396"/>
      <c r="CU2" s="396"/>
      <c r="CV2" s="396"/>
    </row>
    <row r="3" spans="1:103" ht="15.65" customHeight="1" x14ac:dyDescent="0.25">
      <c r="A3" s="545" t="s">
        <v>83</v>
      </c>
      <c r="B3" s="546"/>
      <c r="C3" s="545">
        <f>'Tender Cover Sheet'!C16</f>
        <v>0</v>
      </c>
      <c r="D3" s="637"/>
      <c r="E3" s="546"/>
      <c r="F3" s="412"/>
      <c r="G3" s="396"/>
      <c r="H3" s="398"/>
      <c r="I3" s="402"/>
      <c r="J3" s="11"/>
      <c r="K3" s="403"/>
      <c r="L3" s="404"/>
      <c r="M3" s="396"/>
      <c r="N3" s="406"/>
      <c r="O3" s="397"/>
      <c r="P3" s="399"/>
      <c r="Q3" s="396"/>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396"/>
      <c r="AU3" s="396"/>
      <c r="AV3" s="396"/>
      <c r="AW3" s="396"/>
      <c r="AX3" s="396"/>
      <c r="AY3" s="396"/>
      <c r="AZ3" s="396"/>
      <c r="BA3" s="396"/>
      <c r="BB3" s="396"/>
      <c r="BC3" s="396"/>
      <c r="BD3" s="396"/>
      <c r="BE3" s="396"/>
      <c r="BF3" s="396"/>
      <c r="BG3" s="396"/>
      <c r="BH3" s="396"/>
      <c r="BI3" s="396"/>
      <c r="BJ3" s="396"/>
      <c r="BK3" s="396"/>
      <c r="BL3" s="396"/>
      <c r="BM3" s="396"/>
      <c r="BN3" s="396"/>
      <c r="BO3" s="396"/>
      <c r="BP3" s="396"/>
      <c r="BQ3" s="396"/>
      <c r="BR3" s="396"/>
      <c r="BS3" s="396"/>
      <c r="BT3" s="396"/>
      <c r="BU3" s="396"/>
      <c r="BV3" s="396"/>
      <c r="BW3" s="396"/>
      <c r="BX3" s="396"/>
      <c r="BY3" s="396"/>
      <c r="BZ3" s="396"/>
      <c r="CA3" s="396"/>
      <c r="CB3" s="396"/>
      <c r="CC3" s="396"/>
      <c r="CD3" s="396"/>
      <c r="CE3" s="396"/>
      <c r="CF3" s="396"/>
      <c r="CG3" s="396"/>
      <c r="CH3" s="396"/>
      <c r="CI3" s="396"/>
      <c r="CJ3" s="396"/>
      <c r="CK3" s="396"/>
      <c r="CL3" s="396"/>
      <c r="CM3" s="396"/>
      <c r="CN3" s="396"/>
      <c r="CO3" s="396"/>
      <c r="CP3" s="396"/>
      <c r="CQ3" s="396"/>
      <c r="CR3" s="396"/>
      <c r="CS3" s="396"/>
      <c r="CT3" s="396"/>
      <c r="CU3" s="396"/>
      <c r="CV3" s="396"/>
    </row>
    <row r="4" spans="1:103" ht="15.65" customHeight="1" x14ac:dyDescent="0.25">
      <c r="A4" s="545" t="s">
        <v>87</v>
      </c>
      <c r="B4" s="546"/>
      <c r="C4" s="545" t="str">
        <f>'Read Me'!C4</f>
        <v>Main Offer Only</v>
      </c>
      <c r="D4" s="637"/>
      <c r="E4" s="546"/>
      <c r="F4" s="412"/>
      <c r="G4" s="396"/>
      <c r="H4" s="398"/>
      <c r="I4" s="402"/>
      <c r="J4" s="11"/>
      <c r="K4" s="403"/>
      <c r="L4" s="404"/>
      <c r="M4" s="396"/>
      <c r="N4" s="406"/>
      <c r="O4" s="397"/>
      <c r="P4" s="399"/>
      <c r="Q4" s="396"/>
      <c r="R4" s="396"/>
      <c r="S4" s="396"/>
      <c r="T4" s="396"/>
      <c r="U4" s="396"/>
      <c r="V4" s="396"/>
      <c r="W4" s="396"/>
      <c r="X4" s="396"/>
      <c r="Y4" s="396"/>
      <c r="Z4" s="396"/>
      <c r="AA4" s="396"/>
      <c r="AB4" s="396"/>
      <c r="AC4" s="396"/>
      <c r="AD4" s="396"/>
      <c r="AE4" s="396"/>
      <c r="AF4" s="396"/>
      <c r="AG4" s="396"/>
      <c r="AH4" s="396"/>
      <c r="AI4" s="396"/>
      <c r="AJ4" s="396"/>
      <c r="AK4" s="396"/>
      <c r="AL4" s="396"/>
      <c r="AM4" s="396"/>
      <c r="AN4" s="396"/>
      <c r="AO4" s="396"/>
      <c r="AP4" s="396"/>
      <c r="AQ4" s="396"/>
      <c r="AR4" s="396"/>
      <c r="AS4" s="396"/>
      <c r="AT4" s="396"/>
      <c r="AU4" s="396"/>
      <c r="AV4" s="396"/>
      <c r="AW4" s="396"/>
      <c r="AX4" s="396"/>
      <c r="AY4" s="396"/>
      <c r="AZ4" s="396"/>
      <c r="BA4" s="396"/>
      <c r="BB4" s="396"/>
      <c r="BC4" s="396"/>
      <c r="BD4" s="396"/>
      <c r="BE4" s="396"/>
      <c r="BF4" s="396"/>
      <c r="BG4" s="396"/>
      <c r="BH4" s="396"/>
      <c r="BI4" s="396"/>
      <c r="BJ4" s="396"/>
      <c r="BK4" s="396"/>
      <c r="BL4" s="396"/>
      <c r="BM4" s="396"/>
      <c r="BN4" s="396"/>
      <c r="BO4" s="396"/>
      <c r="BP4" s="396"/>
      <c r="BQ4" s="396"/>
      <c r="BR4" s="396"/>
      <c r="BS4" s="396"/>
      <c r="BT4" s="396"/>
      <c r="BU4" s="396"/>
      <c r="BV4" s="396"/>
      <c r="BW4" s="396"/>
      <c r="BX4" s="396"/>
      <c r="BY4" s="396"/>
      <c r="BZ4" s="396"/>
      <c r="CA4" s="396"/>
      <c r="CB4" s="396"/>
      <c r="CC4" s="396"/>
      <c r="CD4" s="396"/>
      <c r="CE4" s="396"/>
      <c r="CF4" s="396"/>
      <c r="CG4" s="396"/>
      <c r="CH4" s="396"/>
      <c r="CI4" s="396"/>
      <c r="CJ4" s="396"/>
      <c r="CK4" s="396"/>
      <c r="CL4" s="396"/>
      <c r="CM4" s="396"/>
      <c r="CN4" s="396"/>
      <c r="CO4" s="396"/>
      <c r="CP4" s="396"/>
      <c r="CQ4" s="396"/>
      <c r="CR4" s="396"/>
      <c r="CS4" s="396"/>
      <c r="CT4" s="396"/>
      <c r="CU4" s="396"/>
      <c r="CV4" s="396"/>
    </row>
    <row r="5" spans="1:103" ht="18" x14ac:dyDescent="0.4">
      <c r="A5" s="348"/>
      <c r="B5" s="382"/>
      <c r="C5" s="347"/>
      <c r="D5" s="347"/>
      <c r="E5" s="347"/>
      <c r="F5" s="347"/>
      <c r="G5" s="347"/>
      <c r="H5" s="346"/>
      <c r="I5" s="346"/>
      <c r="J5" s="346"/>
      <c r="K5" s="346"/>
      <c r="L5" s="346"/>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338"/>
      <c r="CE5" s="338"/>
      <c r="CF5" s="338"/>
      <c r="CG5" s="338"/>
      <c r="CH5" s="338"/>
      <c r="CI5" s="338"/>
      <c r="CJ5" s="338"/>
      <c r="CK5" s="338"/>
      <c r="CL5" s="338"/>
      <c r="CM5" s="338"/>
      <c r="CN5" s="338"/>
      <c r="CO5" s="338"/>
      <c r="CP5" s="338"/>
      <c r="CQ5" s="338"/>
      <c r="CR5" s="338"/>
      <c r="CS5" s="338"/>
      <c r="CT5" s="338"/>
      <c r="CU5" s="338"/>
      <c r="CV5" s="338"/>
      <c r="CW5" s="338"/>
      <c r="CX5" s="338"/>
      <c r="CY5" s="338"/>
    </row>
    <row r="6" spans="1:103" ht="18" x14ac:dyDescent="0.25">
      <c r="A6" s="343" t="s">
        <v>343</v>
      </c>
      <c r="B6" s="344"/>
      <c r="C6" s="341"/>
      <c r="D6" s="341"/>
      <c r="E6" s="341"/>
      <c r="F6" s="341"/>
      <c r="G6" s="341"/>
      <c r="H6" s="340"/>
      <c r="I6" s="340"/>
      <c r="J6" s="341"/>
      <c r="K6" s="341"/>
      <c r="L6" s="341"/>
      <c r="M6" s="341"/>
      <c r="N6" s="341"/>
      <c r="O6" s="341"/>
      <c r="P6" s="341"/>
      <c r="Q6" s="339"/>
      <c r="R6" s="339"/>
      <c r="S6" s="339"/>
      <c r="T6" s="342"/>
      <c r="U6" s="341"/>
      <c r="V6" s="341"/>
      <c r="W6" s="341"/>
      <c r="X6" s="341"/>
      <c r="Y6" s="341"/>
      <c r="Z6" s="341"/>
      <c r="AA6" s="341"/>
      <c r="AB6" s="341"/>
      <c r="AC6" s="341"/>
      <c r="AD6" s="341"/>
      <c r="AE6" s="341"/>
      <c r="AF6" s="341"/>
      <c r="AG6" s="341"/>
      <c r="AH6" s="341"/>
      <c r="AI6" s="341"/>
      <c r="AJ6" s="341"/>
      <c r="AK6" s="341"/>
      <c r="AL6" s="341"/>
      <c r="AM6" s="341"/>
      <c r="AN6" s="341"/>
      <c r="AO6" s="341"/>
      <c r="AP6" s="341"/>
      <c r="AQ6" s="341"/>
      <c r="AR6" s="341"/>
      <c r="AS6" s="341"/>
      <c r="AT6" s="341"/>
      <c r="AU6" s="341"/>
      <c r="AV6" s="341"/>
      <c r="AW6" s="341"/>
      <c r="AX6" s="341"/>
      <c r="AY6" s="341"/>
      <c r="AZ6" s="341"/>
      <c r="BA6" s="341"/>
      <c r="BB6" s="341"/>
      <c r="BC6" s="341"/>
      <c r="BD6" s="341"/>
      <c r="BE6" s="341"/>
      <c r="BF6" s="341"/>
      <c r="BG6" s="341"/>
      <c r="BH6" s="341"/>
      <c r="BI6" s="341"/>
      <c r="BJ6" s="341"/>
      <c r="BK6" s="341"/>
      <c r="BL6" s="341"/>
      <c r="BM6" s="341"/>
      <c r="BN6" s="341"/>
      <c r="BO6" s="341"/>
      <c r="BP6" s="341"/>
      <c r="BQ6" s="341"/>
      <c r="BR6" s="341"/>
      <c r="BS6" s="341"/>
      <c r="BT6" s="341"/>
      <c r="BU6" s="341"/>
      <c r="BV6" s="341"/>
      <c r="BW6" s="341"/>
      <c r="BX6" s="341"/>
      <c r="BY6" s="341"/>
      <c r="BZ6" s="341"/>
      <c r="CA6" s="341"/>
      <c r="CB6" s="341"/>
      <c r="CC6" s="341"/>
      <c r="CD6" s="341"/>
      <c r="CE6" s="341"/>
      <c r="CF6" s="341"/>
      <c r="CG6" s="341"/>
      <c r="CH6" s="341"/>
      <c r="CI6" s="341"/>
      <c r="CJ6" s="341"/>
      <c r="CK6" s="341"/>
      <c r="CL6" s="341"/>
      <c r="CM6" s="341"/>
      <c r="CN6" s="341"/>
      <c r="CO6" s="341"/>
      <c r="CP6" s="341"/>
      <c r="CQ6" s="341"/>
      <c r="CR6" s="341"/>
      <c r="CS6" s="341"/>
      <c r="CT6" s="341"/>
      <c r="CU6" s="341"/>
      <c r="CV6" s="341"/>
      <c r="CW6" s="341"/>
      <c r="CX6" s="341"/>
      <c r="CY6" s="341"/>
    </row>
    <row r="7" spans="1:103" ht="15.5" x14ac:dyDescent="0.35">
      <c r="A7" s="352"/>
      <c r="B7" s="338"/>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338"/>
      <c r="CE7" s="338"/>
      <c r="CF7" s="338"/>
      <c r="CG7" s="338"/>
      <c r="CH7" s="338"/>
      <c r="CI7" s="338"/>
      <c r="CJ7" s="338"/>
      <c r="CK7" s="338"/>
      <c r="CL7" s="338"/>
      <c r="CM7" s="338"/>
      <c r="CN7" s="338"/>
      <c r="CO7" s="338"/>
      <c r="CP7" s="338"/>
      <c r="CQ7" s="338"/>
      <c r="CR7" s="338"/>
      <c r="CS7" s="338"/>
      <c r="CT7" s="338"/>
      <c r="CU7" s="338"/>
      <c r="CV7" s="338"/>
      <c r="CW7" s="338"/>
      <c r="CX7" s="338"/>
      <c r="CY7" s="338"/>
    </row>
    <row r="8" spans="1:103" ht="18.5" thickBot="1" x14ac:dyDescent="0.3">
      <c r="A8" s="345" t="s">
        <v>114</v>
      </c>
    </row>
    <row r="9" spans="1:103" ht="87" customHeight="1" x14ac:dyDescent="0.25">
      <c r="A9" s="353">
        <v>1</v>
      </c>
      <c r="B9" s="638" t="s">
        <v>328</v>
      </c>
      <c r="C9" s="639"/>
      <c r="D9" s="639"/>
      <c r="E9" s="639"/>
      <c r="F9" s="639"/>
      <c r="G9" s="640"/>
      <c r="H9" s="354"/>
      <c r="I9" s="354"/>
      <c r="J9" s="354"/>
      <c r="K9" s="354"/>
      <c r="L9" s="355"/>
      <c r="M9" s="355"/>
      <c r="N9" s="355"/>
      <c r="O9" s="356"/>
      <c r="P9" s="356"/>
      <c r="Q9" s="356"/>
      <c r="R9" s="356"/>
      <c r="S9" s="356"/>
      <c r="T9" s="356"/>
      <c r="U9" s="356"/>
      <c r="V9" s="356"/>
      <c r="W9" s="356"/>
      <c r="X9" s="356"/>
      <c r="Y9" s="356"/>
      <c r="Z9" s="356"/>
      <c r="AA9" s="356"/>
      <c r="AB9" s="356"/>
      <c r="AC9" s="356"/>
      <c r="AD9" s="356"/>
      <c r="AE9" s="356"/>
      <c r="AF9" s="356"/>
      <c r="AG9" s="356"/>
      <c r="AH9" s="356"/>
      <c r="AI9" s="356"/>
      <c r="AJ9" s="356"/>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4"/>
      <c r="BU9" s="354"/>
      <c r="BV9" s="354"/>
      <c r="BW9" s="354"/>
      <c r="BX9" s="354"/>
      <c r="BY9" s="354"/>
      <c r="BZ9" s="354"/>
      <c r="CA9" s="354"/>
      <c r="CB9" s="354"/>
      <c r="CC9" s="354"/>
      <c r="CD9" s="354"/>
      <c r="CE9" s="354"/>
      <c r="CF9" s="354"/>
      <c r="CG9" s="354"/>
      <c r="CH9" s="354"/>
      <c r="CI9" s="354"/>
      <c r="CJ9" s="354"/>
      <c r="CK9" s="354"/>
      <c r="CL9" s="354"/>
      <c r="CM9" s="354"/>
      <c r="CN9" s="354"/>
      <c r="CO9" s="354"/>
      <c r="CP9" s="354"/>
      <c r="CQ9" s="354"/>
      <c r="CR9" s="354"/>
      <c r="CS9" s="354"/>
      <c r="CT9" s="354"/>
      <c r="CU9" s="354"/>
      <c r="CV9" s="354"/>
      <c r="CW9" s="354"/>
      <c r="CX9" s="354"/>
      <c r="CY9" s="354"/>
    </row>
    <row r="10" spans="1:103" ht="27" customHeight="1" x14ac:dyDescent="0.25">
      <c r="A10" s="641">
        <v>2</v>
      </c>
      <c r="B10" s="642" t="s">
        <v>272</v>
      </c>
      <c r="C10" s="643"/>
      <c r="D10" s="643"/>
      <c r="E10" s="643"/>
      <c r="F10" s="643"/>
      <c r="G10" s="644"/>
      <c r="H10" s="354"/>
      <c r="I10" s="354"/>
      <c r="J10" s="357"/>
      <c r="K10" s="354"/>
      <c r="L10" s="355"/>
      <c r="M10" s="355"/>
      <c r="N10" s="355"/>
      <c r="O10" s="627"/>
      <c r="P10" s="628"/>
      <c r="Q10" s="628"/>
      <c r="R10" s="628"/>
      <c r="S10" s="628"/>
      <c r="T10" s="628"/>
      <c r="U10" s="356"/>
      <c r="V10" s="356"/>
      <c r="W10" s="356"/>
      <c r="X10" s="356"/>
      <c r="Y10" s="356"/>
      <c r="Z10" s="356"/>
      <c r="AA10" s="356"/>
      <c r="AB10" s="356"/>
      <c r="AC10" s="356"/>
      <c r="AD10" s="356"/>
      <c r="AE10" s="356"/>
      <c r="AF10" s="356"/>
      <c r="AG10" s="356"/>
      <c r="AH10" s="356"/>
      <c r="AI10" s="356"/>
      <c r="AJ10" s="356"/>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4"/>
      <c r="BW10" s="354"/>
      <c r="BX10" s="354"/>
      <c r="BY10" s="354"/>
      <c r="BZ10" s="354"/>
      <c r="CA10" s="354"/>
      <c r="CB10" s="354"/>
      <c r="CC10" s="354"/>
      <c r="CD10" s="354"/>
      <c r="CE10" s="354"/>
      <c r="CF10" s="354"/>
      <c r="CG10" s="354"/>
      <c r="CH10" s="354"/>
      <c r="CI10" s="354"/>
      <c r="CJ10" s="354"/>
      <c r="CK10" s="354"/>
      <c r="CL10" s="354"/>
      <c r="CM10" s="354"/>
      <c r="CN10" s="354"/>
      <c r="CO10" s="354"/>
      <c r="CP10" s="354"/>
      <c r="CQ10" s="354"/>
      <c r="CR10" s="354"/>
      <c r="CS10" s="354"/>
      <c r="CT10" s="354"/>
      <c r="CU10" s="354"/>
      <c r="CV10" s="354"/>
      <c r="CW10" s="354"/>
      <c r="CX10" s="354"/>
      <c r="CY10" s="354"/>
    </row>
    <row r="11" spans="1:103" ht="15.5" x14ac:dyDescent="0.25">
      <c r="A11" s="641"/>
      <c r="B11" s="629" t="s">
        <v>350</v>
      </c>
      <c r="C11" s="628"/>
      <c r="D11" s="628"/>
      <c r="E11" s="628"/>
      <c r="F11" s="628"/>
      <c r="G11" s="630"/>
      <c r="H11" s="354"/>
      <c r="I11" s="354"/>
      <c r="J11" s="354"/>
      <c r="K11" s="354"/>
      <c r="L11" s="355"/>
      <c r="M11" s="355"/>
      <c r="N11" s="355"/>
      <c r="O11" s="356"/>
      <c r="P11" s="356"/>
      <c r="Q11" s="356"/>
      <c r="R11" s="356"/>
      <c r="S11" s="356"/>
      <c r="T11" s="356"/>
      <c r="U11" s="356"/>
      <c r="V11" s="356"/>
      <c r="W11" s="356"/>
      <c r="X11" s="356"/>
      <c r="Y11" s="356"/>
      <c r="Z11" s="356"/>
      <c r="AA11" s="356"/>
      <c r="AB11" s="356"/>
      <c r="AC11" s="356"/>
      <c r="AD11" s="356"/>
      <c r="AE11" s="356"/>
      <c r="AF11" s="356"/>
      <c r="AG11" s="356"/>
      <c r="AH11" s="356"/>
      <c r="AI11" s="356"/>
      <c r="AJ11" s="356"/>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4"/>
      <c r="BW11" s="354"/>
      <c r="BX11" s="354"/>
      <c r="BY11" s="354"/>
      <c r="BZ11" s="354"/>
      <c r="CA11" s="354"/>
      <c r="CB11" s="354"/>
      <c r="CC11" s="354"/>
      <c r="CD11" s="354"/>
      <c r="CE11" s="354"/>
      <c r="CF11" s="354"/>
      <c r="CG11" s="354"/>
      <c r="CH11" s="354"/>
      <c r="CI11" s="354"/>
      <c r="CJ11" s="354"/>
      <c r="CK11" s="354"/>
      <c r="CL11" s="354"/>
      <c r="CM11" s="354"/>
      <c r="CN11" s="354"/>
      <c r="CO11" s="354"/>
      <c r="CP11" s="354"/>
      <c r="CQ11" s="354"/>
      <c r="CR11" s="354"/>
      <c r="CS11" s="354"/>
      <c r="CT11" s="354"/>
      <c r="CU11" s="354"/>
      <c r="CV11" s="354"/>
      <c r="CW11" s="354"/>
      <c r="CX11" s="354"/>
      <c r="CY11" s="354"/>
    </row>
    <row r="12" spans="1:103" ht="110.25" customHeight="1" x14ac:dyDescent="0.25">
      <c r="A12" s="641"/>
      <c r="B12" s="631" t="s">
        <v>273</v>
      </c>
      <c r="C12" s="632"/>
      <c r="D12" s="632"/>
      <c r="E12" s="632"/>
      <c r="F12" s="632"/>
      <c r="G12" s="633"/>
      <c r="H12" s="354"/>
      <c r="I12" s="354"/>
      <c r="J12" s="354"/>
      <c r="K12" s="354"/>
      <c r="L12" s="355"/>
      <c r="M12" s="355"/>
      <c r="N12" s="355"/>
      <c r="O12" s="354"/>
      <c r="P12" s="354"/>
      <c r="Q12" s="354"/>
      <c r="R12" s="354"/>
      <c r="S12" s="354"/>
      <c r="T12" s="354"/>
      <c r="U12" s="354"/>
      <c r="V12" s="354"/>
      <c r="W12" s="354"/>
      <c r="X12" s="354"/>
      <c r="Y12" s="354"/>
      <c r="Z12" s="354"/>
      <c r="AA12" s="354"/>
      <c r="AB12" s="354"/>
      <c r="AC12" s="354"/>
      <c r="AD12" s="354"/>
      <c r="AE12" s="354"/>
      <c r="AF12" s="354"/>
      <c r="AG12" s="354"/>
      <c r="AH12" s="354"/>
      <c r="AI12" s="354"/>
      <c r="AJ12" s="354"/>
      <c r="AK12" s="354"/>
      <c r="AL12" s="354"/>
      <c r="AM12" s="354"/>
      <c r="AN12" s="354"/>
      <c r="AO12" s="354"/>
      <c r="AP12" s="354"/>
      <c r="AQ12" s="354"/>
      <c r="AR12" s="354"/>
      <c r="AS12" s="354"/>
      <c r="AT12" s="354"/>
      <c r="AU12" s="354"/>
      <c r="AV12" s="354"/>
      <c r="AW12" s="354"/>
      <c r="AX12" s="354"/>
      <c r="AY12" s="354"/>
      <c r="AZ12" s="354"/>
      <c r="BA12" s="354"/>
      <c r="BB12" s="354"/>
      <c r="BC12" s="354"/>
      <c r="BD12" s="354"/>
      <c r="BE12" s="354"/>
      <c r="BF12" s="354"/>
      <c r="BG12" s="354"/>
      <c r="BH12" s="354"/>
      <c r="BI12" s="354"/>
      <c r="BJ12" s="354"/>
      <c r="BK12" s="354"/>
      <c r="BL12" s="354"/>
      <c r="BM12" s="354"/>
      <c r="BN12" s="354"/>
      <c r="BO12" s="354"/>
      <c r="BP12" s="354"/>
      <c r="BQ12" s="354"/>
      <c r="BR12" s="354"/>
      <c r="BS12" s="354"/>
      <c r="BT12" s="354"/>
      <c r="BU12" s="354"/>
      <c r="BV12" s="354"/>
      <c r="BW12" s="354"/>
      <c r="BX12" s="354"/>
      <c r="BY12" s="354"/>
      <c r="BZ12" s="354"/>
      <c r="CA12" s="354"/>
      <c r="CB12" s="354"/>
      <c r="CC12" s="354"/>
      <c r="CD12" s="354"/>
      <c r="CE12" s="354"/>
      <c r="CF12" s="354"/>
      <c r="CG12" s="354"/>
      <c r="CH12" s="354"/>
      <c r="CI12" s="354"/>
      <c r="CJ12" s="354"/>
      <c r="CK12" s="354"/>
      <c r="CL12" s="354"/>
      <c r="CM12" s="354"/>
      <c r="CN12" s="354"/>
      <c r="CO12" s="354"/>
      <c r="CP12" s="354"/>
      <c r="CQ12" s="354"/>
      <c r="CR12" s="354"/>
      <c r="CS12" s="354"/>
      <c r="CT12" s="354"/>
      <c r="CU12" s="354"/>
      <c r="CV12" s="354"/>
      <c r="CW12" s="354"/>
      <c r="CX12" s="354"/>
      <c r="CY12" s="354"/>
    </row>
    <row r="13" spans="1:103" ht="68.25" customHeight="1" x14ac:dyDescent="0.35">
      <c r="A13" s="358">
        <v>3</v>
      </c>
      <c r="B13" s="618" t="s">
        <v>344</v>
      </c>
      <c r="C13" s="619"/>
      <c r="D13" s="619"/>
      <c r="E13" s="619"/>
      <c r="F13" s="619"/>
      <c r="G13" s="620"/>
      <c r="H13" s="354"/>
      <c r="I13" s="354"/>
      <c r="J13" s="354"/>
      <c r="K13" s="354"/>
      <c r="L13" s="355"/>
      <c r="M13" s="359"/>
      <c r="N13" s="355"/>
      <c r="O13" s="354"/>
      <c r="P13" s="354"/>
      <c r="Q13" s="354"/>
      <c r="R13" s="354"/>
      <c r="S13" s="354"/>
      <c r="T13" s="354"/>
      <c r="U13" s="354"/>
      <c r="V13" s="354"/>
      <c r="W13" s="354"/>
      <c r="X13" s="354"/>
      <c r="Y13" s="354"/>
      <c r="Z13" s="354"/>
      <c r="AA13" s="354"/>
      <c r="AB13" s="354"/>
      <c r="AC13" s="354"/>
      <c r="AD13" s="35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54"/>
      <c r="BC13" s="354"/>
      <c r="BD13" s="354"/>
      <c r="BE13" s="354"/>
      <c r="BF13" s="354"/>
      <c r="BG13" s="354"/>
      <c r="BH13" s="354"/>
      <c r="BI13" s="354"/>
      <c r="BJ13" s="354"/>
      <c r="BK13" s="354"/>
      <c r="BL13" s="354"/>
      <c r="BM13" s="354"/>
      <c r="BN13" s="354"/>
      <c r="BO13" s="354"/>
      <c r="BP13" s="354"/>
      <c r="BQ13" s="354"/>
      <c r="BR13" s="354"/>
      <c r="BS13" s="354"/>
      <c r="BT13" s="354"/>
      <c r="BU13" s="354"/>
      <c r="BV13" s="354"/>
      <c r="BW13" s="354"/>
      <c r="BX13" s="354"/>
      <c r="BY13" s="354"/>
      <c r="BZ13" s="354"/>
      <c r="CA13" s="354"/>
      <c r="CB13" s="354"/>
      <c r="CC13" s="354"/>
      <c r="CD13" s="354"/>
      <c r="CE13" s="354"/>
      <c r="CF13" s="354"/>
      <c r="CG13" s="354"/>
      <c r="CH13" s="354"/>
      <c r="CI13" s="354"/>
      <c r="CJ13" s="354"/>
      <c r="CK13" s="354"/>
      <c r="CL13" s="354"/>
      <c r="CM13" s="354"/>
      <c r="CN13" s="354"/>
      <c r="CO13" s="354"/>
      <c r="CP13" s="354"/>
      <c r="CQ13" s="354"/>
      <c r="CR13" s="354"/>
      <c r="CS13" s="354"/>
      <c r="CT13" s="354"/>
      <c r="CU13" s="354"/>
      <c r="CV13" s="354"/>
      <c r="CW13" s="354"/>
      <c r="CX13" s="354"/>
      <c r="CY13" s="354"/>
    </row>
    <row r="14" spans="1:103" ht="84.75" customHeight="1" x14ac:dyDescent="0.25">
      <c r="A14" s="358">
        <v>4</v>
      </c>
      <c r="B14" s="621" t="s">
        <v>274</v>
      </c>
      <c r="C14" s="622"/>
      <c r="D14" s="622"/>
      <c r="E14" s="622"/>
      <c r="F14" s="622"/>
      <c r="G14" s="623"/>
      <c r="H14" s="354"/>
      <c r="I14" s="354"/>
      <c r="J14" s="354"/>
      <c r="K14" s="354"/>
      <c r="L14" s="355"/>
      <c r="M14" s="355"/>
      <c r="N14" s="355"/>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4"/>
      <c r="BT14" s="354"/>
      <c r="BU14" s="354"/>
      <c r="BV14" s="354"/>
      <c r="BW14" s="354"/>
      <c r="BX14" s="354"/>
      <c r="BY14" s="354"/>
      <c r="BZ14" s="354"/>
      <c r="CA14" s="354"/>
      <c r="CB14" s="354"/>
      <c r="CC14" s="354"/>
      <c r="CD14" s="354"/>
      <c r="CE14" s="354"/>
      <c r="CF14" s="354"/>
      <c r="CG14" s="354"/>
      <c r="CH14" s="354"/>
      <c r="CI14" s="354"/>
      <c r="CJ14" s="354"/>
      <c r="CK14" s="354"/>
      <c r="CL14" s="354"/>
      <c r="CM14" s="354"/>
      <c r="CN14" s="354"/>
      <c r="CO14" s="354"/>
      <c r="CP14" s="354"/>
      <c r="CQ14" s="354"/>
      <c r="CR14" s="354"/>
      <c r="CS14" s="354"/>
      <c r="CT14" s="354"/>
      <c r="CU14" s="354"/>
      <c r="CV14" s="354"/>
      <c r="CW14" s="354"/>
      <c r="CX14" s="354"/>
      <c r="CY14" s="354"/>
    </row>
    <row r="15" spans="1:103" ht="15.5" x14ac:dyDescent="0.35">
      <c r="A15" s="617">
        <v>5</v>
      </c>
      <c r="B15" s="624" t="s">
        <v>275</v>
      </c>
      <c r="C15" s="625"/>
      <c r="D15" s="625"/>
      <c r="E15" s="625"/>
      <c r="F15" s="625"/>
      <c r="G15" s="626"/>
      <c r="H15" s="349"/>
      <c r="I15" s="349"/>
      <c r="J15" s="349"/>
      <c r="K15" s="346"/>
      <c r="L15" s="346"/>
      <c r="M15" s="346"/>
      <c r="N15" s="346"/>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c r="AV15" s="338"/>
      <c r="AW15" s="338"/>
      <c r="AX15" s="338"/>
      <c r="AY15" s="338"/>
      <c r="AZ15" s="338"/>
      <c r="BA15" s="338"/>
      <c r="BB15" s="338"/>
      <c r="BC15" s="338"/>
      <c r="BD15" s="338"/>
      <c r="BE15" s="338"/>
      <c r="BF15" s="338"/>
      <c r="BG15" s="338"/>
      <c r="BH15" s="338"/>
      <c r="BI15" s="338"/>
      <c r="BJ15" s="338"/>
      <c r="BK15" s="338"/>
      <c r="BL15" s="338"/>
      <c r="BM15" s="338"/>
      <c r="BN15" s="338"/>
      <c r="BO15" s="338"/>
      <c r="BP15" s="338"/>
      <c r="BQ15" s="338"/>
      <c r="BR15" s="338"/>
      <c r="BS15" s="338"/>
      <c r="BT15" s="338"/>
      <c r="BU15" s="338"/>
      <c r="BV15" s="338"/>
      <c r="BW15" s="338"/>
      <c r="BX15" s="338"/>
      <c r="BY15" s="338"/>
      <c r="BZ15" s="338"/>
      <c r="CA15" s="338"/>
      <c r="CB15" s="338"/>
      <c r="CC15" s="338"/>
      <c r="CD15" s="338"/>
      <c r="CE15" s="338"/>
      <c r="CF15" s="338"/>
      <c r="CG15" s="338"/>
      <c r="CH15" s="338"/>
      <c r="CI15" s="338"/>
      <c r="CJ15" s="338"/>
      <c r="CK15" s="338"/>
      <c r="CL15" s="338"/>
      <c r="CM15" s="338"/>
      <c r="CN15" s="338"/>
      <c r="CO15" s="338"/>
      <c r="CP15" s="338"/>
      <c r="CQ15" s="338"/>
      <c r="CR15" s="338"/>
      <c r="CS15" s="338"/>
      <c r="CT15" s="338"/>
      <c r="CU15" s="338"/>
      <c r="CV15" s="338"/>
      <c r="CW15" s="338"/>
      <c r="CX15" s="338"/>
      <c r="CY15" s="338"/>
    </row>
    <row r="16" spans="1:103" ht="64.5" customHeight="1" x14ac:dyDescent="0.25">
      <c r="A16" s="617"/>
      <c r="B16" s="624" t="s">
        <v>276</v>
      </c>
      <c r="C16" s="625"/>
      <c r="D16" s="625"/>
      <c r="E16" s="625"/>
      <c r="F16" s="625"/>
      <c r="G16" s="626"/>
      <c r="H16" s="360"/>
      <c r="I16" s="361"/>
      <c r="J16" s="361"/>
      <c r="K16" s="361"/>
      <c r="L16" s="361"/>
      <c r="M16" s="350"/>
      <c r="N16" s="361"/>
    </row>
    <row r="17" spans="1:14" ht="34.9" customHeight="1" thickBot="1" x14ac:dyDescent="0.4">
      <c r="A17" s="617"/>
      <c r="B17" s="612" t="s">
        <v>325</v>
      </c>
      <c r="C17" s="613"/>
      <c r="D17" s="613"/>
      <c r="E17" s="613"/>
      <c r="F17" s="613"/>
      <c r="G17" s="614"/>
      <c r="H17" s="351"/>
      <c r="I17" s="362"/>
      <c r="J17" s="362"/>
      <c r="K17" s="338"/>
      <c r="L17" s="338"/>
      <c r="M17" s="338"/>
      <c r="N17" s="338"/>
    </row>
    <row r="18" spans="1:14" ht="15.5" x14ac:dyDescent="0.35">
      <c r="A18" s="390" t="s">
        <v>77</v>
      </c>
      <c r="B18" s="383"/>
      <c r="C18" s="362"/>
      <c r="D18" s="362"/>
      <c r="E18" s="362"/>
      <c r="F18" s="362"/>
      <c r="G18" s="362"/>
      <c r="H18" s="362"/>
      <c r="I18" s="362"/>
      <c r="J18" s="362"/>
      <c r="K18" s="338"/>
      <c r="L18" s="338"/>
      <c r="M18" s="338"/>
      <c r="N18" s="338"/>
    </row>
    <row r="19" spans="1:14" ht="15.5" x14ac:dyDescent="0.35">
      <c r="A19" s="390" t="s">
        <v>77</v>
      </c>
      <c r="B19" s="384"/>
      <c r="C19" s="362"/>
      <c r="D19" s="362"/>
      <c r="E19" s="362"/>
      <c r="F19" s="362"/>
      <c r="G19" s="362"/>
      <c r="H19" s="362"/>
      <c r="I19" s="362"/>
      <c r="J19" s="362"/>
      <c r="K19" s="338"/>
      <c r="L19" s="338"/>
      <c r="M19" s="338"/>
      <c r="N19" s="338"/>
    </row>
    <row r="20" spans="1:14" ht="20" x14ac:dyDescent="0.4">
      <c r="A20" s="350" t="s">
        <v>277</v>
      </c>
      <c r="B20" s="385"/>
      <c r="C20" s="363"/>
      <c r="D20" s="364"/>
      <c r="E20" s="364"/>
      <c r="F20" s="364"/>
      <c r="G20" s="364"/>
      <c r="H20" s="365"/>
      <c r="I20" s="365"/>
      <c r="J20" s="365"/>
      <c r="K20" s="365"/>
      <c r="L20" s="365"/>
      <c r="M20" s="365"/>
      <c r="N20" s="365"/>
    </row>
    <row r="21" spans="1:14" ht="18.5" thickBot="1" x14ac:dyDescent="0.4">
      <c r="A21" s="366" t="s">
        <v>278</v>
      </c>
      <c r="B21" s="386"/>
      <c r="C21" s="366"/>
      <c r="D21" s="367"/>
      <c r="E21" s="367"/>
      <c r="F21" s="367"/>
      <c r="G21" s="367"/>
      <c r="H21" s="368"/>
      <c r="I21" s="368"/>
      <c r="J21" s="368"/>
      <c r="K21" s="368"/>
      <c r="L21" s="368"/>
      <c r="M21" s="368"/>
      <c r="N21" s="368"/>
    </row>
    <row r="22" spans="1:14" ht="46.15" customHeight="1" thickBot="1" x14ac:dyDescent="0.4">
      <c r="A22" s="369"/>
      <c r="B22" s="387"/>
      <c r="C22" s="370"/>
      <c r="D22" s="371"/>
      <c r="E22" s="372" t="s">
        <v>279</v>
      </c>
      <c r="F22" s="373"/>
      <c r="H22" s="615" t="s">
        <v>329</v>
      </c>
      <c r="I22" s="616"/>
      <c r="J22" s="616"/>
      <c r="K22" s="616"/>
      <c r="L22" s="616"/>
      <c r="M22" s="616"/>
      <c r="N22" s="338"/>
    </row>
    <row r="23" spans="1:14" ht="46.15" customHeight="1" thickBot="1" x14ac:dyDescent="0.3">
      <c r="A23" s="451" t="s">
        <v>280</v>
      </c>
      <c r="B23" s="388" t="s">
        <v>281</v>
      </c>
      <c r="C23" s="374" t="s">
        <v>282</v>
      </c>
      <c r="D23" s="448" t="s">
        <v>283</v>
      </c>
      <c r="E23" s="375" t="s">
        <v>284</v>
      </c>
      <c r="F23" s="446" t="s">
        <v>331</v>
      </c>
      <c r="G23" s="337"/>
      <c r="H23" s="337"/>
      <c r="I23" s="337"/>
      <c r="J23" s="337"/>
      <c r="K23" s="337"/>
      <c r="L23" s="338"/>
    </row>
    <row r="24" spans="1:14" ht="15.5" x14ac:dyDescent="0.35">
      <c r="A24" s="378">
        <v>1</v>
      </c>
      <c r="B24" s="450" t="s">
        <v>285</v>
      </c>
      <c r="C24" s="376" t="s">
        <v>212</v>
      </c>
      <c r="D24" s="392">
        <v>1</v>
      </c>
      <c r="E24" s="377"/>
      <c r="F24" s="380"/>
      <c r="G24" s="337"/>
      <c r="H24" s="337"/>
      <c r="I24" s="337"/>
      <c r="J24" s="337"/>
      <c r="K24" s="337"/>
      <c r="L24" s="338"/>
    </row>
    <row r="25" spans="1:14" ht="15.5" x14ac:dyDescent="0.35">
      <c r="A25" s="378">
        <v>2</v>
      </c>
      <c r="B25" s="389" t="s">
        <v>286</v>
      </c>
      <c r="C25" s="379" t="s">
        <v>287</v>
      </c>
      <c r="D25" s="427">
        <v>0</v>
      </c>
      <c r="E25" s="447"/>
      <c r="F25" s="380"/>
      <c r="G25" s="362"/>
      <c r="H25" s="362"/>
      <c r="I25" s="338"/>
      <c r="J25" s="338"/>
      <c r="K25" s="338"/>
      <c r="L25" s="338"/>
    </row>
    <row r="26" spans="1:14" ht="15.5" x14ac:dyDescent="0.35">
      <c r="A26" s="378">
        <v>3</v>
      </c>
      <c r="B26" s="389" t="s">
        <v>288</v>
      </c>
      <c r="C26" s="379" t="s">
        <v>289</v>
      </c>
      <c r="D26" s="427">
        <v>0</v>
      </c>
      <c r="E26" s="447"/>
      <c r="F26" s="380"/>
      <c r="G26" s="362"/>
      <c r="H26" s="362"/>
      <c r="I26" s="338"/>
      <c r="J26" s="338"/>
      <c r="K26" s="338"/>
      <c r="L26" s="338"/>
    </row>
    <row r="27" spans="1:14" ht="15.5" x14ac:dyDescent="0.35">
      <c r="A27" s="378">
        <v>4</v>
      </c>
      <c r="B27" s="389" t="s">
        <v>290</v>
      </c>
      <c r="C27" s="379" t="s">
        <v>291</v>
      </c>
      <c r="D27" s="427">
        <v>0</v>
      </c>
      <c r="E27" s="447"/>
      <c r="F27" s="380"/>
      <c r="G27" s="362"/>
      <c r="H27" s="362"/>
      <c r="I27" s="338"/>
      <c r="J27" s="338"/>
      <c r="K27" s="338"/>
      <c r="L27" s="338"/>
    </row>
    <row r="28" spans="1:14" ht="15.5" x14ac:dyDescent="0.35">
      <c r="A28" s="378">
        <v>5</v>
      </c>
      <c r="B28" s="389" t="s">
        <v>292</v>
      </c>
      <c r="C28" s="379" t="s">
        <v>293</v>
      </c>
      <c r="D28" s="427">
        <v>0</v>
      </c>
      <c r="E28" s="447"/>
      <c r="F28" s="380"/>
      <c r="G28" s="362"/>
      <c r="H28" s="362"/>
      <c r="I28" s="338"/>
      <c r="J28" s="338"/>
      <c r="K28" s="338"/>
      <c r="L28" s="338"/>
    </row>
    <row r="29" spans="1:14" ht="15.5" x14ac:dyDescent="0.35">
      <c r="A29" s="378">
        <v>6</v>
      </c>
      <c r="B29" s="389" t="s">
        <v>294</v>
      </c>
      <c r="C29" s="379" t="s">
        <v>295</v>
      </c>
      <c r="D29" s="427">
        <v>0</v>
      </c>
      <c r="E29" s="447"/>
      <c r="F29" s="380"/>
      <c r="G29" s="362"/>
      <c r="H29" s="362"/>
      <c r="I29" s="338"/>
      <c r="J29" s="338"/>
      <c r="K29" s="338"/>
      <c r="L29" s="338"/>
    </row>
    <row r="30" spans="1:14" ht="15.5" x14ac:dyDescent="0.35">
      <c r="A30" s="378">
        <v>7</v>
      </c>
      <c r="B30" s="389" t="s">
        <v>296</v>
      </c>
      <c r="C30" s="379" t="s">
        <v>297</v>
      </c>
      <c r="D30" s="427">
        <v>0</v>
      </c>
      <c r="E30" s="447"/>
      <c r="F30" s="380"/>
      <c r="G30" s="362"/>
      <c r="H30" s="362"/>
      <c r="I30" s="338"/>
      <c r="J30" s="338"/>
      <c r="K30" s="338"/>
      <c r="L30" s="338"/>
    </row>
    <row r="31" spans="1:14" ht="15.5" x14ac:dyDescent="0.35">
      <c r="A31" s="378">
        <v>8</v>
      </c>
      <c r="B31" s="389" t="s">
        <v>298</v>
      </c>
      <c r="C31" s="379" t="s">
        <v>299</v>
      </c>
      <c r="D31" s="427">
        <v>0</v>
      </c>
      <c r="E31" s="447"/>
      <c r="F31" s="380"/>
      <c r="G31" s="362"/>
      <c r="H31" s="362"/>
      <c r="I31" s="338"/>
      <c r="J31" s="338"/>
      <c r="K31" s="338"/>
      <c r="L31" s="338"/>
    </row>
    <row r="32" spans="1:14" ht="15.5" x14ac:dyDescent="0.35">
      <c r="A32" s="378">
        <v>9</v>
      </c>
      <c r="B32" s="389" t="s">
        <v>300</v>
      </c>
      <c r="C32" s="379" t="s">
        <v>301</v>
      </c>
      <c r="D32" s="427">
        <v>0</v>
      </c>
      <c r="E32" s="447"/>
      <c r="F32" s="380"/>
      <c r="G32" s="362"/>
      <c r="H32" s="362"/>
    </row>
    <row r="33" spans="1:10" ht="15.5" x14ac:dyDescent="0.35">
      <c r="A33" s="378">
        <v>10</v>
      </c>
      <c r="B33" s="389" t="s">
        <v>302</v>
      </c>
      <c r="C33" s="379" t="s">
        <v>303</v>
      </c>
      <c r="D33" s="427">
        <v>0</v>
      </c>
      <c r="E33" s="447"/>
      <c r="F33" s="380"/>
      <c r="G33" s="362"/>
      <c r="H33" s="362"/>
    </row>
    <row r="34" spans="1:10" ht="15.5" x14ac:dyDescent="0.35">
      <c r="A34" s="378">
        <v>11</v>
      </c>
      <c r="B34" s="389" t="s">
        <v>304</v>
      </c>
      <c r="C34" s="379" t="s">
        <v>305</v>
      </c>
      <c r="D34" s="427">
        <v>0</v>
      </c>
      <c r="E34" s="447"/>
      <c r="F34" s="380"/>
      <c r="G34" s="362"/>
      <c r="H34" s="362"/>
    </row>
    <row r="35" spans="1:10" ht="15.5" x14ac:dyDescent="0.35">
      <c r="A35" s="378">
        <v>12</v>
      </c>
      <c r="B35" s="389" t="s">
        <v>306</v>
      </c>
      <c r="C35" s="379" t="s">
        <v>307</v>
      </c>
      <c r="D35" s="427">
        <v>0</v>
      </c>
      <c r="E35" s="447"/>
      <c r="F35" s="380"/>
      <c r="G35" s="362"/>
      <c r="H35" s="362"/>
    </row>
    <row r="36" spans="1:10" ht="15.5" x14ac:dyDescent="0.35">
      <c r="A36" s="378">
        <v>13</v>
      </c>
      <c r="B36" s="389" t="s">
        <v>308</v>
      </c>
      <c r="C36" s="379" t="s">
        <v>309</v>
      </c>
      <c r="D36" s="427">
        <v>0</v>
      </c>
      <c r="E36" s="447"/>
      <c r="F36" s="380"/>
      <c r="G36" s="362"/>
      <c r="H36" s="362"/>
    </row>
    <row r="37" spans="1:10" ht="15.5" x14ac:dyDescent="0.35">
      <c r="A37" s="378">
        <v>14</v>
      </c>
      <c r="B37" s="389" t="s">
        <v>310</v>
      </c>
      <c r="C37" s="379" t="s">
        <v>271</v>
      </c>
      <c r="D37" s="427">
        <v>0</v>
      </c>
      <c r="E37" s="447"/>
      <c r="F37" s="380"/>
      <c r="G37" s="362"/>
      <c r="H37" s="362"/>
    </row>
    <row r="38" spans="1:10" ht="15.5" x14ac:dyDescent="0.35">
      <c r="A38" s="338"/>
      <c r="B38" s="391"/>
      <c r="C38" s="362"/>
      <c r="D38" s="362"/>
      <c r="E38" s="381"/>
      <c r="F38" s="381"/>
      <c r="G38" s="381"/>
      <c r="H38" s="381"/>
    </row>
    <row r="39" spans="1:10" x14ac:dyDescent="0.25">
      <c r="A39" s="338"/>
      <c r="B39" s="338"/>
      <c r="C39" s="338"/>
      <c r="D39" s="338"/>
      <c r="E39" s="338"/>
      <c r="F39" s="338"/>
      <c r="G39" s="338"/>
      <c r="H39" s="338"/>
      <c r="I39" s="338"/>
      <c r="J39" s="338"/>
    </row>
  </sheetData>
  <mergeCells count="21">
    <mergeCell ref="O10:T10"/>
    <mergeCell ref="B11:G11"/>
    <mergeCell ref="B12:G12"/>
    <mergeCell ref="C2:E2"/>
    <mergeCell ref="C1:E1"/>
    <mergeCell ref="C3:E3"/>
    <mergeCell ref="C4:E4"/>
    <mergeCell ref="A1:B1"/>
    <mergeCell ref="A2:B2"/>
    <mergeCell ref="A3:B3"/>
    <mergeCell ref="A4:B4"/>
    <mergeCell ref="B9:G9"/>
    <mergeCell ref="A10:A12"/>
    <mergeCell ref="B10:G10"/>
    <mergeCell ref="B17:G17"/>
    <mergeCell ref="H22:M22"/>
    <mergeCell ref="A15:A17"/>
    <mergeCell ref="B13:G13"/>
    <mergeCell ref="B14:G14"/>
    <mergeCell ref="B15:G15"/>
    <mergeCell ref="B16:G16"/>
  </mergeCells>
  <hyperlinks>
    <hyperlink ref="B11" r:id="rId1" display="WWW.resbank.co.za" xr:uid="{00000000-0004-0000-0B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Read Me</vt:lpstr>
      <vt:lpstr>Tender Cover Sheet</vt:lpstr>
      <vt:lpstr>5.1.0 Preamble</vt:lpstr>
      <vt:lpstr>5.1.1 Price Table 1-3</vt:lpstr>
      <vt:lpstr>5.1.2 CPA Formulae</vt:lpstr>
      <vt:lpstr>5.1.3 Summary</vt:lpstr>
      <vt:lpstr>5.1.4 PS5</vt:lpstr>
      <vt:lpstr>5.1.4 Exchange Rates</vt:lpstr>
      <vt:lpstr>'5.1.2 CPA Formulae'!Print_Area</vt:lpstr>
      <vt:lpstr>'5.1.3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dc:creator>
  <cp:lastModifiedBy>Khomotso Gumede</cp:lastModifiedBy>
  <cp:lastPrinted>2019-04-03T07:55:04Z</cp:lastPrinted>
  <dcterms:created xsi:type="dcterms:W3CDTF">2006-05-06T13:44:49Z</dcterms:created>
  <dcterms:modified xsi:type="dcterms:W3CDTF">2023-02-02T13:23:41Z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ies>
</file>