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nral-my.sharepoint.com/personal/makambab_sanral_co_za/Documents/RRM/RRM Projects/2023_2026 RRM Tenders/X.002-219-2024_1F Kwanele/01. SCM/04. Tender Process/3.1 Tender Submission/3. Returnables (Technical_Financial)/Financial Submission/"/>
    </mc:Choice>
  </mc:AlternateContent>
  <xr:revisionPtr revIDLastSave="0" documentId="8_{D967D227-AC86-4297-856A-14D4E245E3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IMS Pricing Schedule" sheetId="1" r:id="rId1"/>
  </sheets>
  <definedNames>
    <definedName name="_xlnm.Print_Titles" localSheetId="0">'RIMS Pricing Schedule'!$1:$8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7" i="1" l="1"/>
  <c r="F20" i="1"/>
  <c r="F19" i="1"/>
  <c r="F36" i="1"/>
  <c r="F34" i="1"/>
  <c r="D35" i="1" s="1"/>
  <c r="F35" i="1" s="1"/>
  <c r="F32" i="1"/>
  <c r="D33" i="1" s="1"/>
  <c r="F33" i="1" s="1"/>
  <c r="F30" i="1"/>
  <c r="D31" i="1" s="1"/>
  <c r="F31" i="1" s="1"/>
  <c r="F28" i="1"/>
  <c r="D29" i="1" s="1"/>
  <c r="F29" i="1" s="1"/>
  <c r="F26" i="1"/>
  <c r="D27" i="1" s="1"/>
  <c r="F27" i="1" s="1"/>
  <c r="D21" i="1" l="1"/>
  <c r="F23" i="1"/>
  <c r="F164" i="1" l="1"/>
  <c r="F121" i="1"/>
  <c r="D122" i="1" s="1"/>
  <c r="F122" i="1" s="1"/>
  <c r="F123" i="1" s="1"/>
  <c r="F180" i="1" s="1"/>
  <c r="F114" i="1"/>
  <c r="D115" i="1" s="1"/>
  <c r="F115" i="1" s="1"/>
  <c r="F93" i="1"/>
  <c r="D94" i="1" s="1"/>
  <c r="F94" i="1" s="1"/>
  <c r="F83" i="1"/>
  <c r="F82" i="1"/>
  <c r="F81" i="1"/>
  <c r="F74" i="1"/>
  <c r="D75" i="1" s="1"/>
  <c r="F75" i="1" s="1"/>
  <c r="F76" i="1"/>
  <c r="F73" i="1"/>
  <c r="F72" i="1"/>
  <c r="F71" i="1"/>
  <c r="F65" i="1"/>
  <c r="F64" i="1"/>
  <c r="F54" i="1"/>
  <c r="F55" i="1"/>
  <c r="F53" i="1"/>
  <c r="F52" i="1"/>
  <c r="F21" i="1"/>
  <c r="F14" i="1"/>
  <c r="B184" i="1"/>
  <c r="A184" i="1"/>
  <c r="B183" i="1"/>
  <c r="A183" i="1"/>
  <c r="B182" i="1"/>
  <c r="A182" i="1"/>
  <c r="F170" i="1"/>
  <c r="D171" i="1" s="1"/>
  <c r="F171" i="1" s="1"/>
  <c r="F161" i="1"/>
  <c r="D162" i="1" s="1"/>
  <c r="F162" i="1" s="1"/>
  <c r="F159" i="1"/>
  <c r="F158" i="1"/>
  <c r="F157" i="1"/>
  <c r="F156" i="1"/>
  <c r="F151" i="1"/>
  <c r="F149" i="1"/>
  <c r="D150" i="1" s="1"/>
  <c r="F150" i="1" s="1"/>
  <c r="F148" i="1"/>
  <c r="F145" i="1"/>
  <c r="F143" i="1"/>
  <c r="F144" i="1"/>
  <c r="F141" i="1"/>
  <c r="F140" i="1"/>
  <c r="F137" i="1"/>
  <c r="F136" i="1"/>
  <c r="F135" i="1"/>
  <c r="F134" i="1"/>
  <c r="F132" i="1"/>
  <c r="F131" i="1"/>
  <c r="F130" i="1"/>
  <c r="F128" i="1"/>
  <c r="F127" i="1"/>
  <c r="B180" i="1"/>
  <c r="A180" i="1"/>
  <c r="B179" i="1"/>
  <c r="A179" i="1"/>
  <c r="B178" i="1"/>
  <c r="A178" i="1"/>
  <c r="F112" i="1"/>
  <c r="D113" i="1" s="1"/>
  <c r="F113" i="1" s="1"/>
  <c r="F109" i="1"/>
  <c r="F108" i="1"/>
  <c r="F89" i="1"/>
  <c r="D90" i="1" s="1"/>
  <c r="F90" i="1" s="1"/>
  <c r="F88" i="1"/>
  <c r="F86" i="1"/>
  <c r="D87" i="1" s="1"/>
  <c r="F87" i="1" s="1"/>
  <c r="F84" i="1"/>
  <c r="D85" i="1" s="1"/>
  <c r="F85" i="1" s="1"/>
  <c r="F80" i="1"/>
  <c r="F70" i="1"/>
  <c r="F62" i="1"/>
  <c r="F58" i="1"/>
  <c r="F57" i="1"/>
  <c r="F49" i="1"/>
  <c r="F48" i="1"/>
  <c r="F47" i="1"/>
  <c r="F46" i="1"/>
  <c r="F101" i="1"/>
  <c r="F102" i="1"/>
  <c r="F103" i="1"/>
  <c r="F100" i="1"/>
  <c r="F41" i="1"/>
  <c r="F42" i="1"/>
  <c r="F43" i="1"/>
  <c r="F40" i="1"/>
  <c r="F15" i="1"/>
  <c r="F12" i="1"/>
  <c r="F13" i="1" s="1"/>
  <c r="D77" i="1" l="1"/>
  <c r="F77" i="1" s="1"/>
  <c r="D165" i="1"/>
  <c r="F165" i="1" s="1"/>
  <c r="F166" i="1" s="1"/>
  <c r="F183" i="1" s="1"/>
  <c r="F152" i="1"/>
  <c r="F182" i="1" s="1"/>
  <c r="F172" i="1"/>
  <c r="F184" i="1" s="1"/>
  <c r="F117" i="1"/>
  <c r="F96" i="1" l="1"/>
  <c r="F178" i="1" s="1"/>
  <c r="F185" i="1"/>
  <c r="F179" i="1"/>
  <c r="F181" i="1" l="1"/>
  <c r="F187" i="1" s="1"/>
  <c r="F189" i="1" s="1"/>
  <c r="F191" i="1" l="1"/>
</calcChain>
</file>

<file path=xl/sharedStrings.xml><?xml version="1.0" encoding="utf-8"?>
<sst xmlns="http://schemas.openxmlformats.org/spreadsheetml/2006/main" count="371" uniqueCount="171">
  <si>
    <t>C2.2</t>
  </si>
  <si>
    <t>hour</t>
  </si>
  <si>
    <t>%</t>
  </si>
  <si>
    <t>number</t>
  </si>
  <si>
    <t>ADDITIONAL DUTIES</t>
  </si>
  <si>
    <t xml:space="preserve">SUMMARY  OF  PRICING  SCHEDULE </t>
  </si>
  <si>
    <t>TENDER SUM CARRIED FORWARD TO FORM OF OFFER  (C1.1.1)</t>
  </si>
  <si>
    <t>SOUTH  AFRICAN  NATIONAL  ROADS  AGENCY  SOC  LTD</t>
  </si>
  <si>
    <t>SIGNED BY TENDERER:      ………………………………………….................................………………….</t>
  </si>
  <si>
    <t>PRICING   SCHEDULE  (Incorporating SBD3)</t>
  </si>
  <si>
    <t>ITEM NO</t>
  </si>
  <si>
    <t>DESCRIPTION</t>
  </si>
  <si>
    <t>UNIT</t>
  </si>
  <si>
    <t>QUANTITY</t>
  </si>
  <si>
    <t>RATE</t>
  </si>
  <si>
    <t>AMOUNT</t>
  </si>
  <si>
    <t>(a)</t>
  </si>
  <si>
    <t>Month</t>
  </si>
  <si>
    <t>(b)</t>
  </si>
  <si>
    <t>(c)</t>
  </si>
  <si>
    <t>RIMS Co-ordinator</t>
  </si>
  <si>
    <t>(d)</t>
  </si>
  <si>
    <t>Meetings</t>
  </si>
  <si>
    <t>RIMS Guideline Plans</t>
  </si>
  <si>
    <t>(e)</t>
  </si>
  <si>
    <t>(i)</t>
  </si>
  <si>
    <t xml:space="preserve">Additional duties </t>
  </si>
  <si>
    <t>Personnel - Category A</t>
  </si>
  <si>
    <t>Personnel - Category B</t>
  </si>
  <si>
    <t xml:space="preserve">(c) </t>
  </si>
  <si>
    <t>Personnel - Category C</t>
  </si>
  <si>
    <t xml:space="preserve">(d) </t>
  </si>
  <si>
    <t>Personnel - Category D</t>
  </si>
  <si>
    <t>Disbursements</t>
  </si>
  <si>
    <t>i)</t>
  </si>
  <si>
    <r>
      <t>ii)</t>
    </r>
    <r>
      <rPr>
        <sz val="7"/>
        <color rgb="FF000000"/>
        <rFont val="Times New Roman"/>
        <family val="1"/>
      </rPr>
      <t/>
    </r>
  </si>
  <si>
    <t>ADMINISTRATION AND MONITORING OF THE PROJECT</t>
  </si>
  <si>
    <t>Duties of the Project leader</t>
  </si>
  <si>
    <t>Head Office overhead costs</t>
  </si>
  <si>
    <t>Reporting</t>
  </si>
  <si>
    <t>Lump Sum</t>
  </si>
  <si>
    <t>Handling cost i.t.o. item 32.03(c)</t>
  </si>
  <si>
    <t>Prov. Sum</t>
  </si>
  <si>
    <t>Trainee</t>
  </si>
  <si>
    <t>(ii)</t>
  </si>
  <si>
    <t>(iii)</t>
  </si>
  <si>
    <t>(iv)</t>
  </si>
  <si>
    <t>(v)</t>
  </si>
  <si>
    <t>(vi)</t>
  </si>
  <si>
    <t>(vii)</t>
  </si>
  <si>
    <t>3200 TOTAL CARRIED FORWARD TO SUMMARY PAGE</t>
  </si>
  <si>
    <t>Reports</t>
  </si>
  <si>
    <t>Training Sessions</t>
  </si>
  <si>
    <t>(viii)</t>
  </si>
  <si>
    <t>(ix)</t>
  </si>
  <si>
    <t>Refreshments</t>
  </si>
  <si>
    <t>Hiring of Venues</t>
  </si>
  <si>
    <t>Travelling to perform duties</t>
  </si>
  <si>
    <t>Handling cost i.t.o. item 32.07(a)</t>
  </si>
  <si>
    <t>Additional Duties by Employer</t>
  </si>
  <si>
    <t>Rate Only</t>
  </si>
  <si>
    <t>3300 TOTAL CARRIED FORWARD TO SUMMARY PAGE</t>
  </si>
  <si>
    <t>Personnel - Category C (GIS &amp; CAD Specialist)</t>
  </si>
  <si>
    <t>Project Continuity</t>
  </si>
  <si>
    <t>Project continuity and transfer of RIMS operation by previous Serivce Provider</t>
  </si>
  <si>
    <t>Handling cost i.t.o. item 33.04(a)</t>
  </si>
  <si>
    <t>Handling cost i.t.o. item 34.01(a)</t>
  </si>
  <si>
    <t>3400 TOTAL CARRIED FORWARD TO SUMMARY PAGE</t>
  </si>
  <si>
    <t>Project leader/Design Specialist and Head Office</t>
  </si>
  <si>
    <t>Duties of the Project leader/Design Specialist</t>
  </si>
  <si>
    <t>Meetings and Site Inspections</t>
  </si>
  <si>
    <t>SANRAL project progress meetings</t>
  </si>
  <si>
    <t>RIMS Provincial Coordinating Advisory Committee (On instruction of the employer)</t>
  </si>
  <si>
    <t>Site Inspections</t>
  </si>
  <si>
    <t>Preparation of Provincial Hazardous Location Map</t>
  </si>
  <si>
    <t>Preparation of base document</t>
  </si>
  <si>
    <t>Bi-Annual update and revision</t>
  </si>
  <si>
    <t>Review Major Crash Investigation Report issued by relevant authority (on instruction of the Employer)</t>
  </si>
  <si>
    <t>Road Safety Appraisals undertaken by Targeted Enterprise (TE)</t>
  </si>
  <si>
    <t>3500 TOTAL CARRIED FORWARD TO SUMMARY PAGE</t>
  </si>
  <si>
    <t>Additional Duties</t>
  </si>
  <si>
    <t>Personnel - Category C (DS  RS)</t>
  </si>
  <si>
    <t>Transport to perform additional duties</t>
  </si>
  <si>
    <t>Travelling to perform additional duties</t>
  </si>
  <si>
    <t>Handling cost i.t.o. item 36.02(a)</t>
  </si>
  <si>
    <t>3600 TOTAL CARRIED FORWARD TO SUMMARY PAGE</t>
  </si>
  <si>
    <t>DISBURSEMENTS (where not covered by other items)</t>
  </si>
  <si>
    <t>Handling cost i.t.o. item 37.01(a)</t>
  </si>
  <si>
    <t>3700 TOTAL CARRIED FORWARD TO SUMMARY PAGE</t>
  </si>
  <si>
    <t>SUB-TOTAL (A)</t>
  </si>
  <si>
    <t>SUB-TOTAL (B)</t>
  </si>
  <si>
    <t>Handling cost i.t.o. item 32.06 (b) (ii)</t>
  </si>
  <si>
    <t>Handling cost i.t.o. item 32.06 (b) (iv)</t>
  </si>
  <si>
    <t>Handling cost i.t.o. item 32.06 (b) (vii)</t>
  </si>
  <si>
    <t>Personnel - Category D (GIS &amp; CAD Operator)</t>
  </si>
  <si>
    <t xml:space="preserve">CONTRACT: </t>
  </si>
  <si>
    <t>Project Leader and Head Office</t>
  </si>
  <si>
    <t>Occupational Health and Safety Obligations and requirements</t>
  </si>
  <si>
    <t>Establishment of supervisory personnel and regional RIMS office</t>
  </si>
  <si>
    <t>Relocation cost of individual supervisory personnel: RIMS office</t>
  </si>
  <si>
    <t>RIMS Administrator/ Data capturer</t>
  </si>
  <si>
    <t>RIMS Administrator/ Data Capturer</t>
  </si>
  <si>
    <t>(f)</t>
  </si>
  <si>
    <t xml:space="preserve">Provincial Coordinating Advisory Committee (PCAC) </t>
  </si>
  <si>
    <t>National Technical Committee (NTC)</t>
  </si>
  <si>
    <t>Post Incident Assessment (PIA)</t>
  </si>
  <si>
    <t xml:space="preserve">Simulations </t>
  </si>
  <si>
    <t>Project Progress Meeting</t>
  </si>
  <si>
    <t>Planning /Focus Group Meeting</t>
  </si>
  <si>
    <t>RIMS Provincial Report</t>
  </si>
  <si>
    <t>Preparation base document and mapping of alternate route in GIS per system (Digitization per RIMS system)</t>
  </si>
  <si>
    <t>Annual update (per system)</t>
  </si>
  <si>
    <t>(x)</t>
  </si>
  <si>
    <t>Handling cost i.t.o. item 32.06 (a) (vii)</t>
  </si>
  <si>
    <t>Handling cost i.t.o. item 32.06 (a) (ix)</t>
  </si>
  <si>
    <t>Theoretical Training  (2 + 1 Days)</t>
  </si>
  <si>
    <t>Review &amp; Assessment of Portfolio of Evidence (PoE)</t>
  </si>
  <si>
    <t>Moderator Assessment &amp; verification of PoE</t>
  </si>
  <si>
    <t>Transport for supervisory personnel</t>
  </si>
  <si>
    <t>Prepare of GIS based Maps as ordered by the Employer</t>
  </si>
  <si>
    <t>Handover and transfer of RIMS operation to the subsequent Service Provider.</t>
  </si>
  <si>
    <t>Handling cost i.t.o. item 33.04(c)</t>
  </si>
  <si>
    <t>Task group meetings</t>
  </si>
  <si>
    <t>Specialist Services and specialist advice</t>
  </si>
  <si>
    <t>Handling cost i.t.o. item 36.03(a)</t>
  </si>
  <si>
    <t>Specialist services or advice provided by or procured by service provider</t>
  </si>
  <si>
    <t>C2.3</t>
  </si>
  <si>
    <t>SUB TOTAL (C): ADD SUB TOTAL (A) AND (B) ABOVE</t>
  </si>
  <si>
    <t>VAT   (15%) ON SUB TOTAL (C)</t>
  </si>
  <si>
    <t>iii)</t>
  </si>
  <si>
    <t>Handling cost i.t.o. item 32.02(a)(i) &amp; (ii)</t>
  </si>
  <si>
    <t>Establishment of dedicated RIMS Provincial office including office furniture and equipment</t>
  </si>
  <si>
    <t xml:space="preserve">Provision of Monitoring personnel and RIMS office </t>
  </si>
  <si>
    <t>RIMS Coordinator</t>
  </si>
  <si>
    <t>Handling cost i.t.o. item 32.03(a)</t>
  </si>
  <si>
    <t>RIMS Coordinator Support/ (Assistance)</t>
  </si>
  <si>
    <t>Handling cost i.t.o. item 32.03(e)</t>
  </si>
  <si>
    <t>(g)</t>
  </si>
  <si>
    <t>(h)</t>
  </si>
  <si>
    <t>Handling cost i.t.o. item 32.03 (g)</t>
  </si>
  <si>
    <t>(j)</t>
  </si>
  <si>
    <t>(k)</t>
  </si>
  <si>
    <t>Accommodation</t>
  </si>
  <si>
    <t>Handling cost i.r.o item 32.03(i)</t>
  </si>
  <si>
    <t>Provision and monthly cost of office equipment</t>
  </si>
  <si>
    <t>PC Sum</t>
  </si>
  <si>
    <t>ROAD SAFETY AUDITS (APPRAISALS)</t>
  </si>
  <si>
    <t>Hazardous Location Database and Report</t>
  </si>
  <si>
    <t>Prepare, continuously update and maintain Provincial Hazardous Location Database Register</t>
  </si>
  <si>
    <t>Provincial Hazardous Location analysis and prepare Report (Bi-annual )</t>
  </si>
  <si>
    <t>Road Safety Audit (Appraisal)</t>
  </si>
  <si>
    <t>Procurement of Targeted Enterprises for the Road Safety Audits (Appraisals) sub-services</t>
  </si>
  <si>
    <t>number (of Tender process)</t>
  </si>
  <si>
    <t>number (of Audits)</t>
  </si>
  <si>
    <t>Management, Monitoring, Guidance, Mentoring and Review of Road Safety Audits (Appraisals) undertaken by Targeted Enterprise</t>
  </si>
  <si>
    <t xml:space="preserve">(e) </t>
  </si>
  <si>
    <t>Handling cost i.t.o. item 35.04(c)</t>
  </si>
  <si>
    <t>Road Safety Audit Summary Report</t>
  </si>
  <si>
    <t>CONSULTING ENGINEERING SERVICES FOR THE OPERATIONS AND MAINTENANCE OF INCIDENT MANAGEMENT SYSTEMS IN THE NORTHWEST PROVINCE</t>
  </si>
  <si>
    <t>X.002-219-2024/1 &amp; N.004-116-2024/1</t>
  </si>
  <si>
    <t xml:space="preserve">Steering Committee Meetings </t>
  </si>
  <si>
    <t>Bojanala District Municipality based System</t>
  </si>
  <si>
    <t>Ngaka Modiri Molemo District Municipality based System</t>
  </si>
  <si>
    <t>Dr Ruth Mompati District Municipality based System</t>
  </si>
  <si>
    <t>Dr Kenneth Kaunda District Municipality based System</t>
  </si>
  <si>
    <t xml:space="preserve">Working/ Task Group Meetings </t>
  </si>
  <si>
    <t xml:space="preserve">RIMS Meetings </t>
  </si>
  <si>
    <t>SANRAL Project Meetings</t>
  </si>
  <si>
    <t xml:space="preserve">1 Day RIMS Workshop (non-accredited) </t>
  </si>
  <si>
    <t xml:space="preserve">Formal Training (TETA Accredited)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</si>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</sst>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&quot;\ * #,##0.00_ ;_ &quot;R&quot;\ * \-#,##0.00_ ;_ &quot;R&quot;\ * &quot;-&quot;??_ ;_ @_ "/>
    <numFmt numFmtId="165" formatCode="&quot;R&quot;\ 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224">
    <xf numFmtId="0" fontId="0" fillId="0" borderId="0" xfId="0"/>
    <xf numFmtId="164" fontId="11" fillId="0" borderId="21" xfId="6" applyFont="1" applyBorder="1" applyAlignment="1" applyProtection="1">
      <alignment horizontal="right" vertical="center" wrapText="1"/>
    </xf>
    <xf numFmtId="164" fontId="11" fillId="0" borderId="15" xfId="6" applyFont="1" applyBorder="1" applyAlignment="1" applyProtection="1">
      <alignment horizontal="right" vertical="center" wrapText="1"/>
    </xf>
    <xf numFmtId="164" fontId="11" fillId="0" borderId="7" xfId="6" applyFont="1" applyBorder="1" applyAlignment="1" applyProtection="1">
      <alignment horizontal="right" vertical="center" wrapText="1"/>
    </xf>
    <xf numFmtId="164" fontId="11" fillId="0" borderId="29" xfId="6" applyFont="1" applyBorder="1" applyAlignment="1" applyProtection="1">
      <alignment horizontal="right" vertical="center" wrapText="1"/>
    </xf>
    <xf numFmtId="164" fontId="11" fillId="0" borderId="4" xfId="6" applyFont="1" applyBorder="1" applyAlignment="1" applyProtection="1">
      <alignment horizontal="right" vertical="center" wrapText="1"/>
    </xf>
    <xf numFmtId="164" fontId="11" fillId="0" borderId="64" xfId="6" applyFont="1" applyBorder="1" applyAlignment="1" applyProtection="1">
      <alignment horizontal="right" vertical="center" wrapText="1"/>
    </xf>
    <xf numFmtId="164" fontId="11" fillId="2" borderId="13" xfId="6" applyFont="1" applyFill="1" applyBorder="1" applyAlignment="1" applyProtection="1">
      <alignment horizontal="right" vertical="center" wrapText="1"/>
      <protection locked="0"/>
    </xf>
    <xf numFmtId="10" fontId="11" fillId="2" borderId="13" xfId="7" applyNumberFormat="1" applyFont="1" applyFill="1" applyBorder="1" applyAlignment="1" applyProtection="1">
      <alignment horizontal="center" vertical="center" wrapText="1"/>
      <protection locked="0"/>
    </xf>
    <xf numFmtId="164" fontId="11" fillId="2" borderId="3" xfId="6" applyFont="1" applyFill="1" applyBorder="1" applyAlignment="1" applyProtection="1">
      <alignment horizontal="right" vertical="center" wrapText="1"/>
      <protection locked="0"/>
    </xf>
    <xf numFmtId="164" fontId="11" fillId="0" borderId="13" xfId="6" applyFont="1" applyBorder="1" applyAlignment="1" applyProtection="1">
      <alignment horizontal="right" vertical="center" wrapText="1"/>
    </xf>
    <xf numFmtId="164" fontId="11" fillId="2" borderId="6" xfId="6" applyFont="1" applyFill="1" applyBorder="1" applyAlignment="1" applyProtection="1">
      <alignment horizontal="right" vertical="center" wrapText="1"/>
      <protection locked="0"/>
    </xf>
    <xf numFmtId="10" fontId="11" fillId="2" borderId="6" xfId="7" applyNumberFormat="1" applyFont="1" applyFill="1" applyBorder="1" applyAlignment="1" applyProtection="1">
      <alignment horizontal="center" vertical="center" wrapText="1"/>
      <protection locked="0"/>
    </xf>
    <xf numFmtId="164" fontId="11" fillId="2" borderId="2" xfId="6" applyFont="1" applyFill="1" applyBorder="1" applyAlignment="1" applyProtection="1">
      <alignment horizontal="right" vertical="center" wrapText="1"/>
      <protection locked="0"/>
    </xf>
    <xf numFmtId="164" fontId="11" fillId="0" borderId="13" xfId="6" applyFont="1" applyFill="1" applyBorder="1" applyAlignment="1" applyProtection="1">
      <alignment horizontal="right" vertical="center" wrapText="1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wrapText="1"/>
      <protection locked="0"/>
    </xf>
    <xf numFmtId="165" fontId="0" fillId="0" borderId="0" xfId="0" applyNumberFormat="1" applyAlignment="1" applyProtection="1">
      <alignment horizontal="center" vertical="center"/>
      <protection locked="0"/>
    </xf>
    <xf numFmtId="165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64" fontId="11" fillId="2" borderId="3" xfId="6" applyFont="1" applyFill="1" applyBorder="1" applyAlignment="1" applyProtection="1">
      <alignment horizontal="right" vertical="center" wrapText="1"/>
    </xf>
    <xf numFmtId="164" fontId="11" fillId="2" borderId="13" xfId="6" applyFont="1" applyFill="1" applyBorder="1" applyAlignment="1" applyProtection="1">
      <alignment horizontal="right" vertical="center" wrapText="1"/>
    </xf>
    <xf numFmtId="10" fontId="11" fillId="2" borderId="13" xfId="7" applyNumberFormat="1" applyFont="1" applyFill="1" applyBorder="1" applyAlignment="1" applyProtection="1">
      <alignment horizontal="center" vertical="center" wrapText="1"/>
    </xf>
    <xf numFmtId="10" fontId="11" fillId="2" borderId="14" xfId="7" applyNumberFormat="1" applyFont="1" applyFill="1" applyBorder="1" applyAlignment="1" applyProtection="1">
      <alignment horizontal="center" vertical="center" wrapText="1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165" fontId="5" fillId="0" borderId="11" xfId="0" applyNumberFormat="1" applyFont="1" applyBorder="1" applyAlignment="1">
      <alignment vertical="center"/>
    </xf>
    <xf numFmtId="0" fontId="10" fillId="0" borderId="3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vertical="center" wrapText="1"/>
    </xf>
    <xf numFmtId="0" fontId="5" fillId="0" borderId="32" xfId="0" applyFont="1" applyBorder="1" applyAlignment="1">
      <alignment horizontal="center" vertical="center"/>
    </xf>
    <xf numFmtId="165" fontId="5" fillId="0" borderId="32" xfId="0" applyNumberFormat="1" applyFont="1" applyBorder="1" applyAlignment="1">
      <alignment horizontal="center" vertical="center"/>
    </xf>
    <xf numFmtId="165" fontId="5" fillId="0" borderId="32" xfId="0" applyNumberFormat="1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5" fillId="0" borderId="29" xfId="0" applyFont="1" applyBorder="1" applyAlignment="1">
      <alignment vertical="center"/>
    </xf>
    <xf numFmtId="0" fontId="7" fillId="0" borderId="3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right" vertical="center"/>
    </xf>
    <xf numFmtId="0" fontId="5" fillId="0" borderId="61" xfId="0" applyFont="1" applyBorder="1" applyAlignment="1">
      <alignment horizontal="center" vertical="center"/>
    </xf>
    <xf numFmtId="0" fontId="5" fillId="0" borderId="58" xfId="0" applyFont="1" applyBorder="1" applyAlignment="1">
      <alignment vertical="center" wrapText="1"/>
    </xf>
    <xf numFmtId="0" fontId="5" fillId="0" borderId="58" xfId="0" applyFont="1" applyBorder="1" applyAlignment="1">
      <alignment horizontal="center" vertical="center"/>
    </xf>
    <xf numFmtId="165" fontId="5" fillId="0" borderId="58" xfId="0" applyNumberFormat="1" applyFont="1" applyBorder="1" applyAlignment="1">
      <alignment horizontal="center" vertical="center"/>
    </xf>
    <xf numFmtId="165" fontId="5" fillId="0" borderId="58" xfId="0" applyNumberFormat="1" applyFont="1" applyBorder="1" applyAlignment="1">
      <alignment vertical="center"/>
    </xf>
    <xf numFmtId="0" fontId="5" fillId="0" borderId="62" xfId="0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0" fontId="5" fillId="0" borderId="54" xfId="0" applyFont="1" applyBorder="1" applyAlignment="1">
      <alignment vertical="center" wrapText="1"/>
    </xf>
    <xf numFmtId="0" fontId="5" fillId="0" borderId="56" xfId="0" applyFont="1" applyBorder="1" applyAlignment="1">
      <alignment vertical="center" wrapText="1"/>
    </xf>
    <xf numFmtId="0" fontId="5" fillId="0" borderId="57" xfId="0" applyFont="1" applyBorder="1" applyAlignment="1">
      <alignment vertical="center" wrapText="1"/>
    </xf>
    <xf numFmtId="165" fontId="5" fillId="0" borderId="36" xfId="0" applyNumberFormat="1" applyFont="1" applyBorder="1" applyAlignment="1">
      <alignment vertical="center"/>
    </xf>
    <xf numFmtId="0" fontId="5" fillId="0" borderId="37" xfId="0" applyFont="1" applyBorder="1" applyAlignment="1">
      <alignment horizontal="center" vertical="center"/>
    </xf>
    <xf numFmtId="0" fontId="5" fillId="0" borderId="55" xfId="0" applyFont="1" applyBorder="1" applyAlignment="1">
      <alignment vertical="center" wrapText="1"/>
    </xf>
    <xf numFmtId="0" fontId="5" fillId="0" borderId="59" xfId="0" applyFont="1" applyBorder="1" applyAlignment="1">
      <alignment vertical="center" wrapText="1"/>
    </xf>
    <xf numFmtId="0" fontId="5" fillId="0" borderId="60" xfId="0" applyFont="1" applyBorder="1" applyAlignment="1">
      <alignment vertical="center" wrapText="1"/>
    </xf>
    <xf numFmtId="165" fontId="5" fillId="0" borderId="38" xfId="0" applyNumberFormat="1" applyFont="1" applyBorder="1" applyAlignment="1">
      <alignment vertical="center"/>
    </xf>
    <xf numFmtId="0" fontId="5" fillId="0" borderId="66" xfId="0" applyFont="1" applyBorder="1" applyAlignment="1">
      <alignment horizontal="center" vertical="center"/>
    </xf>
    <xf numFmtId="0" fontId="5" fillId="0" borderId="67" xfId="0" applyFont="1" applyBorder="1" applyAlignment="1">
      <alignment vertical="center" wrapText="1"/>
    </xf>
    <xf numFmtId="0" fontId="5" fillId="0" borderId="68" xfId="0" applyFont="1" applyBorder="1" applyAlignment="1">
      <alignment vertical="center" wrapText="1"/>
    </xf>
    <xf numFmtId="0" fontId="5" fillId="0" borderId="69" xfId="0" applyFont="1" applyBorder="1" applyAlignment="1">
      <alignment vertical="center" wrapText="1"/>
    </xf>
    <xf numFmtId="165" fontId="5" fillId="0" borderId="70" xfId="0" applyNumberFormat="1" applyFont="1" applyBorder="1" applyAlignment="1">
      <alignment vertical="center"/>
    </xf>
    <xf numFmtId="0" fontId="5" fillId="0" borderId="76" xfId="0" applyFont="1" applyBorder="1" applyAlignment="1">
      <alignment horizontal="center" vertical="center"/>
    </xf>
    <xf numFmtId="0" fontId="5" fillId="0" borderId="77" xfId="0" applyFont="1" applyBorder="1" applyAlignment="1">
      <alignment vertical="center" wrapText="1"/>
    </xf>
    <xf numFmtId="0" fontId="5" fillId="0" borderId="78" xfId="0" applyFont="1" applyBorder="1" applyAlignment="1">
      <alignment vertical="center" wrapText="1"/>
    </xf>
    <xf numFmtId="0" fontId="5" fillId="0" borderId="79" xfId="0" applyFont="1" applyBorder="1" applyAlignment="1">
      <alignment vertical="center" wrapText="1"/>
    </xf>
    <xf numFmtId="165" fontId="5" fillId="0" borderId="80" xfId="0" applyNumberFormat="1" applyFont="1" applyBorder="1" applyAlignment="1">
      <alignment vertical="center"/>
    </xf>
    <xf numFmtId="0" fontId="5" fillId="0" borderId="71" xfId="0" applyFont="1" applyBorder="1" applyAlignment="1">
      <alignment horizontal="center" vertical="center"/>
    </xf>
    <xf numFmtId="0" fontId="5" fillId="0" borderId="72" xfId="0" applyFont="1" applyBorder="1" applyAlignment="1">
      <alignment vertical="center" wrapText="1"/>
    </xf>
    <xf numFmtId="0" fontId="5" fillId="0" borderId="73" xfId="0" applyFont="1" applyBorder="1" applyAlignment="1">
      <alignment vertical="center" wrapText="1"/>
    </xf>
    <xf numFmtId="0" fontId="5" fillId="0" borderId="74" xfId="0" applyFont="1" applyBorder="1" applyAlignment="1">
      <alignment vertical="center" wrapText="1"/>
    </xf>
    <xf numFmtId="165" fontId="5" fillId="0" borderId="75" xfId="0" applyNumberFormat="1" applyFont="1" applyBorder="1" applyAlignment="1">
      <alignment vertical="center"/>
    </xf>
    <xf numFmtId="0" fontId="5" fillId="0" borderId="81" xfId="0" applyFont="1" applyBorder="1" applyAlignment="1">
      <alignment horizontal="center" vertical="center"/>
    </xf>
    <xf numFmtId="0" fontId="5" fillId="0" borderId="78" xfId="0" applyFont="1" applyBorder="1" applyAlignment="1">
      <alignment vertical="center"/>
    </xf>
    <xf numFmtId="0" fontId="5" fillId="0" borderId="78" xfId="0" applyFont="1" applyBorder="1" applyAlignment="1">
      <alignment horizontal="center" vertical="center"/>
    </xf>
    <xf numFmtId="165" fontId="5" fillId="0" borderId="78" xfId="0" applyNumberFormat="1" applyFont="1" applyBorder="1" applyAlignment="1">
      <alignment horizontal="center" vertical="center"/>
    </xf>
    <xf numFmtId="165" fontId="1" fillId="0" borderId="82" xfId="0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165" fontId="5" fillId="0" borderId="29" xfId="0" applyNumberFormat="1" applyFont="1" applyBorder="1" applyAlignment="1">
      <alignment vertical="center"/>
    </xf>
    <xf numFmtId="165" fontId="5" fillId="0" borderId="8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82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6" fillId="0" borderId="39" xfId="0" applyFont="1" applyBorder="1" applyAlignment="1">
      <alignment horizontal="left" vertical="center"/>
    </xf>
    <xf numFmtId="0" fontId="5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11" fillId="0" borderId="12" xfId="0" applyFont="1" applyBorder="1" applyAlignment="1">
      <alignment horizontal="right" vertical="center" wrapText="1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165" fontId="11" fillId="0" borderId="13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2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1" fillId="0" borderId="49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48" xfId="0" applyFont="1" applyBorder="1" applyAlignment="1">
      <alignment vertical="center" wrapText="1"/>
    </xf>
    <xf numFmtId="165" fontId="11" fillId="3" borderId="6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right" vertical="center" wrapText="1"/>
    </xf>
    <xf numFmtId="0" fontId="11" fillId="0" borderId="14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165" fontId="5" fillId="0" borderId="25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1" fillId="0" borderId="65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1" fillId="0" borderId="19" xfId="0" applyFont="1" applyBorder="1" applyAlignment="1">
      <alignment horizontal="right" vertical="center" wrapText="1"/>
    </xf>
    <xf numFmtId="0" fontId="5" fillId="0" borderId="63" xfId="0" applyFont="1" applyBorder="1" applyAlignment="1">
      <alignment vertical="center" wrapText="1"/>
    </xf>
    <xf numFmtId="0" fontId="11" fillId="0" borderId="63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164" fontId="11" fillId="0" borderId="63" xfId="6" applyFont="1" applyBorder="1" applyAlignment="1" applyProtection="1">
      <alignment horizontal="right" vertical="center" wrapText="1"/>
    </xf>
    <xf numFmtId="0" fontId="11" fillId="0" borderId="34" xfId="0" applyFont="1" applyBorder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10" fontId="11" fillId="0" borderId="0" xfId="7" applyNumberFormat="1" applyFont="1" applyBorder="1" applyAlignment="1" applyProtection="1">
      <alignment horizontal="center" vertical="center" wrapText="1"/>
    </xf>
    <xf numFmtId="0" fontId="10" fillId="0" borderId="17" xfId="0" applyFont="1" applyBorder="1" applyAlignment="1">
      <alignment horizontal="right" vertical="center" wrapText="1"/>
    </xf>
    <xf numFmtId="0" fontId="10" fillId="0" borderId="26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11" fillId="0" borderId="22" xfId="0" applyFont="1" applyBorder="1" applyAlignment="1">
      <alignment horizontal="right" vertical="center" wrapText="1"/>
    </xf>
    <xf numFmtId="1" fontId="11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165" fontId="11" fillId="0" borderId="14" xfId="0" applyNumberFormat="1" applyFont="1" applyBorder="1" applyAlignment="1">
      <alignment horizontal="center" vertical="center" wrapText="1"/>
    </xf>
    <xf numFmtId="10" fontId="11" fillId="0" borderId="14" xfId="7" applyNumberFormat="1" applyFont="1" applyBorder="1" applyAlignment="1" applyProtection="1">
      <alignment horizontal="center" vertical="center" wrapText="1"/>
    </xf>
    <xf numFmtId="0" fontId="6" fillId="0" borderId="16" xfId="0" applyFont="1" applyBorder="1" applyAlignment="1">
      <alignment horizontal="left" vertical="center"/>
    </xf>
    <xf numFmtId="164" fontId="11" fillId="0" borderId="6" xfId="6" applyFont="1" applyBorder="1" applyAlignment="1" applyProtection="1">
      <alignment horizontal="right" vertical="center" wrapText="1"/>
    </xf>
    <xf numFmtId="0" fontId="10" fillId="0" borderId="18" xfId="0" applyFont="1" applyBorder="1" applyAlignment="1">
      <alignment vertical="center" wrapText="1"/>
    </xf>
    <xf numFmtId="0" fontId="10" fillId="0" borderId="8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1" fillId="0" borderId="8" xfId="0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3" xfId="0" applyFont="1" applyBorder="1" applyAlignment="1">
      <alignment vertical="center" wrapText="1"/>
    </xf>
    <xf numFmtId="0" fontId="5" fillId="0" borderId="65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10" fillId="0" borderId="53" xfId="0" applyFont="1" applyBorder="1" applyAlignment="1">
      <alignment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right" vertical="center" wrapText="1"/>
    </xf>
    <xf numFmtId="0" fontId="10" fillId="0" borderId="52" xfId="0" applyFont="1" applyBorder="1" applyAlignment="1">
      <alignment vertical="center" wrapText="1"/>
    </xf>
    <xf numFmtId="0" fontId="5" fillId="0" borderId="49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83" xfId="0" applyFont="1" applyBorder="1" applyAlignment="1">
      <alignment vertical="center" wrapText="1"/>
    </xf>
    <xf numFmtId="0" fontId="10" fillId="0" borderId="30" xfId="0" applyFont="1" applyBorder="1" applyAlignment="1">
      <alignment horizontal="right" vertical="center" wrapText="1"/>
    </xf>
    <xf numFmtId="0" fontId="6" fillId="0" borderId="14" xfId="0" applyFont="1" applyBorder="1" applyAlignment="1">
      <alignment vertical="center" wrapText="1"/>
    </xf>
    <xf numFmtId="0" fontId="5" fillId="0" borderId="84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85" xfId="0" applyFont="1" applyBorder="1" applyAlignment="1">
      <alignment vertical="center" wrapText="1"/>
    </xf>
    <xf numFmtId="0" fontId="5" fillId="0" borderId="50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2" xfId="0" applyFont="1" applyBorder="1" applyAlignment="1">
      <alignment vertical="center"/>
    </xf>
    <xf numFmtId="0" fontId="11" fillId="0" borderId="1" xfId="0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 wrapText="1"/>
    </xf>
    <xf numFmtId="0" fontId="5" fillId="0" borderId="4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/>
    </xf>
    <xf numFmtId="165" fontId="2" fillId="0" borderId="44" xfId="0" applyNumberFormat="1" applyFont="1" applyBorder="1" applyAlignment="1">
      <alignment horizontal="center" vertical="center"/>
    </xf>
    <xf numFmtId="0" fontId="0" fillId="0" borderId="44" xfId="0" applyBorder="1" applyAlignment="1">
      <alignment vertical="center"/>
    </xf>
    <xf numFmtId="0" fontId="10" fillId="0" borderId="45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1" xfId="0" applyFont="1" applyBorder="1" applyAlignment="1">
      <alignment vertical="center" wrapText="1"/>
    </xf>
    <xf numFmtId="0" fontId="10" fillId="0" borderId="42" xfId="0" applyFont="1" applyBorder="1" applyAlignment="1">
      <alignment vertical="center" wrapText="1"/>
    </xf>
    <xf numFmtId="0" fontId="10" fillId="0" borderId="43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11" fillId="0" borderId="48" xfId="0" applyFont="1" applyBorder="1" applyAlignment="1">
      <alignment vertical="center"/>
    </xf>
    <xf numFmtId="0" fontId="1" fillId="3" borderId="0" xfId="0" applyFont="1" applyFill="1" applyAlignment="1">
      <alignment horizontal="left" vertical="center" wrapText="1"/>
    </xf>
    <xf numFmtId="165" fontId="8" fillId="0" borderId="0" xfId="0" applyNumberFormat="1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</cellXfs>
  <cellStyles count="8">
    <cellStyle name="Currency" xfId="6" builtinId="4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  <cellStyle name="Normal 6" xfId="5" xr:uid="{00000000-0005-0000-0000-000006000000}"/>
    <cellStyle name="Percent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203"/>
  <sheetViews>
    <sheetView tabSelected="1" topLeftCell="A133" zoomScaleNormal="100" zoomScaleSheetLayoutView="65" workbookViewId="0">
      <selection activeCell="E156" sqref="E156"/>
    </sheetView>
  </sheetViews>
  <sheetFormatPr defaultColWidth="9.21875" defaultRowHeight="14.4" x14ac:dyDescent="0.3"/>
  <cols>
    <col min="1" max="1" width="9.21875" style="16"/>
    <col min="2" max="2" width="59.44140625" style="17" customWidth="1"/>
    <col min="3" max="3" width="14.21875" style="16" customWidth="1"/>
    <col min="4" max="4" width="14.44140625" style="18" customWidth="1"/>
    <col min="5" max="5" width="13.77734375" style="19" customWidth="1"/>
    <col min="6" max="6" width="18.44140625" style="20" customWidth="1"/>
    <col min="7" max="16384" width="9.21875" style="20"/>
  </cols>
  <sheetData>
    <row r="1" spans="1:6" x14ac:dyDescent="0.3">
      <c r="A1" s="196" t="s">
        <v>7</v>
      </c>
      <c r="B1" s="196"/>
      <c r="C1" s="196"/>
      <c r="D1" s="196"/>
      <c r="E1" s="196"/>
      <c r="F1" s="197"/>
    </row>
    <row r="2" spans="1:6" x14ac:dyDescent="0.3">
      <c r="A2" s="198"/>
      <c r="B2" s="199" t="s">
        <v>95</v>
      </c>
      <c r="C2" s="223" t="s">
        <v>159</v>
      </c>
      <c r="D2" s="223"/>
      <c r="E2" s="223"/>
      <c r="F2" s="197"/>
    </row>
    <row r="3" spans="1:6" ht="31.5" customHeight="1" x14ac:dyDescent="0.3">
      <c r="A3" s="221" t="s">
        <v>158</v>
      </c>
      <c r="B3" s="221"/>
      <c r="C3" s="221"/>
      <c r="D3" s="221"/>
      <c r="E3" s="221"/>
      <c r="F3" s="221"/>
    </row>
    <row r="4" spans="1:6" ht="25.5" customHeight="1" x14ac:dyDescent="0.3">
      <c r="A4" s="200"/>
      <c r="B4" s="200"/>
      <c r="C4" s="200"/>
      <c r="D4" s="200"/>
      <c r="E4" s="200"/>
      <c r="F4" s="197"/>
    </row>
    <row r="5" spans="1:6" ht="25.5" customHeight="1" x14ac:dyDescent="0.3">
      <c r="A5" s="201" t="s">
        <v>0</v>
      </c>
      <c r="B5" s="202" t="s">
        <v>9</v>
      </c>
      <c r="C5" s="203"/>
      <c r="D5" s="222"/>
      <c r="E5" s="222"/>
      <c r="F5" s="197"/>
    </row>
    <row r="6" spans="1:6" ht="11.25" customHeight="1" x14ac:dyDescent="0.3">
      <c r="A6" s="203"/>
      <c r="B6" s="204"/>
      <c r="C6" s="203"/>
      <c r="D6" s="205"/>
      <c r="E6" s="206"/>
      <c r="F6" s="197"/>
    </row>
    <row r="7" spans="1:6" ht="15" thickBot="1" x14ac:dyDescent="0.35">
      <c r="A7" s="207"/>
      <c r="B7" s="208"/>
      <c r="C7" s="207"/>
      <c r="D7" s="209"/>
      <c r="E7" s="209"/>
      <c r="F7" s="210"/>
    </row>
    <row r="8" spans="1:6" s="15" customFormat="1" ht="24" customHeight="1" thickBot="1" x14ac:dyDescent="0.35">
      <c r="A8" s="211" t="s">
        <v>10</v>
      </c>
      <c r="B8" s="212" t="s">
        <v>11</v>
      </c>
      <c r="C8" s="212" t="s">
        <v>12</v>
      </c>
      <c r="D8" s="212" t="s">
        <v>13</v>
      </c>
      <c r="E8" s="212" t="s">
        <v>14</v>
      </c>
      <c r="F8" s="213" t="s">
        <v>15</v>
      </c>
    </row>
    <row r="9" spans="1:6" s="15" customFormat="1" ht="13.5" customHeight="1" thickBot="1" x14ac:dyDescent="0.35">
      <c r="A9" s="214"/>
      <c r="B9" s="215"/>
      <c r="C9" s="215"/>
      <c r="D9" s="215"/>
      <c r="E9" s="215"/>
      <c r="F9" s="216"/>
    </row>
    <row r="10" spans="1:6" s="15" customFormat="1" ht="18" customHeight="1" thickBot="1" x14ac:dyDescent="0.35">
      <c r="A10" s="106">
        <v>3200</v>
      </c>
      <c r="B10" s="191" t="s">
        <v>36</v>
      </c>
      <c r="C10" s="217"/>
      <c r="D10" s="217"/>
      <c r="E10" s="217"/>
      <c r="F10" s="218"/>
    </row>
    <row r="11" spans="1:6" s="15" customFormat="1" ht="25.5" customHeight="1" x14ac:dyDescent="0.3">
      <c r="A11" s="106">
        <v>32.01</v>
      </c>
      <c r="B11" s="107" t="s">
        <v>96</v>
      </c>
      <c r="C11" s="219"/>
      <c r="D11" s="219"/>
      <c r="E11" s="219"/>
      <c r="F11" s="220"/>
    </row>
    <row r="12" spans="1:6" s="15" customFormat="1" ht="18" customHeight="1" x14ac:dyDescent="0.3">
      <c r="A12" s="99" t="s">
        <v>16</v>
      </c>
      <c r="B12" s="100" t="s">
        <v>37</v>
      </c>
      <c r="C12" s="101" t="s">
        <v>17</v>
      </c>
      <c r="D12" s="101">
        <v>36</v>
      </c>
      <c r="E12" s="7"/>
      <c r="F12" s="1">
        <f>D12*E12</f>
        <v>0</v>
      </c>
    </row>
    <row r="13" spans="1:6" s="15" customFormat="1" ht="18" customHeight="1" x14ac:dyDescent="0.3">
      <c r="A13" s="127" t="s">
        <v>18</v>
      </c>
      <c r="B13" s="128" t="s">
        <v>38</v>
      </c>
      <c r="C13" s="101" t="s">
        <v>17</v>
      </c>
      <c r="D13" s="101">
        <v>36</v>
      </c>
      <c r="E13" s="7"/>
      <c r="F13" s="1">
        <f t="shared" ref="F13:F15" si="0">D13*E13</f>
        <v>0</v>
      </c>
    </row>
    <row r="14" spans="1:6" s="15" customFormat="1" ht="18" customHeight="1" x14ac:dyDescent="0.3">
      <c r="A14" s="127" t="s">
        <v>19</v>
      </c>
      <c r="B14" s="128" t="s">
        <v>97</v>
      </c>
      <c r="C14" s="101" t="s">
        <v>17</v>
      </c>
      <c r="D14" s="101">
        <v>36</v>
      </c>
      <c r="E14" s="7"/>
      <c r="F14" s="1">
        <f t="shared" si="0"/>
        <v>0</v>
      </c>
    </row>
    <row r="15" spans="1:6" s="15" customFormat="1" ht="18" customHeight="1" thickBot="1" x14ac:dyDescent="0.35">
      <c r="A15" s="127" t="s">
        <v>21</v>
      </c>
      <c r="B15" s="117" t="s">
        <v>39</v>
      </c>
      <c r="C15" s="101" t="s">
        <v>17</v>
      </c>
      <c r="D15" s="101">
        <v>36</v>
      </c>
      <c r="E15" s="7"/>
      <c r="F15" s="1">
        <f t="shared" si="0"/>
        <v>0</v>
      </c>
    </row>
    <row r="16" spans="1:6" s="15" customFormat="1" ht="13.8" thickBot="1" x14ac:dyDescent="0.35">
      <c r="A16" s="190"/>
      <c r="B16" s="137"/>
      <c r="C16" s="152"/>
      <c r="D16" s="152"/>
      <c r="E16" s="152"/>
      <c r="F16" s="153"/>
    </row>
    <row r="17" spans="1:9" s="15" customFormat="1" ht="18" customHeight="1" thickBot="1" x14ac:dyDescent="0.35">
      <c r="A17" s="178">
        <v>32.020000000000003</v>
      </c>
      <c r="B17" s="191" t="s">
        <v>98</v>
      </c>
      <c r="C17" s="188"/>
      <c r="D17" s="35"/>
      <c r="E17" s="35"/>
      <c r="F17" s="189"/>
    </row>
    <row r="18" spans="1:9" s="15" customFormat="1" ht="34.5" customHeight="1" x14ac:dyDescent="0.3">
      <c r="A18" s="192" t="s">
        <v>16</v>
      </c>
      <c r="B18" s="193" t="s">
        <v>99</v>
      </c>
      <c r="C18" s="180"/>
      <c r="D18" s="181"/>
      <c r="E18" s="181"/>
      <c r="F18" s="194"/>
    </row>
    <row r="19" spans="1:9" s="15" customFormat="1" ht="18" customHeight="1" x14ac:dyDescent="0.3">
      <c r="A19" s="165" t="s">
        <v>34</v>
      </c>
      <c r="B19" s="195" t="s">
        <v>20</v>
      </c>
      <c r="C19" s="101" t="s">
        <v>145</v>
      </c>
      <c r="D19" s="114">
        <v>40000</v>
      </c>
      <c r="E19" s="115">
        <v>1</v>
      </c>
      <c r="F19" s="1">
        <f>D19</f>
        <v>40000</v>
      </c>
    </row>
    <row r="20" spans="1:9" s="15" customFormat="1" ht="18" customHeight="1" x14ac:dyDescent="0.3">
      <c r="A20" s="99" t="s">
        <v>35</v>
      </c>
      <c r="B20" s="100" t="s">
        <v>100</v>
      </c>
      <c r="C20" s="101" t="s">
        <v>145</v>
      </c>
      <c r="D20" s="114">
        <v>10000</v>
      </c>
      <c r="E20" s="115">
        <v>1</v>
      </c>
      <c r="F20" s="1">
        <f>D20</f>
        <v>10000</v>
      </c>
    </row>
    <row r="21" spans="1:9" s="15" customFormat="1" ht="18" customHeight="1" x14ac:dyDescent="0.3">
      <c r="A21" s="99" t="s">
        <v>129</v>
      </c>
      <c r="B21" s="100" t="s">
        <v>130</v>
      </c>
      <c r="C21" s="118" t="s">
        <v>2</v>
      </c>
      <c r="D21" s="119">
        <f>F20+F19</f>
        <v>50000</v>
      </c>
      <c r="E21" s="8"/>
      <c r="F21" s="3">
        <f t="shared" ref="F21" si="1">D21*E21</f>
        <v>0</v>
      </c>
    </row>
    <row r="22" spans="1:9" s="15" customFormat="1" ht="18" customHeight="1" x14ac:dyDescent="0.3">
      <c r="A22" s="127"/>
      <c r="B22" s="128"/>
      <c r="C22" s="118"/>
      <c r="D22" s="133"/>
      <c r="E22" s="161"/>
      <c r="F22" s="3"/>
      <c r="I22" s="15" t="s">
        <v>170</v>
      </c>
    </row>
    <row r="23" spans="1:9" s="15" customFormat="1" ht="29.25" customHeight="1" x14ac:dyDescent="0.3">
      <c r="A23" s="99" t="s">
        <v>18</v>
      </c>
      <c r="B23" s="100" t="s">
        <v>131</v>
      </c>
      <c r="C23" s="101" t="s">
        <v>40</v>
      </c>
      <c r="D23" s="115">
        <v>1</v>
      </c>
      <c r="E23" s="7"/>
      <c r="F23" s="1">
        <f>D23*E23</f>
        <v>0</v>
      </c>
    </row>
    <row r="24" spans="1:9" s="15" customFormat="1" ht="18" customHeight="1" thickBot="1" x14ac:dyDescent="0.35">
      <c r="A24" s="183"/>
      <c r="B24" s="184"/>
      <c r="C24" s="185"/>
      <c r="D24" s="186"/>
      <c r="E24" s="186"/>
      <c r="F24" s="187"/>
    </row>
    <row r="25" spans="1:9" s="15" customFormat="1" ht="18" customHeight="1" x14ac:dyDescent="0.3">
      <c r="A25" s="178">
        <v>32.03</v>
      </c>
      <c r="B25" s="179" t="s">
        <v>132</v>
      </c>
      <c r="C25" s="188"/>
      <c r="D25" s="35"/>
      <c r="E25" s="35"/>
      <c r="F25" s="189"/>
    </row>
    <row r="26" spans="1:9" s="15" customFormat="1" ht="18" customHeight="1" x14ac:dyDescent="0.3">
      <c r="A26" s="99" t="s">
        <v>16</v>
      </c>
      <c r="B26" s="128" t="s">
        <v>133</v>
      </c>
      <c r="C26" s="101" t="s">
        <v>42</v>
      </c>
      <c r="D26" s="114">
        <v>4000000</v>
      </c>
      <c r="E26" s="115">
        <v>1</v>
      </c>
      <c r="F26" s="1">
        <f>D26</f>
        <v>4000000</v>
      </c>
    </row>
    <row r="27" spans="1:9" s="15" customFormat="1" ht="18" customHeight="1" x14ac:dyDescent="0.3">
      <c r="A27" s="99" t="s">
        <v>18</v>
      </c>
      <c r="B27" s="100" t="s">
        <v>134</v>
      </c>
      <c r="C27" s="118" t="s">
        <v>2</v>
      </c>
      <c r="D27" s="119">
        <f>F26</f>
        <v>4000000</v>
      </c>
      <c r="E27" s="8"/>
      <c r="F27" s="3">
        <f t="shared" ref="F27" si="2">D27*E27</f>
        <v>0</v>
      </c>
    </row>
    <row r="28" spans="1:9" s="15" customFormat="1" ht="18" customHeight="1" x14ac:dyDescent="0.3">
      <c r="A28" s="99" t="s">
        <v>19</v>
      </c>
      <c r="B28" s="128" t="s">
        <v>101</v>
      </c>
      <c r="C28" s="101" t="s">
        <v>42</v>
      </c>
      <c r="D28" s="114">
        <v>2000000</v>
      </c>
      <c r="E28" s="115">
        <v>1</v>
      </c>
      <c r="F28" s="1">
        <f>D28</f>
        <v>2000000</v>
      </c>
    </row>
    <row r="29" spans="1:9" s="15" customFormat="1" ht="18" customHeight="1" x14ac:dyDescent="0.3">
      <c r="A29" s="99" t="s">
        <v>21</v>
      </c>
      <c r="B29" s="100" t="s">
        <v>41</v>
      </c>
      <c r="C29" s="118" t="s">
        <v>2</v>
      </c>
      <c r="D29" s="119">
        <f>F28</f>
        <v>2000000</v>
      </c>
      <c r="E29" s="8"/>
      <c r="F29" s="3">
        <f t="shared" ref="F29" si="3">D29*E29</f>
        <v>0</v>
      </c>
    </row>
    <row r="30" spans="1:9" s="15" customFormat="1" ht="18" customHeight="1" x14ac:dyDescent="0.3">
      <c r="A30" s="99" t="s">
        <v>24</v>
      </c>
      <c r="B30" s="128" t="s">
        <v>135</v>
      </c>
      <c r="C30" s="101" t="s">
        <v>42</v>
      </c>
      <c r="D30" s="114">
        <v>1000000</v>
      </c>
      <c r="E30" s="115">
        <v>1</v>
      </c>
      <c r="F30" s="1">
        <f>D30</f>
        <v>1000000</v>
      </c>
    </row>
    <row r="31" spans="1:9" s="15" customFormat="1" ht="18" customHeight="1" x14ac:dyDescent="0.3">
      <c r="A31" s="99" t="s">
        <v>102</v>
      </c>
      <c r="B31" s="100" t="s">
        <v>136</v>
      </c>
      <c r="C31" s="118" t="s">
        <v>2</v>
      </c>
      <c r="D31" s="119">
        <f>F30</f>
        <v>1000000</v>
      </c>
      <c r="E31" s="8"/>
      <c r="F31" s="3">
        <f t="shared" ref="F31" si="4">D31*E31</f>
        <v>0</v>
      </c>
    </row>
    <row r="32" spans="1:9" s="15" customFormat="1" ht="18" customHeight="1" x14ac:dyDescent="0.3">
      <c r="A32" s="99" t="s">
        <v>137</v>
      </c>
      <c r="B32" s="126" t="s">
        <v>43</v>
      </c>
      <c r="C32" s="101" t="s">
        <v>42</v>
      </c>
      <c r="D32" s="114">
        <v>300000</v>
      </c>
      <c r="E32" s="115">
        <v>1</v>
      </c>
      <c r="F32" s="1">
        <f>D32</f>
        <v>300000</v>
      </c>
    </row>
    <row r="33" spans="1:6" s="15" customFormat="1" ht="18" customHeight="1" x14ac:dyDescent="0.3">
      <c r="A33" s="99" t="s">
        <v>138</v>
      </c>
      <c r="B33" s="100" t="s">
        <v>139</v>
      </c>
      <c r="C33" s="118" t="s">
        <v>2</v>
      </c>
      <c r="D33" s="119">
        <f>F32</f>
        <v>300000</v>
      </c>
      <c r="E33" s="8"/>
      <c r="F33" s="3">
        <f t="shared" ref="F33" si="5">D33*E33</f>
        <v>0</v>
      </c>
    </row>
    <row r="34" spans="1:6" s="15" customFormat="1" ht="18" customHeight="1" x14ac:dyDescent="0.3">
      <c r="A34" s="99" t="s">
        <v>25</v>
      </c>
      <c r="B34" s="100" t="s">
        <v>142</v>
      </c>
      <c r="C34" s="101" t="s">
        <v>42</v>
      </c>
      <c r="D34" s="114">
        <v>720000</v>
      </c>
      <c r="E34" s="115">
        <v>1</v>
      </c>
      <c r="F34" s="1">
        <f>D34</f>
        <v>720000</v>
      </c>
    </row>
    <row r="35" spans="1:6" s="15" customFormat="1" ht="18" customHeight="1" x14ac:dyDescent="0.3">
      <c r="A35" s="99" t="s">
        <v>140</v>
      </c>
      <c r="B35" s="156" t="s">
        <v>143</v>
      </c>
      <c r="C35" s="118" t="s">
        <v>2</v>
      </c>
      <c r="D35" s="119">
        <f>F34</f>
        <v>720000</v>
      </c>
      <c r="E35" s="12"/>
      <c r="F35" s="3">
        <f t="shared" ref="F35" si="6">D35*E35</f>
        <v>0</v>
      </c>
    </row>
    <row r="36" spans="1:6" s="15" customFormat="1" ht="18" customHeight="1" x14ac:dyDescent="0.3">
      <c r="A36" s="99" t="s">
        <v>141</v>
      </c>
      <c r="B36" s="100" t="s">
        <v>144</v>
      </c>
      <c r="C36" s="115" t="s">
        <v>17</v>
      </c>
      <c r="D36" s="115">
        <v>36</v>
      </c>
      <c r="E36" s="7"/>
      <c r="F36" s="1">
        <f>D36*E36</f>
        <v>0</v>
      </c>
    </row>
    <row r="37" spans="1:6" s="15" customFormat="1" ht="18" customHeight="1" thickBot="1" x14ac:dyDescent="0.35">
      <c r="A37" s="99"/>
      <c r="B37" s="167"/>
      <c r="C37" s="157"/>
      <c r="D37" s="177"/>
      <c r="E37" s="10"/>
      <c r="F37" s="1"/>
    </row>
    <row r="38" spans="1:6" s="15" customFormat="1" ht="18" customHeight="1" thickBot="1" x14ac:dyDescent="0.35">
      <c r="A38" s="178">
        <v>32.04</v>
      </c>
      <c r="B38" s="179" t="s">
        <v>22</v>
      </c>
      <c r="C38" s="151"/>
      <c r="D38" s="152"/>
      <c r="E38" s="152"/>
      <c r="F38" s="153"/>
    </row>
    <row r="39" spans="1:6" s="15" customFormat="1" ht="13.2" x14ac:dyDescent="0.3">
      <c r="A39" s="106" t="s">
        <v>16</v>
      </c>
      <c r="B39" s="107" t="s">
        <v>160</v>
      </c>
      <c r="C39" s="180"/>
      <c r="D39" s="181"/>
      <c r="E39" s="181"/>
      <c r="F39" s="182"/>
    </row>
    <row r="40" spans="1:6" s="15" customFormat="1" ht="18" customHeight="1" x14ac:dyDescent="0.3">
      <c r="A40" s="99" t="s">
        <v>25</v>
      </c>
      <c r="B40" s="134" t="s">
        <v>161</v>
      </c>
      <c r="C40" s="130" t="s">
        <v>3</v>
      </c>
      <c r="D40" s="130">
        <v>12</v>
      </c>
      <c r="E40" s="9"/>
      <c r="F40" s="5">
        <f>D40*E40</f>
        <v>0</v>
      </c>
    </row>
    <row r="41" spans="1:6" s="15" customFormat="1" ht="18" customHeight="1" x14ac:dyDescent="0.3">
      <c r="A41" s="99" t="s">
        <v>44</v>
      </c>
      <c r="B41" s="134" t="s">
        <v>162</v>
      </c>
      <c r="C41" s="115" t="s">
        <v>3</v>
      </c>
      <c r="D41" s="115">
        <v>12</v>
      </c>
      <c r="E41" s="9"/>
      <c r="F41" s="1">
        <f t="shared" ref="F41:F43" si="7">D41*E41</f>
        <v>0</v>
      </c>
    </row>
    <row r="42" spans="1:6" s="15" customFormat="1" ht="18" customHeight="1" x14ac:dyDescent="0.3">
      <c r="A42" s="99" t="s">
        <v>45</v>
      </c>
      <c r="B42" s="134" t="s">
        <v>163</v>
      </c>
      <c r="C42" s="101" t="s">
        <v>3</v>
      </c>
      <c r="D42" s="115">
        <v>12</v>
      </c>
      <c r="E42" s="9"/>
      <c r="F42" s="1">
        <f t="shared" si="7"/>
        <v>0</v>
      </c>
    </row>
    <row r="43" spans="1:6" s="15" customFormat="1" ht="18" customHeight="1" x14ac:dyDescent="0.3">
      <c r="A43" s="99" t="s">
        <v>46</v>
      </c>
      <c r="B43" s="134" t="s">
        <v>164</v>
      </c>
      <c r="C43" s="101" t="s">
        <v>3</v>
      </c>
      <c r="D43" s="115">
        <v>12</v>
      </c>
      <c r="E43" s="9"/>
      <c r="F43" s="1">
        <f t="shared" si="7"/>
        <v>0</v>
      </c>
    </row>
    <row r="44" spans="1:6" s="15" customFormat="1" ht="18" customHeight="1" x14ac:dyDescent="0.3">
      <c r="A44" s="99"/>
      <c r="B44" s="134"/>
      <c r="C44" s="101"/>
      <c r="D44" s="115"/>
      <c r="E44" s="21"/>
      <c r="F44" s="1"/>
    </row>
    <row r="45" spans="1:6" s="15" customFormat="1" ht="13.2" x14ac:dyDescent="0.3">
      <c r="A45" s="168" t="s">
        <v>18</v>
      </c>
      <c r="B45" s="169" t="s">
        <v>165</v>
      </c>
      <c r="C45" s="170"/>
      <c r="D45" s="171"/>
      <c r="E45" s="171"/>
      <c r="F45" s="172"/>
    </row>
    <row r="46" spans="1:6" s="15" customFormat="1" ht="18" customHeight="1" x14ac:dyDescent="0.3">
      <c r="A46" s="99" t="s">
        <v>25</v>
      </c>
      <c r="B46" s="134" t="s">
        <v>161</v>
      </c>
      <c r="C46" s="130" t="s">
        <v>3</v>
      </c>
      <c r="D46" s="130">
        <v>12</v>
      </c>
      <c r="E46" s="9"/>
      <c r="F46" s="5">
        <f>D46*E46</f>
        <v>0</v>
      </c>
    </row>
    <row r="47" spans="1:6" s="15" customFormat="1" ht="18" customHeight="1" x14ac:dyDescent="0.3">
      <c r="A47" s="99" t="s">
        <v>44</v>
      </c>
      <c r="B47" s="134" t="s">
        <v>162</v>
      </c>
      <c r="C47" s="115" t="s">
        <v>3</v>
      </c>
      <c r="D47" s="115">
        <v>12</v>
      </c>
      <c r="E47" s="7"/>
      <c r="F47" s="1">
        <f t="shared" ref="F47:F49" si="8">D47*E47</f>
        <v>0</v>
      </c>
    </row>
    <row r="48" spans="1:6" s="15" customFormat="1" ht="18" customHeight="1" x14ac:dyDescent="0.3">
      <c r="A48" s="99" t="s">
        <v>45</v>
      </c>
      <c r="B48" s="134" t="s">
        <v>163</v>
      </c>
      <c r="C48" s="101" t="s">
        <v>3</v>
      </c>
      <c r="D48" s="115">
        <v>12</v>
      </c>
      <c r="E48" s="7"/>
      <c r="F48" s="1">
        <f t="shared" si="8"/>
        <v>0</v>
      </c>
    </row>
    <row r="49" spans="1:6" s="15" customFormat="1" ht="18" customHeight="1" x14ac:dyDescent="0.3">
      <c r="A49" s="99" t="s">
        <v>46</v>
      </c>
      <c r="B49" s="134" t="s">
        <v>164</v>
      </c>
      <c r="C49" s="101" t="s">
        <v>3</v>
      </c>
      <c r="D49" s="115">
        <v>12</v>
      </c>
      <c r="E49" s="7"/>
      <c r="F49" s="1">
        <f t="shared" si="8"/>
        <v>0</v>
      </c>
    </row>
    <row r="50" spans="1:6" s="15" customFormat="1" ht="18" customHeight="1" x14ac:dyDescent="0.3">
      <c r="A50" s="99"/>
      <c r="B50" s="134"/>
      <c r="C50" s="101"/>
      <c r="D50" s="115"/>
      <c r="E50" s="22"/>
      <c r="F50" s="1"/>
    </row>
    <row r="51" spans="1:6" s="15" customFormat="1" ht="18" customHeight="1" x14ac:dyDescent="0.3">
      <c r="A51" s="168" t="s">
        <v>19</v>
      </c>
      <c r="B51" s="169" t="s">
        <v>166</v>
      </c>
      <c r="C51" s="170"/>
      <c r="D51" s="171"/>
      <c r="E51" s="171"/>
      <c r="F51" s="172"/>
    </row>
    <row r="52" spans="1:6" s="15" customFormat="1" ht="18" customHeight="1" x14ac:dyDescent="0.3">
      <c r="A52" s="99" t="s">
        <v>25</v>
      </c>
      <c r="B52" s="126" t="s">
        <v>103</v>
      </c>
      <c r="C52" s="130" t="s">
        <v>3</v>
      </c>
      <c r="D52" s="130">
        <v>12</v>
      </c>
      <c r="E52" s="7"/>
      <c r="F52" s="5">
        <f>D52*E52</f>
        <v>0</v>
      </c>
    </row>
    <row r="53" spans="1:6" s="15" customFormat="1" ht="18" customHeight="1" x14ac:dyDescent="0.3">
      <c r="A53" s="99" t="s">
        <v>44</v>
      </c>
      <c r="B53" s="126" t="s">
        <v>104</v>
      </c>
      <c r="C53" s="115" t="s">
        <v>3</v>
      </c>
      <c r="D53" s="115">
        <v>12</v>
      </c>
      <c r="E53" s="7"/>
      <c r="F53" s="1">
        <f t="shared" ref="F53:F55" si="9">D53*E53</f>
        <v>0</v>
      </c>
    </row>
    <row r="54" spans="1:6" s="15" customFormat="1" ht="18" customHeight="1" x14ac:dyDescent="0.3">
      <c r="A54" s="99" t="s">
        <v>45</v>
      </c>
      <c r="B54" s="126" t="s">
        <v>105</v>
      </c>
      <c r="C54" s="115" t="s">
        <v>3</v>
      </c>
      <c r="D54" s="115">
        <v>24</v>
      </c>
      <c r="E54" s="7"/>
      <c r="F54" s="1">
        <f t="shared" ref="F54" si="10">D54*E54</f>
        <v>0</v>
      </c>
    </row>
    <row r="55" spans="1:6" s="15" customFormat="1" ht="18" customHeight="1" x14ac:dyDescent="0.3">
      <c r="A55" s="99" t="s">
        <v>46</v>
      </c>
      <c r="B55" s="126" t="s">
        <v>106</v>
      </c>
      <c r="C55" s="101" t="s">
        <v>3</v>
      </c>
      <c r="D55" s="115">
        <v>24</v>
      </c>
      <c r="E55" s="7"/>
      <c r="F55" s="1">
        <f t="shared" si="9"/>
        <v>0</v>
      </c>
    </row>
    <row r="56" spans="1:6" s="15" customFormat="1" ht="13.2" x14ac:dyDescent="0.3">
      <c r="A56" s="168" t="s">
        <v>21</v>
      </c>
      <c r="B56" s="169" t="s">
        <v>167</v>
      </c>
      <c r="C56" s="174"/>
      <c r="D56" s="175"/>
      <c r="E56" s="175"/>
      <c r="F56" s="176"/>
    </row>
    <row r="57" spans="1:6" s="15" customFormat="1" ht="18" customHeight="1" x14ac:dyDescent="0.3">
      <c r="A57" s="99" t="s">
        <v>25</v>
      </c>
      <c r="B57" s="126" t="s">
        <v>107</v>
      </c>
      <c r="C57" s="130" t="s">
        <v>3</v>
      </c>
      <c r="D57" s="130">
        <v>18</v>
      </c>
      <c r="E57" s="7"/>
      <c r="F57" s="5">
        <f>D57*E57</f>
        <v>0</v>
      </c>
    </row>
    <row r="58" spans="1:6" s="15" customFormat="1" ht="18" customHeight="1" x14ac:dyDescent="0.3">
      <c r="A58" s="99" t="s">
        <v>44</v>
      </c>
      <c r="B58" s="126" t="s">
        <v>108</v>
      </c>
      <c r="C58" s="115" t="s">
        <v>3</v>
      </c>
      <c r="D58" s="115">
        <v>12</v>
      </c>
      <c r="E58" s="7"/>
      <c r="F58" s="1">
        <f t="shared" ref="F58" si="11">D58*E58</f>
        <v>0</v>
      </c>
    </row>
    <row r="59" spans="1:6" s="15" customFormat="1" ht="13.2" x14ac:dyDescent="0.3">
      <c r="A59" s="168"/>
      <c r="B59" s="169"/>
      <c r="C59" s="170"/>
      <c r="D59" s="171"/>
      <c r="E59" s="171"/>
      <c r="F59" s="172"/>
    </row>
    <row r="60" spans="1:6" s="15" customFormat="1" ht="18" customHeight="1" thickBot="1" x14ac:dyDescent="0.35">
      <c r="A60" s="99"/>
      <c r="B60" s="126"/>
      <c r="C60" s="118"/>
      <c r="D60" s="119"/>
      <c r="E60" s="23"/>
      <c r="F60" s="3"/>
    </row>
    <row r="61" spans="1:6" s="15" customFormat="1" ht="18" customHeight="1" thickBot="1" x14ac:dyDescent="0.35">
      <c r="A61" s="149">
        <v>32.049999999999997</v>
      </c>
      <c r="B61" s="173" t="s">
        <v>51</v>
      </c>
      <c r="C61" s="151"/>
      <c r="D61" s="152"/>
      <c r="E61" s="152"/>
      <c r="F61" s="153"/>
    </row>
    <row r="62" spans="1:6" s="15" customFormat="1" ht="18" customHeight="1" x14ac:dyDescent="0.3">
      <c r="A62" s="99" t="s">
        <v>16</v>
      </c>
      <c r="B62" s="126" t="s">
        <v>109</v>
      </c>
      <c r="C62" s="115" t="s">
        <v>3</v>
      </c>
      <c r="D62" s="115">
        <v>3</v>
      </c>
      <c r="E62" s="7"/>
      <c r="F62" s="1">
        <f t="shared" ref="F62" si="12">D62*E62</f>
        <v>0</v>
      </c>
    </row>
    <row r="63" spans="1:6" s="15" customFormat="1" ht="18" customHeight="1" x14ac:dyDescent="0.3">
      <c r="A63" s="99" t="s">
        <v>18</v>
      </c>
      <c r="B63" s="126" t="s">
        <v>23</v>
      </c>
      <c r="C63" s="115"/>
      <c r="D63" s="115"/>
      <c r="E63" s="10"/>
      <c r="F63" s="1"/>
    </row>
    <row r="64" spans="1:6" s="15" customFormat="1" ht="28.5" customHeight="1" x14ac:dyDescent="0.3">
      <c r="A64" s="99" t="s">
        <v>25</v>
      </c>
      <c r="B64" s="126" t="s">
        <v>110</v>
      </c>
      <c r="C64" s="130" t="s">
        <v>3</v>
      </c>
      <c r="D64" s="130">
        <v>1</v>
      </c>
      <c r="E64" s="7"/>
      <c r="F64" s="5">
        <f>D64*E64</f>
        <v>0</v>
      </c>
    </row>
    <row r="65" spans="1:6" s="15" customFormat="1" ht="18" customHeight="1" x14ac:dyDescent="0.3">
      <c r="A65" s="99" t="s">
        <v>44</v>
      </c>
      <c r="B65" s="126" t="s">
        <v>111</v>
      </c>
      <c r="C65" s="115" t="s">
        <v>3</v>
      </c>
      <c r="D65" s="115">
        <v>3</v>
      </c>
      <c r="E65" s="7"/>
      <c r="F65" s="1">
        <f t="shared" ref="F65" si="13">D65*E65</f>
        <v>0</v>
      </c>
    </row>
    <row r="66" spans="1:6" s="15" customFormat="1" ht="13.2" x14ac:dyDescent="0.3">
      <c r="A66" s="165"/>
      <c r="B66" s="126"/>
      <c r="C66" s="115"/>
      <c r="D66" s="115"/>
      <c r="E66" s="10"/>
      <c r="F66" s="1"/>
    </row>
    <row r="67" spans="1:6" s="15" customFormat="1" ht="18" customHeight="1" thickBot="1" x14ac:dyDescent="0.35">
      <c r="A67" s="116"/>
      <c r="B67" s="167"/>
      <c r="C67" s="157"/>
      <c r="D67" s="158"/>
      <c r="E67" s="24"/>
      <c r="F67" s="2"/>
    </row>
    <row r="68" spans="1:6" s="15" customFormat="1" ht="18" customHeight="1" thickBot="1" x14ac:dyDescent="0.35">
      <c r="A68" s="149">
        <v>32.06</v>
      </c>
      <c r="B68" s="162" t="s">
        <v>52</v>
      </c>
      <c r="C68" s="151"/>
      <c r="D68" s="152"/>
      <c r="E68" s="152"/>
      <c r="F68" s="153"/>
    </row>
    <row r="69" spans="1:6" s="15" customFormat="1" ht="13.2" x14ac:dyDescent="0.3">
      <c r="A69" s="163" t="s">
        <v>16</v>
      </c>
      <c r="B69" s="164" t="s">
        <v>168</v>
      </c>
      <c r="C69" s="115"/>
      <c r="D69" s="126"/>
      <c r="E69" s="115"/>
      <c r="F69" s="131"/>
    </row>
    <row r="70" spans="1:6" s="15" customFormat="1" ht="18" customHeight="1" x14ac:dyDescent="0.3">
      <c r="A70" s="99" t="s">
        <v>25</v>
      </c>
      <c r="B70" s="134" t="s">
        <v>161</v>
      </c>
      <c r="C70" s="130" t="s">
        <v>3</v>
      </c>
      <c r="D70" s="130">
        <v>9</v>
      </c>
      <c r="E70" s="9"/>
      <c r="F70" s="5">
        <f t="shared" ref="F70:F73" si="14">D70*E70</f>
        <v>0</v>
      </c>
    </row>
    <row r="71" spans="1:6" s="15" customFormat="1" ht="18" customHeight="1" x14ac:dyDescent="0.3">
      <c r="A71" s="99" t="s">
        <v>44</v>
      </c>
      <c r="B71" s="134" t="s">
        <v>162</v>
      </c>
      <c r="C71" s="130" t="s">
        <v>3</v>
      </c>
      <c r="D71" s="130">
        <v>9</v>
      </c>
      <c r="E71" s="9"/>
      <c r="F71" s="5">
        <f t="shared" si="14"/>
        <v>0</v>
      </c>
    </row>
    <row r="72" spans="1:6" s="15" customFormat="1" ht="18" customHeight="1" x14ac:dyDescent="0.3">
      <c r="A72" s="99" t="s">
        <v>45</v>
      </c>
      <c r="B72" s="134" t="s">
        <v>163</v>
      </c>
      <c r="C72" s="130" t="s">
        <v>3</v>
      </c>
      <c r="D72" s="130">
        <v>9</v>
      </c>
      <c r="E72" s="9"/>
      <c r="F72" s="5">
        <f t="shared" si="14"/>
        <v>0</v>
      </c>
    </row>
    <row r="73" spans="1:6" s="15" customFormat="1" ht="18" customHeight="1" x14ac:dyDescent="0.3">
      <c r="A73" s="99" t="s">
        <v>46</v>
      </c>
      <c r="B73" s="134" t="s">
        <v>164</v>
      </c>
      <c r="C73" s="130" t="s">
        <v>3</v>
      </c>
      <c r="D73" s="130">
        <v>9</v>
      </c>
      <c r="E73" s="9"/>
      <c r="F73" s="5">
        <f t="shared" si="14"/>
        <v>0</v>
      </c>
    </row>
    <row r="74" spans="1:6" s="15" customFormat="1" ht="18" customHeight="1" x14ac:dyDescent="0.3">
      <c r="A74" s="99" t="s">
        <v>49</v>
      </c>
      <c r="B74" s="126" t="s">
        <v>55</v>
      </c>
      <c r="C74" s="101" t="s">
        <v>42</v>
      </c>
      <c r="D74" s="114">
        <v>100000</v>
      </c>
      <c r="E74" s="115">
        <v>1</v>
      </c>
      <c r="F74" s="1">
        <f>D74</f>
        <v>100000</v>
      </c>
    </row>
    <row r="75" spans="1:6" s="15" customFormat="1" ht="18" customHeight="1" x14ac:dyDescent="0.3">
      <c r="A75" s="99" t="s">
        <v>53</v>
      </c>
      <c r="B75" s="126" t="s">
        <v>113</v>
      </c>
      <c r="C75" s="118" t="s">
        <v>2</v>
      </c>
      <c r="D75" s="119">
        <f>F74</f>
        <v>100000</v>
      </c>
      <c r="E75" s="8"/>
      <c r="F75" s="3">
        <f t="shared" ref="F75" si="15">D75*E75</f>
        <v>0</v>
      </c>
    </row>
    <row r="76" spans="1:6" s="15" customFormat="1" ht="18" customHeight="1" x14ac:dyDescent="0.3">
      <c r="A76" s="99" t="s">
        <v>54</v>
      </c>
      <c r="B76" s="126" t="s">
        <v>56</v>
      </c>
      <c r="C76" s="101" t="s">
        <v>42</v>
      </c>
      <c r="D76" s="114">
        <v>200000</v>
      </c>
      <c r="E76" s="115">
        <v>1</v>
      </c>
      <c r="F76" s="1">
        <f>D76</f>
        <v>200000</v>
      </c>
    </row>
    <row r="77" spans="1:6" s="15" customFormat="1" ht="18" customHeight="1" x14ac:dyDescent="0.3">
      <c r="A77" s="99" t="s">
        <v>112</v>
      </c>
      <c r="B77" s="126" t="s">
        <v>114</v>
      </c>
      <c r="C77" s="118" t="s">
        <v>2</v>
      </c>
      <c r="D77" s="119">
        <f>F76</f>
        <v>200000</v>
      </c>
      <c r="E77" s="8"/>
      <c r="F77" s="3">
        <f t="shared" ref="F77" si="16">D77*E77</f>
        <v>0</v>
      </c>
    </row>
    <row r="78" spans="1:6" s="15" customFormat="1" ht="13.2" x14ac:dyDescent="0.3">
      <c r="A78" s="163" t="s">
        <v>18</v>
      </c>
      <c r="B78" s="164" t="s">
        <v>169</v>
      </c>
      <c r="C78" s="115"/>
      <c r="D78" s="126"/>
      <c r="E78" s="115"/>
      <c r="F78" s="131"/>
    </row>
    <row r="79" spans="1:6" s="15" customFormat="1" ht="18" customHeight="1" x14ac:dyDescent="0.3">
      <c r="A79" s="165" t="s">
        <v>25</v>
      </c>
      <c r="B79" s="134" t="s">
        <v>115</v>
      </c>
      <c r="C79" s="130"/>
      <c r="D79" s="134"/>
      <c r="E79" s="130"/>
      <c r="F79" s="166"/>
    </row>
    <row r="80" spans="1:6" s="15" customFormat="1" ht="18" customHeight="1" x14ac:dyDescent="0.3">
      <c r="A80" s="99" t="s">
        <v>16</v>
      </c>
      <c r="B80" s="134" t="s">
        <v>161</v>
      </c>
      <c r="C80" s="130" t="s">
        <v>3</v>
      </c>
      <c r="D80" s="130">
        <v>6</v>
      </c>
      <c r="E80" s="9"/>
      <c r="F80" s="5">
        <f>D80*E80</f>
        <v>0</v>
      </c>
    </row>
    <row r="81" spans="1:6" s="15" customFormat="1" ht="18" customHeight="1" x14ac:dyDescent="0.3">
      <c r="A81" s="99" t="s">
        <v>18</v>
      </c>
      <c r="B81" s="134" t="s">
        <v>162</v>
      </c>
      <c r="C81" s="130" t="s">
        <v>3</v>
      </c>
      <c r="D81" s="130">
        <v>6</v>
      </c>
      <c r="E81" s="9"/>
      <c r="F81" s="5">
        <f>D81*E81</f>
        <v>0</v>
      </c>
    </row>
    <row r="82" spans="1:6" s="15" customFormat="1" ht="18" customHeight="1" x14ac:dyDescent="0.3">
      <c r="A82" s="99" t="s">
        <v>19</v>
      </c>
      <c r="B82" s="134" t="s">
        <v>163</v>
      </c>
      <c r="C82" s="130" t="s">
        <v>3</v>
      </c>
      <c r="D82" s="130">
        <v>6</v>
      </c>
      <c r="E82" s="9"/>
      <c r="F82" s="5">
        <f>D82*E82</f>
        <v>0</v>
      </c>
    </row>
    <row r="83" spans="1:6" s="15" customFormat="1" ht="18" customHeight="1" x14ac:dyDescent="0.3">
      <c r="A83" s="99" t="s">
        <v>21</v>
      </c>
      <c r="B83" s="134" t="s">
        <v>164</v>
      </c>
      <c r="C83" s="130" t="s">
        <v>3</v>
      </c>
      <c r="D83" s="130">
        <v>6</v>
      </c>
      <c r="E83" s="9"/>
      <c r="F83" s="5">
        <f>D83*E83</f>
        <v>0</v>
      </c>
    </row>
    <row r="84" spans="1:6" s="15" customFormat="1" ht="18" customHeight="1" x14ac:dyDescent="0.3">
      <c r="A84" s="99" t="s">
        <v>44</v>
      </c>
      <c r="B84" s="126" t="s">
        <v>55</v>
      </c>
      <c r="C84" s="101" t="s">
        <v>42</v>
      </c>
      <c r="D84" s="114">
        <v>200000</v>
      </c>
      <c r="E84" s="115">
        <v>1</v>
      </c>
      <c r="F84" s="1">
        <f>D84</f>
        <v>200000</v>
      </c>
    </row>
    <row r="85" spans="1:6" s="15" customFormat="1" ht="18" customHeight="1" x14ac:dyDescent="0.3">
      <c r="A85" s="99" t="s">
        <v>45</v>
      </c>
      <c r="B85" s="100" t="s">
        <v>91</v>
      </c>
      <c r="C85" s="118" t="s">
        <v>2</v>
      </c>
      <c r="D85" s="119">
        <f>F84</f>
        <v>200000</v>
      </c>
      <c r="E85" s="8"/>
      <c r="F85" s="3">
        <f t="shared" ref="F85" si="17">D85*E85</f>
        <v>0</v>
      </c>
    </row>
    <row r="86" spans="1:6" s="15" customFormat="1" ht="18" customHeight="1" x14ac:dyDescent="0.3">
      <c r="A86" s="99" t="s">
        <v>46</v>
      </c>
      <c r="B86" s="126" t="s">
        <v>56</v>
      </c>
      <c r="C86" s="101" t="s">
        <v>42</v>
      </c>
      <c r="D86" s="114">
        <v>400000</v>
      </c>
      <c r="E86" s="115">
        <v>1</v>
      </c>
      <c r="F86" s="1">
        <f>D86</f>
        <v>400000</v>
      </c>
    </row>
    <row r="87" spans="1:6" s="15" customFormat="1" ht="18" customHeight="1" x14ac:dyDescent="0.3">
      <c r="A87" s="99" t="s">
        <v>47</v>
      </c>
      <c r="B87" s="100" t="s">
        <v>92</v>
      </c>
      <c r="C87" s="118" t="s">
        <v>2</v>
      </c>
      <c r="D87" s="119">
        <f>F86</f>
        <v>400000</v>
      </c>
      <c r="E87" s="8"/>
      <c r="F87" s="3">
        <f t="shared" ref="F87:F88" si="18">D87*E87</f>
        <v>0</v>
      </c>
    </row>
    <row r="88" spans="1:6" s="15" customFormat="1" ht="18" customHeight="1" x14ac:dyDescent="0.3">
      <c r="A88" s="127" t="s">
        <v>48</v>
      </c>
      <c r="B88" s="128" t="s">
        <v>116</v>
      </c>
      <c r="C88" s="115" t="s">
        <v>3</v>
      </c>
      <c r="D88" s="133">
        <v>1000</v>
      </c>
      <c r="E88" s="11"/>
      <c r="F88" s="3">
        <f t="shared" si="18"/>
        <v>0</v>
      </c>
    </row>
    <row r="89" spans="1:6" s="15" customFormat="1" ht="18" customHeight="1" x14ac:dyDescent="0.3">
      <c r="A89" s="127" t="s">
        <v>49</v>
      </c>
      <c r="B89" s="128" t="s">
        <v>117</v>
      </c>
      <c r="C89" s="101" t="s">
        <v>42</v>
      </c>
      <c r="D89" s="114">
        <v>200000</v>
      </c>
      <c r="E89" s="115">
        <v>1</v>
      </c>
      <c r="F89" s="1">
        <f>D89</f>
        <v>200000</v>
      </c>
    </row>
    <row r="90" spans="1:6" s="15" customFormat="1" ht="18" customHeight="1" x14ac:dyDescent="0.3">
      <c r="A90" s="127" t="s">
        <v>53</v>
      </c>
      <c r="B90" s="100" t="s">
        <v>93</v>
      </c>
      <c r="C90" s="118" t="s">
        <v>2</v>
      </c>
      <c r="D90" s="119">
        <f>F89</f>
        <v>200000</v>
      </c>
      <c r="E90" s="8"/>
      <c r="F90" s="3">
        <f t="shared" ref="F90" si="19">D90*E90</f>
        <v>0</v>
      </c>
    </row>
    <row r="91" spans="1:6" s="15" customFormat="1" ht="18" customHeight="1" thickBot="1" x14ac:dyDescent="0.35">
      <c r="A91" s="127"/>
      <c r="B91" s="128"/>
      <c r="C91" s="118"/>
      <c r="D91" s="133"/>
      <c r="E91" s="161"/>
      <c r="F91" s="3"/>
    </row>
    <row r="92" spans="1:6" s="15" customFormat="1" ht="18" customHeight="1" thickBot="1" x14ac:dyDescent="0.35">
      <c r="A92" s="149">
        <v>32.07</v>
      </c>
      <c r="B92" s="162" t="s">
        <v>118</v>
      </c>
      <c r="C92" s="151"/>
      <c r="D92" s="152"/>
      <c r="E92" s="152"/>
      <c r="F92" s="153"/>
    </row>
    <row r="93" spans="1:6" s="15" customFormat="1" ht="18" customHeight="1" x14ac:dyDescent="0.3">
      <c r="A93" s="99" t="s">
        <v>16</v>
      </c>
      <c r="B93" s="128" t="s">
        <v>57</v>
      </c>
      <c r="C93" s="101" t="s">
        <v>42</v>
      </c>
      <c r="D93" s="114">
        <v>1500000</v>
      </c>
      <c r="E93" s="115">
        <v>1</v>
      </c>
      <c r="F93" s="1">
        <f>D93</f>
        <v>1500000</v>
      </c>
    </row>
    <row r="94" spans="1:6" s="15" customFormat="1" ht="18" customHeight="1" x14ac:dyDescent="0.3">
      <c r="A94" s="99" t="s">
        <v>18</v>
      </c>
      <c r="B94" s="100" t="s">
        <v>58</v>
      </c>
      <c r="C94" s="118" t="s">
        <v>2</v>
      </c>
      <c r="D94" s="119">
        <f>F93</f>
        <v>1500000</v>
      </c>
      <c r="E94" s="8"/>
      <c r="F94" s="3">
        <f t="shared" ref="F94" si="20">D94*E94</f>
        <v>0</v>
      </c>
    </row>
    <row r="95" spans="1:6" s="15" customFormat="1" ht="18" customHeight="1" thickBot="1" x14ac:dyDescent="0.35">
      <c r="A95" s="116"/>
      <c r="B95" s="117"/>
      <c r="C95" s="157"/>
      <c r="D95" s="158"/>
      <c r="E95" s="159"/>
      <c r="F95" s="2"/>
    </row>
    <row r="96" spans="1:6" s="15" customFormat="1" ht="18" customHeight="1" thickBot="1" x14ac:dyDescent="0.35">
      <c r="A96" s="25" t="s">
        <v>50</v>
      </c>
      <c r="B96" s="26"/>
      <c r="C96" s="27"/>
      <c r="D96" s="28"/>
      <c r="E96" s="29"/>
      <c r="F96" s="30">
        <f>SUM(F12:F95)</f>
        <v>10670000</v>
      </c>
    </row>
    <row r="97" spans="1:6" s="15" customFormat="1" ht="13.5" customHeight="1" thickBot="1" x14ac:dyDescent="0.35">
      <c r="A97" s="93"/>
      <c r="B97" s="160"/>
      <c r="C97" s="122"/>
      <c r="D97" s="123"/>
      <c r="E97" s="124"/>
      <c r="F97" s="125"/>
    </row>
    <row r="98" spans="1:6" s="15" customFormat="1" ht="18" customHeight="1" thickBot="1" x14ac:dyDescent="0.35">
      <c r="A98" s="149">
        <v>3300</v>
      </c>
      <c r="B98" s="150" t="s">
        <v>4</v>
      </c>
      <c r="C98" s="151"/>
      <c r="D98" s="152"/>
      <c r="E98" s="152"/>
      <c r="F98" s="153"/>
    </row>
    <row r="99" spans="1:6" s="15" customFormat="1" ht="18" customHeight="1" thickBot="1" x14ac:dyDescent="0.35">
      <c r="A99" s="149">
        <v>33.01</v>
      </c>
      <c r="B99" s="150" t="s">
        <v>26</v>
      </c>
      <c r="C99" s="151"/>
      <c r="D99" s="152"/>
      <c r="E99" s="152"/>
      <c r="F99" s="153"/>
    </row>
    <row r="100" spans="1:6" s="15" customFormat="1" ht="18" customHeight="1" x14ac:dyDescent="0.3">
      <c r="A100" s="99" t="s">
        <v>16</v>
      </c>
      <c r="B100" s="134" t="s">
        <v>27</v>
      </c>
      <c r="C100" s="130" t="s">
        <v>1</v>
      </c>
      <c r="D100" s="130">
        <v>20</v>
      </c>
      <c r="E100" s="13"/>
      <c r="F100" s="1">
        <f t="shared" ref="F100:F103" si="21">D100*E100</f>
        <v>0</v>
      </c>
    </row>
    <row r="101" spans="1:6" s="15" customFormat="1" ht="18" customHeight="1" x14ac:dyDescent="0.3">
      <c r="A101" s="127" t="s">
        <v>18</v>
      </c>
      <c r="B101" s="156" t="s">
        <v>28</v>
      </c>
      <c r="C101" s="118" t="s">
        <v>1</v>
      </c>
      <c r="D101" s="133">
        <v>40</v>
      </c>
      <c r="E101" s="11"/>
      <c r="F101" s="1">
        <f t="shared" si="21"/>
        <v>0</v>
      </c>
    </row>
    <row r="102" spans="1:6" s="15" customFormat="1" ht="18" customHeight="1" x14ac:dyDescent="0.3">
      <c r="A102" s="127" t="s">
        <v>29</v>
      </c>
      <c r="B102" s="156" t="s">
        <v>30</v>
      </c>
      <c r="C102" s="118" t="s">
        <v>1</v>
      </c>
      <c r="D102" s="133">
        <v>160</v>
      </c>
      <c r="E102" s="11"/>
      <c r="F102" s="1">
        <f t="shared" si="21"/>
        <v>0</v>
      </c>
    </row>
    <row r="103" spans="1:6" s="15" customFormat="1" ht="18" customHeight="1" x14ac:dyDescent="0.3">
      <c r="A103" s="99" t="s">
        <v>31</v>
      </c>
      <c r="B103" s="126" t="s">
        <v>32</v>
      </c>
      <c r="C103" s="101" t="s">
        <v>1</v>
      </c>
      <c r="D103" s="115">
        <v>180</v>
      </c>
      <c r="E103" s="7"/>
      <c r="F103" s="1">
        <f t="shared" si="21"/>
        <v>0</v>
      </c>
    </row>
    <row r="104" spans="1:6" s="15" customFormat="1" ht="18" customHeight="1" x14ac:dyDescent="0.3">
      <c r="A104" s="154"/>
      <c r="B104" s="126"/>
      <c r="C104" s="101"/>
      <c r="D104" s="115"/>
      <c r="E104" s="10"/>
      <c r="F104" s="1"/>
    </row>
    <row r="105" spans="1:6" s="15" customFormat="1" ht="18" customHeight="1" x14ac:dyDescent="0.3">
      <c r="A105" s="154">
        <v>33.020000000000003</v>
      </c>
      <c r="B105" s="126" t="s">
        <v>59</v>
      </c>
      <c r="C105" s="101" t="s">
        <v>1</v>
      </c>
      <c r="D105" s="115"/>
      <c r="E105" s="10">
        <v>-1500</v>
      </c>
      <c r="F105" s="1" t="s">
        <v>60</v>
      </c>
    </row>
    <row r="106" spans="1:6" s="15" customFormat="1" ht="18" customHeight="1" x14ac:dyDescent="0.3">
      <c r="A106" s="154"/>
      <c r="B106" s="126"/>
      <c r="C106" s="101"/>
      <c r="D106" s="115"/>
      <c r="E106" s="10"/>
      <c r="F106" s="1"/>
    </row>
    <row r="107" spans="1:6" s="15" customFormat="1" ht="18" customHeight="1" x14ac:dyDescent="0.3">
      <c r="A107" s="154">
        <v>33.03</v>
      </c>
      <c r="B107" s="126" t="s">
        <v>119</v>
      </c>
      <c r="C107" s="101"/>
      <c r="D107" s="115"/>
      <c r="E107" s="10"/>
      <c r="F107" s="1"/>
    </row>
    <row r="108" spans="1:6" s="15" customFormat="1" ht="18" customHeight="1" x14ac:dyDescent="0.3">
      <c r="A108" s="154" t="s">
        <v>19</v>
      </c>
      <c r="B108" s="126" t="s">
        <v>62</v>
      </c>
      <c r="C108" s="118" t="s">
        <v>1</v>
      </c>
      <c r="D108" s="133">
        <v>240</v>
      </c>
      <c r="E108" s="11"/>
      <c r="F108" s="1">
        <f t="shared" ref="F108:F109" si="22">D108*E108</f>
        <v>0</v>
      </c>
    </row>
    <row r="109" spans="1:6" s="15" customFormat="1" ht="18" customHeight="1" x14ac:dyDescent="0.3">
      <c r="A109" s="154" t="s">
        <v>21</v>
      </c>
      <c r="B109" s="126" t="s">
        <v>94</v>
      </c>
      <c r="C109" s="101" t="s">
        <v>1</v>
      </c>
      <c r="D109" s="115">
        <v>600</v>
      </c>
      <c r="E109" s="7"/>
      <c r="F109" s="1">
        <f t="shared" si="22"/>
        <v>0</v>
      </c>
    </row>
    <row r="110" spans="1:6" s="15" customFormat="1" ht="18" customHeight="1" x14ac:dyDescent="0.3">
      <c r="A110" s="154"/>
      <c r="B110" s="126"/>
      <c r="C110" s="101"/>
      <c r="D110" s="115"/>
      <c r="E110" s="10"/>
      <c r="F110" s="1"/>
    </row>
    <row r="111" spans="1:6" s="15" customFormat="1" ht="18" customHeight="1" x14ac:dyDescent="0.3">
      <c r="A111" s="154">
        <v>33.04</v>
      </c>
      <c r="B111" s="126" t="s">
        <v>63</v>
      </c>
      <c r="C111" s="101"/>
      <c r="D111" s="115"/>
      <c r="E111" s="10"/>
      <c r="F111" s="1"/>
    </row>
    <row r="112" spans="1:6" s="15" customFormat="1" ht="26.25" customHeight="1" x14ac:dyDescent="0.3">
      <c r="A112" s="154" t="s">
        <v>16</v>
      </c>
      <c r="B112" s="126" t="s">
        <v>64</v>
      </c>
      <c r="C112" s="101" t="s">
        <v>17</v>
      </c>
      <c r="D112" s="155">
        <v>2</v>
      </c>
      <c r="E112" s="14">
        <v>250000</v>
      </c>
      <c r="F112" s="1">
        <f t="shared" ref="F112" si="23">D112*E112</f>
        <v>500000</v>
      </c>
    </row>
    <row r="113" spans="1:6" s="15" customFormat="1" ht="26.25" customHeight="1" x14ac:dyDescent="0.3">
      <c r="A113" s="154" t="s">
        <v>18</v>
      </c>
      <c r="B113" s="100" t="s">
        <v>65</v>
      </c>
      <c r="C113" s="101" t="s">
        <v>2</v>
      </c>
      <c r="D113" s="102">
        <f>F112</f>
        <v>500000</v>
      </c>
      <c r="E113" s="8"/>
      <c r="F113" s="1">
        <f t="shared" ref="F113" si="24">D113*E113</f>
        <v>0</v>
      </c>
    </row>
    <row r="114" spans="1:6" s="15" customFormat="1" ht="26.25" customHeight="1" x14ac:dyDescent="0.3">
      <c r="A114" s="127" t="s">
        <v>29</v>
      </c>
      <c r="B114" s="100" t="s">
        <v>120</v>
      </c>
      <c r="C114" s="101" t="s">
        <v>42</v>
      </c>
      <c r="D114" s="114">
        <v>500000</v>
      </c>
      <c r="E114" s="115">
        <v>1</v>
      </c>
      <c r="F114" s="1">
        <f>D114</f>
        <v>500000</v>
      </c>
    </row>
    <row r="115" spans="1:6" s="15" customFormat="1" ht="18" customHeight="1" x14ac:dyDescent="0.3">
      <c r="A115" s="99" t="s">
        <v>31</v>
      </c>
      <c r="B115" s="100" t="s">
        <v>121</v>
      </c>
      <c r="C115" s="101" t="s">
        <v>2</v>
      </c>
      <c r="D115" s="102">
        <f>F114</f>
        <v>500000</v>
      </c>
      <c r="E115" s="8"/>
      <c r="F115" s="1">
        <f t="shared" ref="F115" si="25">D115*E115</f>
        <v>0</v>
      </c>
    </row>
    <row r="116" spans="1:6" s="15" customFormat="1" ht="18" customHeight="1" thickBot="1" x14ac:dyDescent="0.35">
      <c r="A116" s="139"/>
      <c r="B116" s="140"/>
      <c r="C116" s="141"/>
      <c r="D116" s="142"/>
      <c r="E116" s="143"/>
      <c r="F116" s="6"/>
    </row>
    <row r="117" spans="1:6" s="15" customFormat="1" ht="18" customHeight="1" thickBot="1" x14ac:dyDescent="0.35">
      <c r="A117" s="25" t="s">
        <v>61</v>
      </c>
      <c r="B117" s="26"/>
      <c r="C117" s="27"/>
      <c r="D117" s="28"/>
      <c r="E117" s="29"/>
      <c r="F117" s="30">
        <f>SUM(F100:F116)</f>
        <v>1000000</v>
      </c>
    </row>
    <row r="118" spans="1:6" s="15" customFormat="1" ht="13.5" customHeight="1" thickBot="1" x14ac:dyDescent="0.35">
      <c r="A118" s="144"/>
      <c r="B118" s="145"/>
      <c r="C118" s="146"/>
      <c r="D118" s="147"/>
      <c r="E118" s="148"/>
      <c r="F118" s="4"/>
    </row>
    <row r="119" spans="1:6" s="15" customFormat="1" ht="27" customHeight="1" thickBot="1" x14ac:dyDescent="0.35">
      <c r="A119" s="149">
        <v>3400</v>
      </c>
      <c r="B119" s="150" t="s">
        <v>86</v>
      </c>
      <c r="C119" s="151"/>
      <c r="D119" s="152"/>
      <c r="E119" s="152"/>
      <c r="F119" s="153"/>
    </row>
    <row r="120" spans="1:6" s="15" customFormat="1" ht="18" customHeight="1" thickBot="1" x14ac:dyDescent="0.35">
      <c r="A120" s="149">
        <v>34.01</v>
      </c>
      <c r="B120" s="150" t="s">
        <v>33</v>
      </c>
      <c r="C120" s="151"/>
      <c r="D120" s="152"/>
      <c r="E120" s="152"/>
      <c r="F120" s="153"/>
    </row>
    <row r="121" spans="1:6" s="15" customFormat="1" ht="18" customHeight="1" x14ac:dyDescent="0.3">
      <c r="A121" s="99" t="s">
        <v>16</v>
      </c>
      <c r="B121" s="100" t="s">
        <v>33</v>
      </c>
      <c r="C121" s="101" t="s">
        <v>42</v>
      </c>
      <c r="D121" s="114">
        <v>750000</v>
      </c>
      <c r="E121" s="115">
        <v>1</v>
      </c>
      <c r="F121" s="1">
        <f>D121</f>
        <v>750000</v>
      </c>
    </row>
    <row r="122" spans="1:6" s="15" customFormat="1" ht="18" customHeight="1" thickBot="1" x14ac:dyDescent="0.35">
      <c r="A122" s="116" t="s">
        <v>18</v>
      </c>
      <c r="B122" s="117" t="s">
        <v>66</v>
      </c>
      <c r="C122" s="101" t="s">
        <v>2</v>
      </c>
      <c r="D122" s="102">
        <f>F121</f>
        <v>750000</v>
      </c>
      <c r="E122" s="8"/>
      <c r="F122" s="1">
        <f t="shared" ref="F122" si="26">D122*E122</f>
        <v>0</v>
      </c>
    </row>
    <row r="123" spans="1:6" s="15" customFormat="1" ht="18" customHeight="1" thickBot="1" x14ac:dyDescent="0.35">
      <c r="A123" s="25" t="s">
        <v>67</v>
      </c>
      <c r="B123" s="26"/>
      <c r="C123" s="27"/>
      <c r="D123" s="28"/>
      <c r="E123" s="29"/>
      <c r="F123" s="30">
        <f>SUM(F121:F122)</f>
        <v>750000</v>
      </c>
    </row>
    <row r="124" spans="1:6" s="15" customFormat="1" ht="18" customHeight="1" thickBot="1" x14ac:dyDescent="0.35">
      <c r="A124" s="136"/>
      <c r="B124" s="137"/>
      <c r="C124" s="137"/>
      <c r="D124" s="137"/>
      <c r="E124" s="137"/>
      <c r="F124" s="138"/>
    </row>
    <row r="125" spans="1:6" s="15" customFormat="1" ht="18" customHeight="1" thickBot="1" x14ac:dyDescent="0.35">
      <c r="A125" s="106">
        <v>3500</v>
      </c>
      <c r="B125" s="107" t="s">
        <v>146</v>
      </c>
      <c r="C125" s="111"/>
      <c r="D125" s="112"/>
      <c r="E125" s="112"/>
      <c r="F125" s="113"/>
    </row>
    <row r="126" spans="1:6" s="15" customFormat="1" ht="18" customHeight="1" x14ac:dyDescent="0.3">
      <c r="A126" s="106">
        <v>35.01</v>
      </c>
      <c r="B126" s="107" t="s">
        <v>68</v>
      </c>
      <c r="C126" s="111"/>
      <c r="D126" s="112"/>
      <c r="E126" s="112"/>
      <c r="F126" s="113"/>
    </row>
    <row r="127" spans="1:6" s="15" customFormat="1" ht="18" customHeight="1" x14ac:dyDescent="0.3">
      <c r="A127" s="99" t="s">
        <v>16</v>
      </c>
      <c r="B127" s="100" t="s">
        <v>69</v>
      </c>
      <c r="C127" s="101" t="s">
        <v>17</v>
      </c>
      <c r="D127" s="101">
        <v>36</v>
      </c>
      <c r="E127" s="7"/>
      <c r="F127" s="1">
        <f>D127*E127</f>
        <v>0</v>
      </c>
    </row>
    <row r="128" spans="1:6" s="15" customFormat="1" ht="18" customHeight="1" thickBot="1" x14ac:dyDescent="0.35">
      <c r="A128" s="127" t="s">
        <v>18</v>
      </c>
      <c r="B128" s="132" t="s">
        <v>38</v>
      </c>
      <c r="C128" s="101" t="s">
        <v>17</v>
      </c>
      <c r="D128" s="101">
        <v>36</v>
      </c>
      <c r="E128" s="7"/>
      <c r="F128" s="1">
        <f t="shared" ref="F128" si="27">D128*E128</f>
        <v>0</v>
      </c>
    </row>
    <row r="129" spans="1:6" s="15" customFormat="1" ht="18" customHeight="1" x14ac:dyDescent="0.3">
      <c r="A129" s="106">
        <v>35.020000000000003</v>
      </c>
      <c r="B129" s="107" t="s">
        <v>70</v>
      </c>
      <c r="C129" s="111"/>
      <c r="D129" s="112"/>
      <c r="E129" s="112"/>
      <c r="F129" s="113"/>
    </row>
    <row r="130" spans="1:6" s="15" customFormat="1" ht="18" customHeight="1" x14ac:dyDescent="0.3">
      <c r="A130" s="99" t="s">
        <v>16</v>
      </c>
      <c r="B130" s="100" t="s">
        <v>71</v>
      </c>
      <c r="C130" s="101" t="s">
        <v>3</v>
      </c>
      <c r="D130" s="115">
        <v>12</v>
      </c>
      <c r="E130" s="7"/>
      <c r="F130" s="1">
        <f t="shared" ref="F130:F132" si="28">D130*E130</f>
        <v>0</v>
      </c>
    </row>
    <row r="131" spans="1:6" s="15" customFormat="1" ht="18" customHeight="1" x14ac:dyDescent="0.3">
      <c r="A131" s="127" t="s">
        <v>18</v>
      </c>
      <c r="B131" s="132" t="s">
        <v>122</v>
      </c>
      <c r="C131" s="101" t="s">
        <v>3</v>
      </c>
      <c r="D131" s="115">
        <v>12</v>
      </c>
      <c r="E131" s="7"/>
      <c r="F131" s="1">
        <f t="shared" si="28"/>
        <v>0</v>
      </c>
    </row>
    <row r="132" spans="1:6" s="15" customFormat="1" ht="28.5" customHeight="1" x14ac:dyDescent="0.3">
      <c r="A132" s="127" t="s">
        <v>19</v>
      </c>
      <c r="B132" s="132" t="s">
        <v>72</v>
      </c>
      <c r="C132" s="118" t="s">
        <v>3</v>
      </c>
      <c r="D132" s="133">
        <v>12</v>
      </c>
      <c r="E132" s="11"/>
      <c r="F132" s="3">
        <f t="shared" si="28"/>
        <v>0</v>
      </c>
    </row>
    <row r="133" spans="1:6" s="15" customFormat="1" ht="18" customHeight="1" x14ac:dyDescent="0.3">
      <c r="A133" s="99" t="s">
        <v>21</v>
      </c>
      <c r="B133" s="135" t="s">
        <v>73</v>
      </c>
      <c r="C133" s="101"/>
      <c r="D133" s="101"/>
      <c r="E133" s="10"/>
      <c r="F133" s="1"/>
    </row>
    <row r="134" spans="1:6" s="15" customFormat="1" ht="18" customHeight="1" x14ac:dyDescent="0.3">
      <c r="A134" s="99" t="s">
        <v>25</v>
      </c>
      <c r="B134" s="134" t="s">
        <v>161</v>
      </c>
      <c r="C134" s="130" t="s">
        <v>3</v>
      </c>
      <c r="D134" s="130">
        <v>12</v>
      </c>
      <c r="E134" s="9"/>
      <c r="F134" s="5">
        <f>D134*E134</f>
        <v>0</v>
      </c>
    </row>
    <row r="135" spans="1:6" s="15" customFormat="1" ht="18" customHeight="1" x14ac:dyDescent="0.3">
      <c r="A135" s="99" t="s">
        <v>44</v>
      </c>
      <c r="B135" s="134" t="s">
        <v>162</v>
      </c>
      <c r="C135" s="115" t="s">
        <v>3</v>
      </c>
      <c r="D135" s="115">
        <v>12</v>
      </c>
      <c r="E135" s="7"/>
      <c r="F135" s="1">
        <f t="shared" ref="F135:F137" si="29">D135*E135</f>
        <v>0</v>
      </c>
    </row>
    <row r="136" spans="1:6" s="15" customFormat="1" ht="18" customHeight="1" x14ac:dyDescent="0.3">
      <c r="A136" s="99" t="s">
        <v>45</v>
      </c>
      <c r="B136" s="134" t="s">
        <v>163</v>
      </c>
      <c r="C136" s="101" t="s">
        <v>3</v>
      </c>
      <c r="D136" s="115">
        <v>12</v>
      </c>
      <c r="E136" s="7"/>
      <c r="F136" s="1">
        <f t="shared" si="29"/>
        <v>0</v>
      </c>
    </row>
    <row r="137" spans="1:6" s="15" customFormat="1" ht="18" customHeight="1" x14ac:dyDescent="0.3">
      <c r="A137" s="99" t="s">
        <v>46</v>
      </c>
      <c r="B137" s="134" t="s">
        <v>164</v>
      </c>
      <c r="C137" s="101" t="s">
        <v>3</v>
      </c>
      <c r="D137" s="115">
        <v>12</v>
      </c>
      <c r="E137" s="7"/>
      <c r="F137" s="1">
        <f t="shared" si="29"/>
        <v>0</v>
      </c>
    </row>
    <row r="138" spans="1:6" s="15" customFormat="1" ht="18" customHeight="1" thickBot="1" x14ac:dyDescent="0.35">
      <c r="A138" s="99"/>
      <c r="B138" s="134"/>
      <c r="C138" s="101"/>
      <c r="D138" s="115"/>
      <c r="E138" s="22"/>
      <c r="F138" s="1"/>
    </row>
    <row r="139" spans="1:6" s="15" customFormat="1" ht="18" customHeight="1" x14ac:dyDescent="0.3">
      <c r="A139" s="106">
        <v>35.03</v>
      </c>
      <c r="B139" s="107" t="s">
        <v>147</v>
      </c>
      <c r="C139" s="111"/>
      <c r="D139" s="112"/>
      <c r="E139" s="112"/>
      <c r="F139" s="113"/>
    </row>
    <row r="140" spans="1:6" s="15" customFormat="1" ht="26.4" x14ac:dyDescent="0.3">
      <c r="A140" s="99" t="s">
        <v>16</v>
      </c>
      <c r="B140" s="100" t="s">
        <v>148</v>
      </c>
      <c r="C140" s="101" t="s">
        <v>17</v>
      </c>
      <c r="D140" s="101">
        <v>36</v>
      </c>
      <c r="E140" s="7"/>
      <c r="F140" s="1">
        <f>D140*E140</f>
        <v>0</v>
      </c>
    </row>
    <row r="141" spans="1:6" s="15" customFormat="1" ht="25.5" customHeight="1" x14ac:dyDescent="0.3">
      <c r="A141" s="127" t="s">
        <v>18</v>
      </c>
      <c r="B141" s="132" t="s">
        <v>149</v>
      </c>
      <c r="C141" s="118" t="s">
        <v>3</v>
      </c>
      <c r="D141" s="133">
        <v>6</v>
      </c>
      <c r="E141" s="11"/>
      <c r="F141" s="3">
        <f t="shared" ref="F141" si="30">D141*E141</f>
        <v>0</v>
      </c>
    </row>
    <row r="142" spans="1:6" s="15" customFormat="1" ht="18" customHeight="1" x14ac:dyDescent="0.3">
      <c r="A142" s="99" t="s">
        <v>19</v>
      </c>
      <c r="B142" s="126" t="s">
        <v>74</v>
      </c>
      <c r="C142" s="115"/>
      <c r="D142" s="126"/>
      <c r="E142" s="115"/>
      <c r="F142" s="131"/>
    </row>
    <row r="143" spans="1:6" s="15" customFormat="1" ht="18" customHeight="1" x14ac:dyDescent="0.3">
      <c r="A143" s="99" t="s">
        <v>25</v>
      </c>
      <c r="B143" s="126" t="s">
        <v>75</v>
      </c>
      <c r="C143" s="129" t="s">
        <v>40</v>
      </c>
      <c r="D143" s="130">
        <v>1</v>
      </c>
      <c r="E143" s="7"/>
      <c r="F143" s="1">
        <f>D143*E143</f>
        <v>0</v>
      </c>
    </row>
    <row r="144" spans="1:6" s="15" customFormat="1" ht="18" customHeight="1" x14ac:dyDescent="0.3">
      <c r="A144" s="99" t="s">
        <v>44</v>
      </c>
      <c r="B144" s="126" t="s">
        <v>76</v>
      </c>
      <c r="C144" s="115" t="s">
        <v>3</v>
      </c>
      <c r="D144" s="115">
        <v>6</v>
      </c>
      <c r="E144" s="7"/>
      <c r="F144" s="1">
        <f t="shared" ref="F144:F145" si="31">D144*E144</f>
        <v>0</v>
      </c>
    </row>
    <row r="145" spans="1:6" s="15" customFormat="1" ht="27" customHeight="1" thickBot="1" x14ac:dyDescent="0.35">
      <c r="A145" s="99" t="s">
        <v>31</v>
      </c>
      <c r="B145" s="126" t="s">
        <v>77</v>
      </c>
      <c r="C145" s="101" t="s">
        <v>3</v>
      </c>
      <c r="D145" s="115">
        <v>12</v>
      </c>
      <c r="E145" s="7"/>
      <c r="F145" s="1">
        <f t="shared" si="31"/>
        <v>0</v>
      </c>
    </row>
    <row r="146" spans="1:6" s="15" customFormat="1" ht="18" customHeight="1" x14ac:dyDescent="0.3">
      <c r="A146" s="106">
        <v>35.04</v>
      </c>
      <c r="B146" s="107" t="s">
        <v>150</v>
      </c>
      <c r="C146" s="111"/>
      <c r="D146" s="112"/>
      <c r="E146" s="112"/>
      <c r="F146" s="113"/>
    </row>
    <row r="147" spans="1:6" s="15" customFormat="1" ht="39.6" x14ac:dyDescent="0.3">
      <c r="A147" s="99" t="s">
        <v>16</v>
      </c>
      <c r="B147" s="100" t="s">
        <v>151</v>
      </c>
      <c r="C147" s="101" t="s">
        <v>152</v>
      </c>
      <c r="D147" s="101">
        <v>3</v>
      </c>
      <c r="E147" s="7"/>
      <c r="F147" s="1">
        <f>D147*E147</f>
        <v>0</v>
      </c>
    </row>
    <row r="148" spans="1:6" s="15" customFormat="1" ht="40.5" customHeight="1" x14ac:dyDescent="0.3">
      <c r="A148" s="99" t="s">
        <v>18</v>
      </c>
      <c r="B148" s="100" t="s">
        <v>154</v>
      </c>
      <c r="C148" s="101" t="s">
        <v>153</v>
      </c>
      <c r="D148" s="101">
        <v>18</v>
      </c>
      <c r="E148" s="7"/>
      <c r="F148" s="1">
        <f>D148*E148</f>
        <v>0</v>
      </c>
    </row>
    <row r="149" spans="1:6" s="15" customFormat="1" ht="18" customHeight="1" x14ac:dyDescent="0.3">
      <c r="A149" s="99" t="s">
        <v>19</v>
      </c>
      <c r="B149" s="100" t="s">
        <v>78</v>
      </c>
      <c r="C149" s="101" t="s">
        <v>42</v>
      </c>
      <c r="D149" s="114">
        <v>5000000</v>
      </c>
      <c r="E149" s="115">
        <v>1</v>
      </c>
      <c r="F149" s="1">
        <f>D149</f>
        <v>5000000</v>
      </c>
    </row>
    <row r="150" spans="1:6" s="15" customFormat="1" ht="18" customHeight="1" x14ac:dyDescent="0.3">
      <c r="A150" s="127" t="s">
        <v>21</v>
      </c>
      <c r="B150" s="128" t="s">
        <v>156</v>
      </c>
      <c r="C150" s="118" t="s">
        <v>2</v>
      </c>
      <c r="D150" s="119">
        <f>F149</f>
        <v>5000000</v>
      </c>
      <c r="E150" s="12"/>
      <c r="F150" s="3">
        <f t="shared" ref="F150:F151" si="32">D150*E150</f>
        <v>0</v>
      </c>
    </row>
    <row r="151" spans="1:6" s="15" customFormat="1" ht="27.75" customHeight="1" thickBot="1" x14ac:dyDescent="0.35">
      <c r="A151" s="99" t="s">
        <v>155</v>
      </c>
      <c r="B151" s="126" t="s">
        <v>157</v>
      </c>
      <c r="C151" s="101" t="s">
        <v>3</v>
      </c>
      <c r="D151" s="115">
        <v>3</v>
      </c>
      <c r="E151" s="7"/>
      <c r="F151" s="1">
        <f t="shared" si="32"/>
        <v>0</v>
      </c>
    </row>
    <row r="152" spans="1:6" s="15" customFormat="1" ht="18" customHeight="1" thickBot="1" x14ac:dyDescent="0.35">
      <c r="A152" s="25" t="s">
        <v>79</v>
      </c>
      <c r="B152" s="26"/>
      <c r="C152" s="27"/>
      <c r="D152" s="28"/>
      <c r="E152" s="29"/>
      <c r="F152" s="30">
        <f>SUM(F127:F151)</f>
        <v>5000000</v>
      </c>
    </row>
    <row r="153" spans="1:6" s="15" customFormat="1" ht="18" customHeight="1" thickBot="1" x14ac:dyDescent="0.35">
      <c r="A153" s="120"/>
      <c r="B153" s="121"/>
      <c r="C153" s="122"/>
      <c r="D153" s="123"/>
      <c r="E153" s="124"/>
      <c r="F153" s="125"/>
    </row>
    <row r="154" spans="1:6" s="15" customFormat="1" ht="18" customHeight="1" thickBot="1" x14ac:dyDescent="0.35">
      <c r="A154" s="106">
        <v>3600</v>
      </c>
      <c r="B154" s="107" t="s">
        <v>4</v>
      </c>
      <c r="C154" s="111"/>
      <c r="D154" s="112"/>
      <c r="E154" s="112"/>
      <c r="F154" s="113"/>
    </row>
    <row r="155" spans="1:6" s="15" customFormat="1" ht="18" customHeight="1" x14ac:dyDescent="0.3">
      <c r="A155" s="106">
        <v>36.01</v>
      </c>
      <c r="B155" s="107" t="s">
        <v>80</v>
      </c>
      <c r="C155" s="111"/>
      <c r="D155" s="112"/>
      <c r="E155" s="112"/>
      <c r="F155" s="113"/>
    </row>
    <row r="156" spans="1:6" s="15" customFormat="1" ht="18" customHeight="1" x14ac:dyDescent="0.3">
      <c r="A156" s="99" t="s">
        <v>16</v>
      </c>
      <c r="B156" s="100" t="s">
        <v>27</v>
      </c>
      <c r="C156" s="101" t="s">
        <v>1</v>
      </c>
      <c r="D156" s="101">
        <v>0</v>
      </c>
      <c r="E156" s="7"/>
      <c r="F156" s="1">
        <f>D156*E156</f>
        <v>0</v>
      </c>
    </row>
    <row r="157" spans="1:6" s="15" customFormat="1" ht="18" customHeight="1" x14ac:dyDescent="0.3">
      <c r="A157" s="99" t="s">
        <v>18</v>
      </c>
      <c r="B157" s="100" t="s">
        <v>28</v>
      </c>
      <c r="C157" s="101" t="s">
        <v>1</v>
      </c>
      <c r="D157" s="101">
        <v>80</v>
      </c>
      <c r="E157" s="7"/>
      <c r="F157" s="1">
        <f>D157*E157</f>
        <v>0</v>
      </c>
    </row>
    <row r="158" spans="1:6" s="15" customFormat="1" ht="18" customHeight="1" x14ac:dyDescent="0.3">
      <c r="A158" s="99" t="s">
        <v>19</v>
      </c>
      <c r="B158" s="100" t="s">
        <v>81</v>
      </c>
      <c r="C158" s="101" t="s">
        <v>1</v>
      </c>
      <c r="D158" s="101">
        <v>320</v>
      </c>
      <c r="E158" s="7"/>
      <c r="F158" s="1">
        <f>D158*E158</f>
        <v>0</v>
      </c>
    </row>
    <row r="159" spans="1:6" s="15" customFormat="1" ht="18" customHeight="1" thickBot="1" x14ac:dyDescent="0.35">
      <c r="A159" s="99" t="s">
        <v>21</v>
      </c>
      <c r="B159" s="100" t="s">
        <v>32</v>
      </c>
      <c r="C159" s="101" t="s">
        <v>1</v>
      </c>
      <c r="D159" s="101">
        <v>480</v>
      </c>
      <c r="E159" s="7"/>
      <c r="F159" s="1">
        <f>D159*E159</f>
        <v>0</v>
      </c>
    </row>
    <row r="160" spans="1:6" s="15" customFormat="1" ht="18" customHeight="1" x14ac:dyDescent="0.3">
      <c r="A160" s="106">
        <v>36.020000000000003</v>
      </c>
      <c r="B160" s="107" t="s">
        <v>82</v>
      </c>
      <c r="C160" s="111"/>
      <c r="D160" s="112"/>
      <c r="E160" s="112"/>
      <c r="F160" s="113"/>
    </row>
    <row r="161" spans="1:6" s="15" customFormat="1" ht="18" customHeight="1" x14ac:dyDescent="0.3">
      <c r="A161" s="99" t="s">
        <v>16</v>
      </c>
      <c r="B161" s="100" t="s">
        <v>83</v>
      </c>
      <c r="C161" s="101" t="s">
        <v>42</v>
      </c>
      <c r="D161" s="114">
        <v>150000</v>
      </c>
      <c r="E161" s="115">
        <v>1</v>
      </c>
      <c r="F161" s="1">
        <f>D161</f>
        <v>150000</v>
      </c>
    </row>
    <row r="162" spans="1:6" s="15" customFormat="1" ht="18" customHeight="1" thickBot="1" x14ac:dyDescent="0.35">
      <c r="A162" s="116" t="s">
        <v>18</v>
      </c>
      <c r="B162" s="117" t="s">
        <v>84</v>
      </c>
      <c r="C162" s="118" t="s">
        <v>2</v>
      </c>
      <c r="D162" s="119">
        <f>F161</f>
        <v>150000</v>
      </c>
      <c r="E162" s="8"/>
      <c r="F162" s="3">
        <f t="shared" ref="F162" si="33">D162*E162</f>
        <v>0</v>
      </c>
    </row>
    <row r="163" spans="1:6" s="15" customFormat="1" ht="18" customHeight="1" x14ac:dyDescent="0.3">
      <c r="A163" s="106">
        <v>36.03</v>
      </c>
      <c r="B163" s="107" t="s">
        <v>123</v>
      </c>
      <c r="C163" s="111"/>
      <c r="D163" s="112"/>
      <c r="E163" s="112"/>
      <c r="F163" s="113"/>
    </row>
    <row r="164" spans="1:6" s="15" customFormat="1" ht="25.5" customHeight="1" x14ac:dyDescent="0.3">
      <c r="A164" s="99" t="s">
        <v>16</v>
      </c>
      <c r="B164" s="100" t="s">
        <v>125</v>
      </c>
      <c r="C164" s="101" t="s">
        <v>42</v>
      </c>
      <c r="D164" s="114">
        <v>600000</v>
      </c>
      <c r="E164" s="115">
        <v>1</v>
      </c>
      <c r="F164" s="1">
        <f>D164</f>
        <v>600000</v>
      </c>
    </row>
    <row r="165" spans="1:6" s="15" customFormat="1" ht="18" customHeight="1" thickBot="1" x14ac:dyDescent="0.35">
      <c r="A165" s="116" t="s">
        <v>18</v>
      </c>
      <c r="B165" s="117" t="s">
        <v>124</v>
      </c>
      <c r="C165" s="118" t="s">
        <v>2</v>
      </c>
      <c r="D165" s="119">
        <f>F164</f>
        <v>600000</v>
      </c>
      <c r="E165" s="8"/>
      <c r="F165" s="3">
        <f t="shared" ref="F165" si="34">D165*E165</f>
        <v>0</v>
      </c>
    </row>
    <row r="166" spans="1:6" s="15" customFormat="1" ht="18" customHeight="1" thickBot="1" x14ac:dyDescent="0.35">
      <c r="A166" s="25" t="s">
        <v>85</v>
      </c>
      <c r="B166" s="26"/>
      <c r="C166" s="27"/>
      <c r="D166" s="28"/>
      <c r="E166" s="29"/>
      <c r="F166" s="30">
        <f>SUM(F156:F165)</f>
        <v>750000</v>
      </c>
    </row>
    <row r="167" spans="1:6" s="15" customFormat="1" ht="18" customHeight="1" thickBot="1" x14ac:dyDescent="0.35">
      <c r="A167" s="103"/>
      <c r="B167" s="104"/>
      <c r="C167" s="104"/>
      <c r="D167" s="104"/>
      <c r="E167" s="104"/>
      <c r="F167" s="105"/>
    </row>
    <row r="168" spans="1:6" s="15" customFormat="1" ht="28.5" customHeight="1" thickBot="1" x14ac:dyDescent="0.35">
      <c r="A168" s="106">
        <v>3700</v>
      </c>
      <c r="B168" s="107" t="s">
        <v>86</v>
      </c>
      <c r="C168" s="108"/>
      <c r="D168" s="109"/>
      <c r="E168" s="109"/>
      <c r="F168" s="110"/>
    </row>
    <row r="169" spans="1:6" s="15" customFormat="1" ht="18" customHeight="1" x14ac:dyDescent="0.3">
      <c r="A169" s="106">
        <v>37.01</v>
      </c>
      <c r="B169" s="107" t="s">
        <v>80</v>
      </c>
      <c r="C169" s="111"/>
      <c r="D169" s="112"/>
      <c r="E169" s="112"/>
      <c r="F169" s="113"/>
    </row>
    <row r="170" spans="1:6" s="15" customFormat="1" ht="18" customHeight="1" x14ac:dyDescent="0.3">
      <c r="A170" s="99" t="s">
        <v>16</v>
      </c>
      <c r="B170" s="100" t="s">
        <v>33</v>
      </c>
      <c r="C170" s="101" t="s">
        <v>42</v>
      </c>
      <c r="D170" s="114">
        <v>100000</v>
      </c>
      <c r="E170" s="115">
        <v>1</v>
      </c>
      <c r="F170" s="1">
        <f>D170</f>
        <v>100000</v>
      </c>
    </row>
    <row r="171" spans="1:6" s="15" customFormat="1" ht="18" customHeight="1" thickBot="1" x14ac:dyDescent="0.35">
      <c r="A171" s="99" t="s">
        <v>18</v>
      </c>
      <c r="B171" s="100" t="s">
        <v>87</v>
      </c>
      <c r="C171" s="101" t="s">
        <v>2</v>
      </c>
      <c r="D171" s="102">
        <f>F170</f>
        <v>100000</v>
      </c>
      <c r="E171" s="8"/>
      <c r="F171" s="1">
        <f t="shared" ref="F171" si="35">D171*E171</f>
        <v>0</v>
      </c>
    </row>
    <row r="172" spans="1:6" s="15" customFormat="1" ht="18" customHeight="1" thickBot="1" x14ac:dyDescent="0.35">
      <c r="A172" s="25" t="s">
        <v>88</v>
      </c>
      <c r="B172" s="26"/>
      <c r="C172" s="27"/>
      <c r="D172" s="28"/>
      <c r="E172" s="29"/>
      <c r="F172" s="30">
        <f>SUM(F170:F171)</f>
        <v>100000</v>
      </c>
    </row>
    <row r="173" spans="1:6" s="15" customFormat="1" ht="18" customHeight="1" thickBot="1" x14ac:dyDescent="0.35">
      <c r="A173" s="31"/>
      <c r="B173" s="32"/>
      <c r="C173" s="32"/>
      <c r="D173" s="32"/>
      <c r="E173" s="32"/>
      <c r="F173" s="33"/>
    </row>
    <row r="174" spans="1:6" s="15" customFormat="1" ht="13.2" x14ac:dyDescent="0.3">
      <c r="A174" s="34"/>
      <c r="B174" s="35"/>
      <c r="C174" s="36"/>
      <c r="D174" s="37"/>
      <c r="E174" s="38"/>
      <c r="F174" s="39"/>
    </row>
    <row r="175" spans="1:6" s="15" customFormat="1" ht="13.2" x14ac:dyDescent="0.3">
      <c r="A175" s="40"/>
      <c r="B175" s="41"/>
      <c r="C175" s="42"/>
      <c r="D175" s="43"/>
      <c r="E175" s="44"/>
      <c r="F175" s="45"/>
    </row>
    <row r="176" spans="1:6" s="15" customFormat="1" ht="21" x14ac:dyDescent="0.3">
      <c r="A176" s="46" t="s">
        <v>126</v>
      </c>
      <c r="B176" s="47" t="s">
        <v>5</v>
      </c>
      <c r="C176" s="48"/>
      <c r="D176" s="49"/>
      <c r="E176" s="50"/>
      <c r="F176" s="45"/>
    </row>
    <row r="177" spans="1:6" s="15" customFormat="1" ht="13.2" x14ac:dyDescent="0.3">
      <c r="A177" s="51"/>
      <c r="B177" s="52"/>
      <c r="C177" s="53"/>
      <c r="D177" s="54"/>
      <c r="E177" s="55"/>
      <c r="F177" s="56"/>
    </row>
    <row r="178" spans="1:6" s="15" customFormat="1" ht="18" customHeight="1" x14ac:dyDescent="0.3">
      <c r="A178" s="57">
        <f>A10</f>
        <v>3200</v>
      </c>
      <c r="B178" s="58" t="str">
        <f>B10</f>
        <v>ADMINISTRATION AND MONITORING OF THE PROJECT</v>
      </c>
      <c r="C178" s="59"/>
      <c r="D178" s="59"/>
      <c r="E178" s="60"/>
      <c r="F178" s="61">
        <f>F96</f>
        <v>10670000</v>
      </c>
    </row>
    <row r="179" spans="1:6" s="15" customFormat="1" ht="18" customHeight="1" x14ac:dyDescent="0.3">
      <c r="A179" s="62">
        <f>A98</f>
        <v>3300</v>
      </c>
      <c r="B179" s="63" t="str">
        <f>B98</f>
        <v>ADDITIONAL DUTIES</v>
      </c>
      <c r="C179" s="64"/>
      <c r="D179" s="64"/>
      <c r="E179" s="65"/>
      <c r="F179" s="66">
        <f>F117</f>
        <v>1000000</v>
      </c>
    </row>
    <row r="180" spans="1:6" s="15" customFormat="1" ht="18" customHeight="1" x14ac:dyDescent="0.3">
      <c r="A180" s="67">
        <f>A119</f>
        <v>3400</v>
      </c>
      <c r="B180" s="68" t="str">
        <f>B119</f>
        <v>DISBURSEMENTS (where not covered by other items)</v>
      </c>
      <c r="C180" s="69"/>
      <c r="D180" s="69"/>
      <c r="E180" s="70"/>
      <c r="F180" s="71">
        <f>F123</f>
        <v>750000</v>
      </c>
    </row>
    <row r="181" spans="1:6" s="15" customFormat="1" ht="18" customHeight="1" thickBot="1" x14ac:dyDescent="0.35">
      <c r="A181" s="72"/>
      <c r="B181" s="73" t="s">
        <v>89</v>
      </c>
      <c r="C181" s="74"/>
      <c r="D181" s="74"/>
      <c r="E181" s="75"/>
      <c r="F181" s="76">
        <f>SUM(F178:F180)</f>
        <v>12420000</v>
      </c>
    </row>
    <row r="182" spans="1:6" s="15" customFormat="1" ht="18" customHeight="1" thickTop="1" x14ac:dyDescent="0.3">
      <c r="A182" s="77">
        <f>A125</f>
        <v>3500</v>
      </c>
      <c r="B182" s="78" t="str">
        <f>B125</f>
        <v>ROAD SAFETY AUDITS (APPRAISALS)</v>
      </c>
      <c r="C182" s="79"/>
      <c r="D182" s="79"/>
      <c r="E182" s="80"/>
      <c r="F182" s="81">
        <f>F152</f>
        <v>5000000</v>
      </c>
    </row>
    <row r="183" spans="1:6" s="15" customFormat="1" ht="18" customHeight="1" x14ac:dyDescent="0.3">
      <c r="A183" s="62">
        <f>A154</f>
        <v>3600</v>
      </c>
      <c r="B183" s="63" t="str">
        <f>B154</f>
        <v>ADDITIONAL DUTIES</v>
      </c>
      <c r="C183" s="64"/>
      <c r="D183" s="64"/>
      <c r="E183" s="65"/>
      <c r="F183" s="66">
        <f>F166</f>
        <v>750000</v>
      </c>
    </row>
    <row r="184" spans="1:6" s="15" customFormat="1" ht="18" customHeight="1" x14ac:dyDescent="0.3">
      <c r="A184" s="67">
        <f>A168</f>
        <v>3700</v>
      </c>
      <c r="B184" s="68" t="str">
        <f>B168</f>
        <v>DISBURSEMENTS (where not covered by other items)</v>
      </c>
      <c r="C184" s="69"/>
      <c r="D184" s="69"/>
      <c r="E184" s="70"/>
      <c r="F184" s="71">
        <f>F172</f>
        <v>100000</v>
      </c>
    </row>
    <row r="185" spans="1:6" s="15" customFormat="1" ht="18" customHeight="1" thickBot="1" x14ac:dyDescent="0.35">
      <c r="A185" s="72"/>
      <c r="B185" s="73" t="s">
        <v>90</v>
      </c>
      <c r="C185" s="74"/>
      <c r="D185" s="74"/>
      <c r="E185" s="75"/>
      <c r="F185" s="76">
        <f>SUM(F182:F184)</f>
        <v>5850000</v>
      </c>
    </row>
    <row r="186" spans="1:6" s="15" customFormat="1" ht="22.5" customHeight="1" thickTop="1" x14ac:dyDescent="0.3">
      <c r="A186" s="40"/>
      <c r="B186" s="41"/>
      <c r="C186" s="42"/>
      <c r="D186" s="43"/>
      <c r="E186" s="44"/>
      <c r="F186" s="45"/>
    </row>
    <row r="187" spans="1:6" s="15" customFormat="1" ht="25.05" customHeight="1" thickBot="1" x14ac:dyDescent="0.35">
      <c r="A187" s="82"/>
      <c r="B187" s="83" t="s">
        <v>127</v>
      </c>
      <c r="C187" s="84"/>
      <c r="D187" s="85"/>
      <c r="E187" s="83"/>
      <c r="F187" s="86">
        <f>F185+F181</f>
        <v>18270000</v>
      </c>
    </row>
    <row r="188" spans="1:6" s="15" customFormat="1" ht="25.05" customHeight="1" thickTop="1" x14ac:dyDescent="0.3">
      <c r="A188" s="40"/>
      <c r="B188" s="41"/>
      <c r="C188" s="42"/>
      <c r="D188" s="43"/>
      <c r="E188" s="87"/>
      <c r="F188" s="88"/>
    </row>
    <row r="189" spans="1:6" s="15" customFormat="1" ht="25.05" customHeight="1" thickBot="1" x14ac:dyDescent="0.35">
      <c r="A189" s="82"/>
      <c r="B189" s="74" t="s">
        <v>128</v>
      </c>
      <c r="C189" s="84"/>
      <c r="D189" s="85"/>
      <c r="E189" s="83"/>
      <c r="F189" s="89">
        <f>ROUND((F187*0.15),2)</f>
        <v>2740500</v>
      </c>
    </row>
    <row r="190" spans="1:6" s="15" customFormat="1" ht="25.05" customHeight="1" thickTop="1" x14ac:dyDescent="0.3">
      <c r="A190" s="40"/>
      <c r="B190" s="41"/>
      <c r="C190" s="42"/>
      <c r="D190" s="43"/>
      <c r="E190" s="87"/>
      <c r="F190" s="88"/>
    </row>
    <row r="191" spans="1:6" s="15" customFormat="1" ht="25.05" customHeight="1" thickBot="1" x14ac:dyDescent="0.35">
      <c r="A191" s="40"/>
      <c r="B191" s="90" t="s">
        <v>6</v>
      </c>
      <c r="C191" s="42"/>
      <c r="D191" s="43"/>
      <c r="E191" s="87"/>
      <c r="F191" s="91">
        <f>F187+F189</f>
        <v>21010500</v>
      </c>
    </row>
    <row r="192" spans="1:6" s="15" customFormat="1" ht="25.05" customHeight="1" thickTop="1" x14ac:dyDescent="0.3">
      <c r="A192" s="40"/>
      <c r="B192" s="90"/>
      <c r="C192" s="42"/>
      <c r="D192" s="43"/>
      <c r="E192" s="92"/>
      <c r="F192" s="45"/>
    </row>
    <row r="193" spans="1:6" s="15" customFormat="1" ht="25.05" customHeight="1" x14ac:dyDescent="0.3">
      <c r="A193" s="40"/>
      <c r="B193" s="41"/>
      <c r="C193" s="42"/>
      <c r="D193" s="43"/>
      <c r="E193" s="44"/>
      <c r="F193" s="45"/>
    </row>
    <row r="194" spans="1:6" s="15" customFormat="1" ht="25.05" customHeight="1" thickBot="1" x14ac:dyDescent="0.35">
      <c r="A194" s="93" t="s">
        <v>8</v>
      </c>
      <c r="B194" s="94"/>
      <c r="C194" s="95"/>
      <c r="D194" s="96"/>
      <c r="E194" s="97"/>
      <c r="F194" s="98"/>
    </row>
    <row r="195" spans="1:6" s="15" customFormat="1" x14ac:dyDescent="0.3">
      <c r="A195" s="16"/>
      <c r="B195" s="17"/>
      <c r="C195" s="16"/>
      <c r="D195" s="18"/>
      <c r="E195" s="19"/>
    </row>
    <row r="196" spans="1:6" s="15" customFormat="1" ht="25.05" customHeight="1" x14ac:dyDescent="0.3">
      <c r="A196" s="16"/>
      <c r="B196" s="17"/>
      <c r="C196" s="16"/>
      <c r="D196" s="18"/>
      <c r="E196" s="19"/>
    </row>
    <row r="197" spans="1:6" s="15" customFormat="1" x14ac:dyDescent="0.3">
      <c r="A197" s="16"/>
      <c r="B197" s="17"/>
      <c r="C197" s="16"/>
      <c r="D197" s="18"/>
      <c r="E197" s="19"/>
    </row>
    <row r="198" spans="1:6" s="15" customFormat="1" ht="25.05" customHeight="1" x14ac:dyDescent="0.3">
      <c r="A198" s="16"/>
      <c r="B198" s="17"/>
      <c r="C198" s="16"/>
      <c r="D198" s="18"/>
      <c r="E198" s="19"/>
    </row>
    <row r="199" spans="1:6" s="15" customFormat="1" x14ac:dyDescent="0.3">
      <c r="A199" s="16"/>
      <c r="B199" s="17"/>
      <c r="C199" s="16"/>
      <c r="D199" s="18"/>
      <c r="E199" s="19"/>
    </row>
    <row r="200" spans="1:6" s="15" customFormat="1" ht="25.05" customHeight="1" x14ac:dyDescent="0.3">
      <c r="A200" s="16"/>
      <c r="B200" s="17"/>
      <c r="C200" s="16"/>
      <c r="D200" s="18"/>
      <c r="E200" s="19"/>
    </row>
    <row r="201" spans="1:6" s="15" customFormat="1" ht="50.25" customHeight="1" x14ac:dyDescent="0.3">
      <c r="A201" s="16"/>
      <c r="B201" s="17"/>
      <c r="C201" s="16"/>
      <c r="D201" s="18"/>
      <c r="E201" s="19"/>
    </row>
    <row r="202" spans="1:6" s="15" customFormat="1" ht="50.25" customHeight="1" x14ac:dyDescent="0.3">
      <c r="A202" s="16"/>
      <c r="B202" s="17"/>
      <c r="C202" s="16"/>
      <c r="D202" s="18"/>
      <c r="E202" s="19"/>
    </row>
    <row r="203" spans="1:6" s="15" customFormat="1" x14ac:dyDescent="0.3">
      <c r="A203" s="16"/>
      <c r="B203" s="17"/>
      <c r="C203" s="16"/>
      <c r="D203" s="18"/>
      <c r="E203" s="19"/>
    </row>
  </sheetData>
  <sheetProtection algorithmName="SHA-512" hashValue="O6ngodbb+UUXVYr+ZLKmB2xUjKcE3x4XmGAqms4q/Kp4R4lSJG2wGbP7TBOUKMWW2sBDEajFwK/QQsuWSIdENg==" saltValue="g2hLG7eFFIfWs5ilKhk3tQ==" spinCount="100000" sheet="1" scenarios="1" formatCells="0" selectLockedCells="1"/>
  <protectedRanges>
    <protectedRange sqref="E12:E171" name="Range1"/>
  </protectedRanges>
  <mergeCells count="3">
    <mergeCell ref="A3:F3"/>
    <mergeCell ref="D5:E5"/>
    <mergeCell ref="C2:E2"/>
  </mergeCells>
  <pageMargins left="0.23622047244094491" right="0.19685039370078741" top="0.39370078740157483" bottom="0.35433070866141736" header="0" footer="0.15748031496062992"/>
  <pageSetup paperSize="9" scale="77" fitToHeight="0" orientation="portrait" r:id="rId1"/>
  <headerFooter>
    <oddHeader>&amp;L&amp;"Calibri"&amp;10&amp;K000000 Sensitivity - General&amp;1#_x000D_</oddHeader>
  </headerFooter>
  <rowBreaks count="6" manualBreakCount="6">
    <brk id="37" max="16383" man="1"/>
    <brk id="55" max="6" man="1"/>
    <brk id="67" max="16383" man="1"/>
    <brk id="97" max="16383" man="1"/>
    <brk id="123" max="16383" man="1"/>
    <brk id="1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RIMS Pricing Schedule</vt:lpstr>
      <vt:lpstr>'RIMS Pricing Schedule'!Print_Titles</vt:lpstr>
    </vt:vector>
  </TitlesOfParts>
  <Company>The SA National Roads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Sibongile Makamba (NR)</cp:lastModifiedBy>
  <cp:lastPrinted>2020-06-20T20:04:33Z</cp:lastPrinted>
  <dcterms:created xsi:type="dcterms:W3CDTF">2012-11-11T13:06:52Z</dcterms:created>
  <dcterms:modified xsi:type="dcterms:W3CDTF">2024-04-23T10:56:51Z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024da7-7918-49c2-a744-b84d0bf2c679_Enabled">
    <vt:lpwstr>true</vt:lpwstr>
  </property>
  <property fmtid="{D5CDD505-2E9C-101B-9397-08002B2CF9AE}" pid="3" name="MSIP_Label_5a024da7-7918-49c2-a744-b84d0bf2c679_SetDate">
    <vt:lpwstr>2024-04-22T09:04:00Z</vt:lpwstr>
  </property>
  <property fmtid="{D5CDD505-2E9C-101B-9397-08002B2CF9AE}" pid="4" name="MSIP_Label_5a024da7-7918-49c2-a744-b84d0bf2c679_Method">
    <vt:lpwstr>Standard</vt:lpwstr>
  </property>
  <property fmtid="{D5CDD505-2E9C-101B-9397-08002B2CF9AE}" pid="5" name="MSIP_Label_5a024da7-7918-49c2-a744-b84d0bf2c679_Name">
    <vt:lpwstr>General</vt:lpwstr>
  </property>
  <property fmtid="{D5CDD505-2E9C-101B-9397-08002B2CF9AE}" pid="6" name="MSIP_Label_5a024da7-7918-49c2-a744-b84d0bf2c679_SiteId">
    <vt:lpwstr>24236235-bb51-454e-8f47-206699c7e33b</vt:lpwstr>
  </property>
  <property fmtid="{D5CDD505-2E9C-101B-9397-08002B2CF9AE}" pid="7" name="MSIP_Label_5a024da7-7918-49c2-a744-b84d0bf2c679_ActionId">
    <vt:lpwstr>b5fb9133-50ec-44bb-8cd2-f79fddddbc21</vt:lpwstr>
  </property>
  <property fmtid="{D5CDD505-2E9C-101B-9397-08002B2CF9AE}" pid="8" name="MSIP_Label_5a024da7-7918-49c2-a744-b84d0bf2c679_ContentBits">
    <vt:lpwstr>1</vt:lpwstr>
  </property>
</Properties>
</file>