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Tender documents\"/>
    </mc:Choice>
  </mc:AlternateContent>
  <bookViews>
    <workbookView xWindow="-120" yWindow="-120" windowWidth="20730" windowHeight="11040" firstSheet="4" activeTab="21"/>
  </bookViews>
  <sheets>
    <sheet name="Summary" sheetId="1" r:id="rId1"/>
    <sheet name="1200" sheetId="2" r:id="rId2"/>
    <sheet name="1300" sheetId="3" r:id="rId3"/>
    <sheet name="1400" sheetId="4" r:id="rId4"/>
    <sheet name="1500" sheetId="5" r:id="rId5"/>
    <sheet name="1600" sheetId="6" r:id="rId6"/>
    <sheet name="1700" sheetId="7" r:id="rId7"/>
    <sheet name="1800" sheetId="9" r:id="rId8"/>
    <sheet name="2100" sheetId="10" r:id="rId9"/>
    <sheet name="2200" sheetId="11" r:id="rId10"/>
    <sheet name="2300" sheetId="12" r:id="rId11"/>
    <sheet name="3100" sheetId="13" r:id="rId12"/>
    <sheet name="3300" sheetId="14" r:id="rId13"/>
    <sheet name="3400" sheetId="15" r:id="rId14"/>
    <sheet name="5100" sheetId="17" r:id="rId15"/>
    <sheet name="3500" sheetId="16" r:id="rId16"/>
    <sheet name="5200" sheetId="18" r:id="rId17"/>
    <sheet name="5400" sheetId="19" r:id="rId18"/>
    <sheet name="5600" sheetId="20" r:id="rId19"/>
    <sheet name="5700" sheetId="21" r:id="rId20"/>
    <sheet name="5900" sheetId="22" r:id="rId21"/>
    <sheet name="7300" sheetId="23" r:id="rId22"/>
    <sheet name="8100" sheetId="24" r:id="rId23"/>
    <sheet name="TRAINING" sheetId="25" r:id="rId24"/>
  </sheets>
  <externalReferences>
    <externalReference r:id="rId25"/>
  </externalReferences>
  <definedNames>
    <definedName name="_xlnm.Print_Area" localSheetId="1">'1200'!$A$1:$H$58</definedName>
    <definedName name="_xlnm.Print_Area" localSheetId="0">Summary!$A$1:$K$58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25" l="1"/>
  <c r="F15" i="25"/>
  <c r="G12" i="24"/>
  <c r="F12" i="24"/>
  <c r="G28" i="15"/>
  <c r="F28" i="15"/>
  <c r="G55" i="4"/>
  <c r="F55" i="4"/>
  <c r="G33" i="2"/>
  <c r="F33" i="2"/>
  <c r="G27" i="2"/>
  <c r="F27" i="2"/>
  <c r="G13" i="2"/>
  <c r="F13" i="2"/>
  <c r="E62" i="5" l="1"/>
  <c r="E20" i="5"/>
  <c r="E14" i="5" l="1"/>
  <c r="E19" i="16" l="1"/>
  <c r="E42" i="14"/>
  <c r="E15" i="11"/>
  <c r="E39" i="10"/>
  <c r="G26" i="15"/>
  <c r="G10" i="24" l="1"/>
  <c r="E33" i="11"/>
  <c r="E31" i="11"/>
  <c r="G47" i="2"/>
  <c r="E11" i="16" l="1"/>
  <c r="C33" i="1" l="1"/>
  <c r="C28" i="1"/>
  <c r="G12" i="25"/>
  <c r="G10" i="25"/>
  <c r="D55" i="4"/>
  <c r="G54" i="4"/>
  <c r="E45" i="3"/>
  <c r="E41" i="3"/>
  <c r="E18" i="3"/>
  <c r="E19" i="3" s="1"/>
  <c r="E39" i="2" l="1"/>
  <c r="G32" i="2"/>
  <c r="G26" i="2"/>
  <c r="G18" i="2"/>
  <c r="G12" i="2"/>
  <c r="B46" i="1"/>
  <c r="B45" i="1"/>
  <c r="B44" i="1"/>
  <c r="B31" i="1"/>
  <c r="B30" i="1"/>
  <c r="B29" i="1"/>
  <c r="B27" i="1"/>
  <c r="B26" i="1"/>
  <c r="B25" i="1"/>
  <c r="B24" i="1"/>
  <c r="B22" i="1"/>
  <c r="B21" i="1"/>
  <c r="B20" i="1"/>
  <c r="B18" i="1"/>
  <c r="B16" i="1"/>
  <c r="B11" i="1"/>
  <c r="B10" i="1"/>
  <c r="B9" i="1"/>
</calcChain>
</file>

<file path=xl/sharedStrings.xml><?xml version="1.0" encoding="utf-8"?>
<sst xmlns="http://schemas.openxmlformats.org/spreadsheetml/2006/main" count="1115" uniqueCount="630">
  <si>
    <t>SECTION</t>
  </si>
  <si>
    <t>DESCRIPTION</t>
  </si>
  <si>
    <t>AMOUNT (ZAR)</t>
  </si>
  <si>
    <t>SCHEDULE A</t>
  </si>
  <si>
    <t>PRELIMINARY AND GENERAL</t>
  </si>
  <si>
    <t>GENERAL REQUIREMENTS AND PROVISIONS</t>
  </si>
  <si>
    <t>CONTRACTOR'S ESTABLISHMENT ON SITE AND GENERAL OBLIGATIONS</t>
  </si>
  <si>
    <t>HOUSING, OFFICES AND LABORATORIES FOR THE ENGINEER'S SITE PERSONNEL</t>
  </si>
  <si>
    <t>TOTAL SCHEDULE A</t>
  </si>
  <si>
    <t>SCHEDULE B</t>
  </si>
  <si>
    <t>ROADWORKS</t>
  </si>
  <si>
    <t>ACCOMMODATION OF TRAFFIC</t>
  </si>
  <si>
    <t>OVERHAUL</t>
  </si>
  <si>
    <t>CLEARING AND GRUBBING</t>
  </si>
  <si>
    <t>DAYWORKS</t>
  </si>
  <si>
    <t>DRAINS</t>
  </si>
  <si>
    <t>PREFABRICATED CULVERTS</t>
  </si>
  <si>
    <t>BORROW MATERIALS</t>
  </si>
  <si>
    <t>MASS EARTHWORKS</t>
  </si>
  <si>
    <t>PAVEMENT LAYERS OF GRAVEL MATERIALS</t>
  </si>
  <si>
    <t>STABILIZATION</t>
  </si>
  <si>
    <t>ROAD SIGNS</t>
  </si>
  <si>
    <t>ROAD MARKINGS</t>
  </si>
  <si>
    <t>TESTING MATERIAL AND WORKMANSHIP</t>
  </si>
  <si>
    <t>TOTAL SCHEDULE B</t>
  </si>
  <si>
    <t>SCHEDULE C</t>
  </si>
  <si>
    <t>PROVISIONAL SUMS</t>
  </si>
  <si>
    <t>C1</t>
  </si>
  <si>
    <t>PROVISION OF STRUCTURED TRAINING</t>
  </si>
  <si>
    <t>TOTAL SCHEDULE C</t>
  </si>
  <si>
    <t>SUMMARY OF SCHEDULES</t>
  </si>
  <si>
    <t>SUB-TOTAL</t>
  </si>
  <si>
    <t>TOTAL CONSTRUCTION COST</t>
  </si>
  <si>
    <t xml:space="preserve">Add 10% CONTINGENCIES (The sum provided here is under the sole control of the engineer and may be </t>
  </si>
  <si>
    <t>deducted in whole or part)</t>
  </si>
  <si>
    <t>15% Value Added Tax (VAT)</t>
  </si>
  <si>
    <t>SCHEDULE A : GENERAL</t>
  </si>
  <si>
    <t>SECTION 1200</t>
  </si>
  <si>
    <t>ITEM</t>
  </si>
  <si>
    <t>UNIT</t>
  </si>
  <si>
    <t>QTY</t>
  </si>
  <si>
    <t>RATE</t>
  </si>
  <si>
    <t>AMOUNT</t>
  </si>
  <si>
    <t>1200</t>
  </si>
  <si>
    <t>B12.01</t>
  </si>
  <si>
    <t>The contractor's obligations in respect of local and other</t>
  </si>
  <si>
    <t xml:space="preserve"> labourers:</t>
  </si>
  <si>
    <t>(a) Utility services</t>
  </si>
  <si>
    <t>(i) Relocation of services and payments to service owners</t>
  </si>
  <si>
    <t>Prov Sum</t>
  </si>
  <si>
    <t>(ii) Handling costs and profit in respect of sub-item B12.01(a)(i) above</t>
  </si>
  <si>
    <t>%</t>
  </si>
  <si>
    <t>B12,03</t>
  </si>
  <si>
    <t>B12,04</t>
  </si>
  <si>
    <t>Provision for a Community Liaison Officer</t>
  </si>
  <si>
    <t>Provisional sum for the payment of the Community</t>
  </si>
  <si>
    <t>Liaison Officer and PSC Members</t>
  </si>
  <si>
    <t>B12,05</t>
  </si>
  <si>
    <t>Month</t>
  </si>
  <si>
    <t>PC Sum</t>
  </si>
  <si>
    <t>B12,06</t>
  </si>
  <si>
    <t>Supply and Install Contract Notice boards as instructed by the Engineer (as per drawing)</t>
  </si>
  <si>
    <t>No,</t>
  </si>
  <si>
    <t>TOTAL CARRIED TO SUMMARY</t>
  </si>
  <si>
    <t>(a) Provisional Sum for the payment of the Community Liaison Officer</t>
  </si>
  <si>
    <t>B12/C1.1</t>
  </si>
  <si>
    <t>B12/C1.2</t>
  </si>
  <si>
    <t>Submission of Health and Safety File</t>
  </si>
  <si>
    <t>Site Supervision By Project Engineer</t>
  </si>
  <si>
    <t>Health and Safety obligations</t>
  </si>
  <si>
    <t>(a) Contractor's initial obligation in respect of the OHS Act and construction regulations</t>
  </si>
  <si>
    <t>(c) Special information signs</t>
  </si>
  <si>
    <t>(d) Handling costs and profit in respect of subitem B12,05(a)+(b)</t>
  </si>
  <si>
    <t>L/Sum</t>
  </si>
  <si>
    <t>(a) Provisional Sum for PSC</t>
  </si>
  <si>
    <t>(b) Handling costs and profit in respect of subitem B12,04(a)</t>
  </si>
  <si>
    <t>Prov.Sum</t>
  </si>
  <si>
    <t>1300</t>
  </si>
  <si>
    <t>SECTION 1300</t>
  </si>
  <si>
    <t>CONTRACTORS ESTABLISHMENT ON SITE AND GENERAL OBLIGATIONS</t>
  </si>
  <si>
    <t>The contractors general obligations</t>
  </si>
  <si>
    <t>(a)</t>
  </si>
  <si>
    <t>Fixed obligations</t>
  </si>
  <si>
    <t>L/sum</t>
  </si>
  <si>
    <t>(b)</t>
  </si>
  <si>
    <t>Value related obligations</t>
  </si>
  <si>
    <t>(c)</t>
  </si>
  <si>
    <t>Time related obligations</t>
  </si>
  <si>
    <t>B13.01</t>
  </si>
  <si>
    <t>(d)Health and Safety obligations</t>
  </si>
  <si>
    <t xml:space="preserve">(f) Environmental obligation </t>
  </si>
  <si>
    <t xml:space="preserve">(h) Security on site </t>
  </si>
  <si>
    <t>NB: The combined tendered total for subitem (a)</t>
  </si>
  <si>
    <t xml:space="preserve">(b) and (c) should not exceed 15% of the tender </t>
  </si>
  <si>
    <t xml:space="preserve">sum, excluding VAT, (refer to form H; </t>
  </si>
  <si>
    <t>CONTRACTORS ESTABLISHMENT ON SITE)</t>
  </si>
  <si>
    <t>B13.02</t>
  </si>
  <si>
    <t xml:space="preserve">Contractor's initial obligations in respect of the Occupational </t>
  </si>
  <si>
    <t>Health and Safety Act and Construction Regulations.</t>
  </si>
  <si>
    <t>Preparation of Health &amp; Safety Plan</t>
  </si>
  <si>
    <t xml:space="preserve">Compilation of a Risk Assessment prior to </t>
  </si>
  <si>
    <t>commencement of Construction.</t>
  </si>
  <si>
    <t>Health &amp; safety induction training of employees</t>
  </si>
  <si>
    <t>(d)</t>
  </si>
  <si>
    <t>(e)</t>
  </si>
  <si>
    <t xml:space="preserve"> Handling cost and profit in respect of subitem B13.02 (a)</t>
  </si>
  <si>
    <t>B13.03</t>
  </si>
  <si>
    <t xml:space="preserve">Contractor's time-related obligations in respect of the </t>
  </si>
  <si>
    <t>month</t>
  </si>
  <si>
    <t xml:space="preserve">Occupational Health and Safety Act and Construction </t>
  </si>
  <si>
    <t>Regulations including COVID-19 compliance as promulgated.</t>
  </si>
  <si>
    <t>B13.04</t>
  </si>
  <si>
    <t xml:space="preserve">Submission of the Health and Safety File, and obtaining </t>
  </si>
  <si>
    <t>the construction permit</t>
  </si>
  <si>
    <t xml:space="preserve">The combined total tendered for Items B13.02, B13.03 </t>
  </si>
  <si>
    <t xml:space="preserve">and B13.04 shall not be less than 1% of the total tendered </t>
  </si>
  <si>
    <t>sum, excluding VAT.</t>
  </si>
  <si>
    <t>13/22.26</t>
  </si>
  <si>
    <t>m3</t>
  </si>
  <si>
    <t xml:space="preserve">(e) Execution of the works </t>
  </si>
  <si>
    <t>Safety file which shall include all documentation required</t>
  </si>
  <si>
    <t xml:space="preserve">Compilation and keeping up with date the Health &amp; </t>
  </si>
  <si>
    <t xml:space="preserve">in terms of the Act including COVID-19. Implementation </t>
  </si>
  <si>
    <t>period</t>
  </si>
  <si>
    <t xml:space="preserve">of the health  and Safety plan over the entire construction </t>
  </si>
  <si>
    <t>Hand excavation to determine the position of existing services</t>
  </si>
  <si>
    <t>SECTION 1400</t>
  </si>
  <si>
    <t>1400</t>
  </si>
  <si>
    <t>Office and laboratory accommodation:</t>
  </si>
  <si>
    <t>m²</t>
  </si>
  <si>
    <t>(f)</t>
  </si>
  <si>
    <t>(i)</t>
  </si>
  <si>
    <t>(iii)</t>
  </si>
  <si>
    <t xml:space="preserve">(b) </t>
  </si>
  <si>
    <t>Open concrete working floors, 150mm thick</t>
  </si>
  <si>
    <t>Roofs over open concrete working floors</t>
  </si>
  <si>
    <t>(e) Ablution units</t>
  </si>
  <si>
    <t>Stores</t>
  </si>
  <si>
    <t>(f) Kitchen Unit</t>
  </si>
  <si>
    <t>Office furniture:</t>
  </si>
  <si>
    <t>(a) Chairs</t>
  </si>
  <si>
    <t>No</t>
  </si>
  <si>
    <t>(d) Desks, complete with drawers and locks</t>
  </si>
  <si>
    <t>(f) Conference tables</t>
  </si>
  <si>
    <t>Office and laboratory fittings, installations and equipment:</t>
  </si>
  <si>
    <t>(a) Items measured by number:</t>
  </si>
  <si>
    <t>(i) 220/250 volt power points</t>
  </si>
  <si>
    <t>(xiv) General-purpose steel cupboards with shelves</t>
  </si>
  <si>
    <t>B14,03</t>
  </si>
  <si>
    <t>(xix) Rain gauge</t>
  </si>
  <si>
    <t>(xx) Maximum and minimum thermometer</t>
  </si>
  <si>
    <t xml:space="preserve">(c) </t>
  </si>
  <si>
    <t>Items measured by area:</t>
  </si>
  <si>
    <t>(ii)</t>
  </si>
  <si>
    <t>(viii)</t>
  </si>
  <si>
    <t>Notice boards as specified</t>
  </si>
  <si>
    <t>(ii) Double 80 watt fluorescent-light fittings complete with ballast and tubes</t>
  </si>
  <si>
    <t>(iii) Single incandescent-light fittings complete with 100-watt globes</t>
  </si>
  <si>
    <t>( c)</t>
  </si>
  <si>
    <t>Car ports as specified at offices and laboratory buildings</t>
  </si>
  <si>
    <t>Rented, hotel and other accommodation</t>
  </si>
  <si>
    <t>(a) Provisional sum for providing rented housing, hotel or other acomodation as described in subsubclause 14,03 (c)(ii)</t>
  </si>
  <si>
    <t>(b) Handling costs and profit in respect of subitem 14,07(a)</t>
  </si>
  <si>
    <t>Services:</t>
  </si>
  <si>
    <t>(a) Services at offices:</t>
  </si>
  <si>
    <t>(i) Fixed costs</t>
  </si>
  <si>
    <t>Lump Sum</t>
  </si>
  <si>
    <t>(ii) Running costs</t>
  </si>
  <si>
    <t>Provision of photostat facilities</t>
  </si>
  <si>
    <t>B14.12</t>
  </si>
  <si>
    <t>Independent  Laboratory</t>
  </si>
  <si>
    <t>b)     Handling Cost and profit in respect of item B14.12(a)</t>
  </si>
  <si>
    <t>Telecommunications System</t>
  </si>
  <si>
    <t>(a) Provision of telephone service, including the cost of calls in connection with contract administration and telephone rental</t>
  </si>
  <si>
    <t>( c) Provision of Laptop for the use of Engineer</t>
  </si>
  <si>
    <t>(d) Handling costs and profit in respect of sub-item 14,03(c) above</t>
  </si>
  <si>
    <t>(b) Handling costs and profit in respect of sub-item 14,03(a) above</t>
  </si>
  <si>
    <t>1500</t>
  </si>
  <si>
    <t>SECTION 1500</t>
  </si>
  <si>
    <t xml:space="preserve">Accomodating traffic and maintaining tempory deviations </t>
  </si>
  <si>
    <t>km</t>
  </si>
  <si>
    <t>(Including Watering of By Pass/Deviation)</t>
  </si>
  <si>
    <t>Earthworks for temporary deviations:</t>
  </si>
  <si>
    <t>Shaping of temporary deviatons</t>
  </si>
  <si>
    <t>(b) Cut and borrow to fill</t>
  </si>
  <si>
    <t>( c) Cut to spoil</t>
  </si>
  <si>
    <t>Temporary traffic control facilies :</t>
  </si>
  <si>
    <t>Flagmen</t>
  </si>
  <si>
    <t>Man days</t>
  </si>
  <si>
    <t>Portable STOP &amp; GO-RY signs</t>
  </si>
  <si>
    <t>Box culverts up to and including 1.5 m vertical dimension</t>
  </si>
  <si>
    <t>No.</t>
  </si>
  <si>
    <t>Road signs, R- and TR series, (1200 mm dia)</t>
  </si>
  <si>
    <t>(i)  1200mm</t>
  </si>
  <si>
    <t>(ii)  1500mm</t>
  </si>
  <si>
    <t>(d) Amber flicker lights</t>
  </si>
  <si>
    <t>Road signs, TW series (1500 mm sides)</t>
  </si>
  <si>
    <t>(ii)  2400mm x 400mm</t>
  </si>
  <si>
    <t>(g)</t>
  </si>
  <si>
    <t>Road signs, STW,-DTWG,TGS-, and TG series</t>
  </si>
  <si>
    <t>(excluding delineators and barricades)</t>
  </si>
  <si>
    <t>(h)</t>
  </si>
  <si>
    <t>Delineators (DTG50J)</t>
  </si>
  <si>
    <t>Mounted back to back (1200 mm x 150 mm)</t>
  </si>
  <si>
    <t>Moveable barricades/road signs combination</t>
  </si>
  <si>
    <t>(j)</t>
  </si>
  <si>
    <t>Traffic cones (750 mm high)</t>
  </si>
  <si>
    <t>(n)</t>
  </si>
  <si>
    <t>Provision of high visibility safety jackets</t>
  </si>
  <si>
    <t>B15,11</t>
  </si>
  <si>
    <t>Temporary traffic-control facilities</t>
  </si>
  <si>
    <t>Provision, first erection on site and final removal</t>
  </si>
  <si>
    <t>B15.14</t>
  </si>
  <si>
    <t>Amber flashing lights mounted on signs</t>
  </si>
  <si>
    <t>no</t>
  </si>
  <si>
    <t>15/34.01</t>
  </si>
  <si>
    <t>Pavement layers constructed from gravel taken from cut or borrow borrow including free-haul up to 1,0 km:</t>
  </si>
  <si>
    <t/>
  </si>
  <si>
    <t>(b) Gravel shoulders compacted to:</t>
  </si>
  <si>
    <t>m³</t>
  </si>
  <si>
    <t>(ii) 93% of modified AASHTO density for a compacted layer thickness of 150mm</t>
  </si>
  <si>
    <t>Brought forward</t>
  </si>
  <si>
    <t>km-pass</t>
  </si>
  <si>
    <t>m</t>
  </si>
  <si>
    <t>Blading by a road grader of:</t>
  </si>
  <si>
    <t>(a) Temporary deviations</t>
  </si>
  <si>
    <t>(b) Existing roads used as temporary deviations</t>
  </si>
  <si>
    <t>B15,12</t>
  </si>
  <si>
    <t>Temporary culverts</t>
  </si>
  <si>
    <t>(a) Provision and laying of temporary prefabricated culverts</t>
  </si>
  <si>
    <t>complete:</t>
  </si>
  <si>
    <t xml:space="preserve">        (1) 600mm dia</t>
  </si>
  <si>
    <t>(b) Re-use of prefabricated culverts complete:</t>
  </si>
  <si>
    <t xml:space="preserve">         bedding</t>
  </si>
  <si>
    <t xml:space="preserve">    (i) Type SC pipe D-load pipes with ogee joints on class D </t>
  </si>
  <si>
    <t xml:space="preserve">             bedding</t>
  </si>
  <si>
    <t>CARRIED FORWARD</t>
  </si>
  <si>
    <t>CARRIED TO SUMMARY</t>
  </si>
  <si>
    <t>SECTION 1600</t>
  </si>
  <si>
    <t>1600</t>
  </si>
  <si>
    <t>1700</t>
  </si>
  <si>
    <t>SECTION 1700</t>
  </si>
  <si>
    <t>16.01</t>
  </si>
  <si>
    <t xml:space="preserve">Overhaul on material hauled in excess of a </t>
  </si>
  <si>
    <t>free-haul distance of 0,5 km, for haul up to</t>
  </si>
  <si>
    <t>or through 1,0 km (restricted overhaul)</t>
  </si>
  <si>
    <t>16.02</t>
  </si>
  <si>
    <t xml:space="preserve">Overhaul on material hauled in excess of </t>
  </si>
  <si>
    <t>5,0 km (ordinary overhaul)</t>
  </si>
  <si>
    <t>m³-km</t>
  </si>
  <si>
    <t>SCHEDULE B : ROADWORKS</t>
  </si>
  <si>
    <t>Clearing and grubbing within the road reserve</t>
  </si>
  <si>
    <t>ha</t>
  </si>
  <si>
    <t>Removal and grubbing of large trees and tree stumps</t>
  </si>
  <si>
    <t xml:space="preserve"> </t>
  </si>
  <si>
    <t>Grith exceeding 1m up to and including 2m</t>
  </si>
  <si>
    <t>(b) Girth exceeding 2 m up to and including 3 m</t>
  </si>
  <si>
    <t>Girth larger than 3m up to andincluding 4m</t>
  </si>
  <si>
    <t>1800</t>
  </si>
  <si>
    <t>SECTION 1800</t>
  </si>
  <si>
    <t>B18,01</t>
  </si>
  <si>
    <t>Labourers:</t>
  </si>
  <si>
    <t>(i) Unskilled</t>
  </si>
  <si>
    <t>hr</t>
  </si>
  <si>
    <t>(ii) Semi-skilled</t>
  </si>
  <si>
    <t>(iii) Skilled</t>
  </si>
  <si>
    <t>(iv) Ganger</t>
  </si>
  <si>
    <t>(v) Flagmen</t>
  </si>
  <si>
    <t>B18,02</t>
  </si>
  <si>
    <t>Foreman</t>
  </si>
  <si>
    <t>B18,03</t>
  </si>
  <si>
    <t>Tipper trucks:</t>
  </si>
  <si>
    <t>(i) 3 - 5 ton</t>
  </si>
  <si>
    <t>(ii) 5,1 - 10 ton</t>
  </si>
  <si>
    <t>B18,04</t>
  </si>
  <si>
    <t>Loader (0,5m³)</t>
  </si>
  <si>
    <t>B18,05</t>
  </si>
  <si>
    <t>B18,06</t>
  </si>
  <si>
    <t>LDV</t>
  </si>
  <si>
    <t>B18,07</t>
  </si>
  <si>
    <t>Compaction Rollers:</t>
  </si>
  <si>
    <t>(i) Vibrator roller</t>
  </si>
  <si>
    <t>(ii) Tamping roller</t>
  </si>
  <si>
    <t>(iii) Grid roller</t>
  </si>
  <si>
    <t>B18,08</t>
  </si>
  <si>
    <t>Hand Controlled Compactors</t>
  </si>
  <si>
    <t>(i) Pedestrian roller (Bomag BW90 or similar)</t>
  </si>
  <si>
    <t>(ii) Vibratory plate</t>
  </si>
  <si>
    <t>(iii) Rammers</t>
  </si>
  <si>
    <t>B18,09</t>
  </si>
  <si>
    <t>Water truck (min 10 000 l )</t>
  </si>
  <si>
    <t>B18,10</t>
  </si>
  <si>
    <t>Dozer (D7 or similar)</t>
  </si>
  <si>
    <t>2100</t>
  </si>
  <si>
    <t>SECTION 2100</t>
  </si>
  <si>
    <t>B21.01</t>
  </si>
  <si>
    <t>Excavation for open drains:</t>
  </si>
  <si>
    <t>(a)  Excavating soft material situated within the following depth ranges below the surface level:</t>
  </si>
  <si>
    <t>(i)  0m up to 1,5m</t>
  </si>
  <si>
    <t>(b)  Extra over subitem 21,01(a) for excavation in (b)  hard material, irrespective of depth</t>
  </si>
  <si>
    <t>Clearing and shaping of existing open drains</t>
  </si>
  <si>
    <t>Excavation for subsoil drainage systems:</t>
  </si>
  <si>
    <t>Excavating soft material situated within the</t>
  </si>
  <si>
    <t>following depth ranges below the surface level :</t>
  </si>
  <si>
    <t>0m up to 1,5m</t>
  </si>
  <si>
    <t>Pipes in subsurface drainage systems:</t>
  </si>
  <si>
    <t>Synthetic-fibre filter fabric:</t>
  </si>
  <si>
    <t>Non-woven needle punched type:</t>
  </si>
  <si>
    <t>"Kaymat U24" or approved  equivalent</t>
  </si>
  <si>
    <t>Outlet structures</t>
  </si>
  <si>
    <t>Concrete caps for sub-soil drain pipes</t>
  </si>
  <si>
    <t>Overhaul for material hauled in excess of 1,0km free-</t>
  </si>
  <si>
    <t>haul (normal overhaul)</t>
  </si>
  <si>
    <t>Backfilling existing eroded side drains</t>
  </si>
  <si>
    <t>Test flushing of pipe subsoil drains</t>
  </si>
  <si>
    <t>B21.22</t>
  </si>
  <si>
    <t>Subsoil outlet marker board</t>
  </si>
  <si>
    <t>B21.23</t>
  </si>
  <si>
    <t xml:space="preserve">Break into existing drainage structures and install subsoil drain pipe </t>
  </si>
  <si>
    <t>SECTION 2200</t>
  </si>
  <si>
    <t>2200</t>
  </si>
  <si>
    <t>Excavation :</t>
  </si>
  <si>
    <t>Exceeding 1,5 m up to 3,0 m</t>
  </si>
  <si>
    <t>Backfilling :</t>
  </si>
  <si>
    <t>Using the excavated material :</t>
  </si>
  <si>
    <t>Using imported selected material :</t>
  </si>
  <si>
    <t>Concrete pipe culverts:</t>
  </si>
  <si>
    <t xml:space="preserve">On class B bedding </t>
  </si>
  <si>
    <t>Class 50 D pipes, 600mm diameter</t>
  </si>
  <si>
    <t xml:space="preserve">m </t>
  </si>
  <si>
    <t>Portal and rectangular culverts :</t>
  </si>
  <si>
    <t>Cast in situ concrete and formwork :</t>
  </si>
  <si>
    <t>In floor slabs for portal culverts including formwork</t>
  </si>
  <si>
    <t>joints and class U2 surface finish (class 30/19 concrete)</t>
  </si>
  <si>
    <t>In inlet and outlet structures, excluding formwork but</t>
  </si>
  <si>
    <t>including class U2 surface finish (class 30/19 concrete)</t>
  </si>
  <si>
    <t>t</t>
  </si>
  <si>
    <t>Removing existing concrete</t>
  </si>
  <si>
    <t>Plain concrete</t>
  </si>
  <si>
    <t>Reinforced concrete</t>
  </si>
  <si>
    <t>Brickwork (concrete bricks)</t>
  </si>
  <si>
    <t>230 mm thick</t>
  </si>
  <si>
    <t>22/64,01</t>
  </si>
  <si>
    <t>Cast in situ concrete:</t>
  </si>
  <si>
    <t>Class 15/19 Mass concrete</t>
  </si>
  <si>
    <t xml:space="preserve"> class 100S</t>
  </si>
  <si>
    <t xml:space="preserve">With prefabricated floor slabs, 1,2m x 1,2m (RP) Type </t>
  </si>
  <si>
    <t>(a) Mild steel bars</t>
  </si>
  <si>
    <t>Steel reinforcement</t>
  </si>
  <si>
    <t>2300</t>
  </si>
  <si>
    <t>SECTION 2300</t>
  </si>
  <si>
    <t xml:space="preserve">CONCRETE KERBING, CHANNELING, CHUTES, </t>
  </si>
  <si>
    <t>DOWNPIPES AND LININGS FOR OPEN DRAINS</t>
  </si>
  <si>
    <t>Concrete Kerbing:</t>
  </si>
  <si>
    <t xml:space="preserve">Prefabricated mountable kerb, SABS 927 Fig 8c, as shown </t>
  </si>
  <si>
    <t>on the drawings</t>
  </si>
  <si>
    <t>beam, as shown on the drawings*</t>
  </si>
  <si>
    <t>300 mm x 200 mm cast in situ class 25/19  concrete edge</t>
  </si>
  <si>
    <t>Type A in situ cast side drain, class 25/19 concrete</t>
  </si>
  <si>
    <t>150mm thick concrete drift, class 25/19 concrete</t>
  </si>
  <si>
    <t>23.07</t>
  </si>
  <si>
    <t>In soft material</t>
  </si>
  <si>
    <t>In hard material</t>
  </si>
  <si>
    <t>23.08</t>
  </si>
  <si>
    <t>Concrete lining for open drains:</t>
  </si>
  <si>
    <t>Trimming of excavations for concrete-lined open drains:</t>
  </si>
  <si>
    <t>Cast in situ class 15/19 concrete lining in v-drains*</t>
  </si>
  <si>
    <t>drains*</t>
  </si>
  <si>
    <t xml:space="preserve">Class U2 surface finish to cast in-situ concrete in open lined </t>
  </si>
  <si>
    <t>Sealed joints in concrete linings of open drains</t>
  </si>
  <si>
    <t>(description of type with reference to drawing</t>
  </si>
  <si>
    <t>Steel reinforcing:</t>
  </si>
  <si>
    <t>kg</t>
  </si>
  <si>
    <t>23.13</t>
  </si>
  <si>
    <t>23.09</t>
  </si>
  <si>
    <t>3100</t>
  </si>
  <si>
    <t>SECTION 3100</t>
  </si>
  <si>
    <t>Excess overburden</t>
  </si>
  <si>
    <t>Finishing - off borrow areas in:</t>
  </si>
  <si>
    <t>(b) Intermediate material</t>
  </si>
  <si>
    <t>(c ) Soft material</t>
  </si>
  <si>
    <t>3300</t>
  </si>
  <si>
    <t>SECTION 3300</t>
  </si>
  <si>
    <t>Cut to spoil, including free-haul up to 0,5km,</t>
  </si>
  <si>
    <t>Material obtained from:</t>
  </si>
  <si>
    <t>Soft excavation</t>
  </si>
  <si>
    <t>Intermediate excavation</t>
  </si>
  <si>
    <t>Hard excavation</t>
  </si>
  <si>
    <t>Boulder excavation class A</t>
  </si>
  <si>
    <t>Boulder excavation class B</t>
  </si>
  <si>
    <t xml:space="preserve"> 33.10</t>
  </si>
  <si>
    <t xml:space="preserve"> 33.11</t>
  </si>
  <si>
    <t>Three-roller-passes compaction:</t>
  </si>
  <si>
    <t>Vibratory roller</t>
  </si>
  <si>
    <t>Oscillatory roller</t>
  </si>
  <si>
    <t>Grid roller</t>
  </si>
  <si>
    <t>Tamping roller</t>
  </si>
  <si>
    <t>Finish-off cut and fill slopes, medians and interchange</t>
  </si>
  <si>
    <t>areas:</t>
  </si>
  <si>
    <t>Cut slopes</t>
  </si>
  <si>
    <t>33/16,02</t>
  </si>
  <si>
    <t>Overhaul on material hauled in excess of 1,0km (ordinary</t>
  </si>
  <si>
    <t>overhaul )</t>
  </si>
  <si>
    <t>Roadbed preparation and the compaction of material:</t>
  </si>
  <si>
    <t>Compaction to 90% of modified AASHTO density</t>
  </si>
  <si>
    <t>Fill slopes</t>
  </si>
  <si>
    <t>B33,20</t>
  </si>
  <si>
    <t>3400</t>
  </si>
  <si>
    <t>SECTION 3400</t>
  </si>
  <si>
    <t>PAVEMENT LAYERS OF GRAVEL MATERIAL</t>
  </si>
  <si>
    <t>B34.01</t>
  </si>
  <si>
    <t xml:space="preserve">Pavement  Layers constructed from gravel taken from </t>
  </si>
  <si>
    <t>thickness of 150mm</t>
  </si>
  <si>
    <t xml:space="preserve">95% of modified AASHTO density for a compacted layer </t>
  </si>
  <si>
    <t>97% of modified AASHTO density for a compacted layer</t>
  </si>
  <si>
    <t>thickness of 150 mm</t>
  </si>
  <si>
    <t>borrow pits or similar approved</t>
  </si>
  <si>
    <t>(c ) Gravel subbase material (G5) compacted to:</t>
  </si>
  <si>
    <t xml:space="preserve">(a) Sub-grade material G6 or better </t>
  </si>
  <si>
    <t>93% of modified AASHTO density for a compacted layer</t>
  </si>
  <si>
    <t>3500</t>
  </si>
  <si>
    <t>SECTION 3500</t>
  </si>
  <si>
    <t>Provision and application of water for curing</t>
  </si>
  <si>
    <t>kl</t>
  </si>
  <si>
    <t>Chemical stabilization extra over unstabilized compacted</t>
  </si>
  <si>
    <t>layers :</t>
  </si>
  <si>
    <t>Gravel base, 150mm thick</t>
  </si>
  <si>
    <t>Chemical stabilizing agent:</t>
  </si>
  <si>
    <t>SECTION 5100</t>
  </si>
  <si>
    <t>5100</t>
  </si>
  <si>
    <t>PITCHING, STONEWORK AND PROTECTION</t>
  </si>
  <si>
    <t>AGAINST EROSION</t>
  </si>
  <si>
    <t>Stone pitching</t>
  </si>
  <si>
    <t>(b) Grouted stone pitching 150mm thinkness</t>
  </si>
  <si>
    <r>
      <t>m</t>
    </r>
    <r>
      <rPr>
        <vertAlign val="superscript"/>
        <sz val="11"/>
        <color rgb="FF000000"/>
        <rFont val="Arial"/>
        <family val="2"/>
      </rPr>
      <t>3</t>
    </r>
  </si>
  <si>
    <t>5200</t>
  </si>
  <si>
    <t>SECTION 5200</t>
  </si>
  <si>
    <t>GABIONS</t>
  </si>
  <si>
    <t>Foundation trench excavation and backfilling</t>
  </si>
  <si>
    <t>Surface preparation for bedding the gabions</t>
  </si>
  <si>
    <t xml:space="preserve">(a) Galvanised gabion boxes (dimensions of box, nominal </t>
  </si>
  <si>
    <t>diameter of mesh and mesh size)</t>
  </si>
  <si>
    <t>(2m x 1m x 1m) with 80 x 100 x 2,7 mm mesh</t>
  </si>
  <si>
    <t>(3m/4m x 1m x 1m) with 80 x 100 x 2,7 mm class A mesh</t>
  </si>
  <si>
    <t>52.04</t>
  </si>
  <si>
    <t>5400</t>
  </si>
  <si>
    <t>SECTION 5400</t>
  </si>
  <si>
    <t>GUARDRAILS</t>
  </si>
  <si>
    <t>54.01</t>
  </si>
  <si>
    <t>Guardrails on timber posts:</t>
  </si>
  <si>
    <t>54.03</t>
  </si>
  <si>
    <t>Extra over items 54.01, 54.02 and 54.11 for horizontally curved guardrails factory bent to a radius of less than 45m</t>
  </si>
  <si>
    <t>End treatments</t>
  </si>
  <si>
    <t>(e) End treatments in accordance with the drawings where double guardrail sections are used</t>
  </si>
  <si>
    <t>End teatments in accordance with the drawings where single</t>
  </si>
  <si>
    <t>guardrail sections are use</t>
  </si>
  <si>
    <t xml:space="preserve">(ii) End treatments where single guardrail sections are used </t>
  </si>
  <si>
    <t xml:space="preserve">including additional posts) </t>
  </si>
  <si>
    <t>5600</t>
  </si>
  <si>
    <t>SECTION 5600</t>
  </si>
  <si>
    <t xml:space="preserve">Road sign boards with painted or coloured semi-matt </t>
  </si>
  <si>
    <t>background.Symbols, lettering and borders in semi-</t>
  </si>
  <si>
    <t>matt black or class 1 retroreflective material, where the</t>
  </si>
  <si>
    <t>sign board is constructed from :</t>
  </si>
  <si>
    <t>All Road Signs to be SANS Compliant</t>
  </si>
  <si>
    <t>Extra over item 56.01 for using:</t>
  </si>
  <si>
    <t xml:space="preserve">Road sign supports (overhead road sign </t>
  </si>
  <si>
    <t>structures excluded):</t>
  </si>
  <si>
    <t xml:space="preserve">Excavation and backfilling for road sign </t>
  </si>
  <si>
    <t>supports (not applicable to kilometre posts)</t>
  </si>
  <si>
    <t>(a) Aluminium sheet (2,0 mm thick):</t>
  </si>
  <si>
    <t>(i) Area not exceeding 2 m²</t>
  </si>
  <si>
    <t>(a) Background of retro-reflective material:</t>
  </si>
  <si>
    <t>(i) Class I</t>
  </si>
  <si>
    <t>(b) Timber, 150 mm dia treated with creosote</t>
  </si>
  <si>
    <t>Extra over item 56.05 for cement-treated soil backfill</t>
  </si>
  <si>
    <t>(iii) Class IV (Micro-Prismatic)</t>
  </si>
  <si>
    <t>(b) Lettering Symbols, numbers, arrows, emblems and</t>
  </si>
  <si>
    <t>borders of retro-reflective material:</t>
  </si>
  <si>
    <t>5700</t>
  </si>
  <si>
    <t>SECTION 5700</t>
  </si>
  <si>
    <t>Retro-reflective road marking paint:</t>
  </si>
  <si>
    <t>(a) White line (100mm wide broken or unbroken)</t>
  </si>
  <si>
    <t>(b) White lettering and symbols</t>
  </si>
  <si>
    <t>Setting out and premarking the lines</t>
  </si>
  <si>
    <t>(Excluding traffic island markings, lettering and symbols)</t>
  </si>
  <si>
    <t>5900</t>
  </si>
  <si>
    <t>SECTION 5900</t>
  </si>
  <si>
    <t xml:space="preserve">FINISHING THE ROAD AND ROAD RESERVE </t>
  </si>
  <si>
    <t>AND TREATING OLD ROADS</t>
  </si>
  <si>
    <t>Finishing the road and road reserve:</t>
  </si>
  <si>
    <t>(a) Single-carriageway road</t>
  </si>
  <si>
    <t>7300</t>
  </si>
  <si>
    <t>SECTION 7300</t>
  </si>
  <si>
    <t>Concrete Block paving</t>
  </si>
  <si>
    <t>(b) 80mm thick, class 25 interlocking blocks, including 20mm</t>
  </si>
  <si>
    <t>sand bedding</t>
  </si>
  <si>
    <t>Provision of approved herbicide and ant poison</t>
  </si>
  <si>
    <t>(a) provision of materials</t>
  </si>
  <si>
    <t xml:space="preserve">(b) Contractor's charges and profit added to the Prime Cost </t>
  </si>
  <si>
    <t>Sum</t>
  </si>
  <si>
    <t>8100</t>
  </si>
  <si>
    <t>SECTION 8100</t>
  </si>
  <si>
    <t>TESTING MATERIALS AND WORKMANSHIP</t>
  </si>
  <si>
    <t>Other special tests requested by the Engineer:</t>
  </si>
  <si>
    <t>(a) Cost of testing</t>
  </si>
  <si>
    <t>(b) Charge on Prime Cost Sum</t>
  </si>
  <si>
    <t>SCHEDULE C : TESTING &amp; PROVISIONAL SUMS</t>
  </si>
  <si>
    <t xml:space="preserve">SECTION TRAINING </t>
  </si>
  <si>
    <t>Provision for accredited training:</t>
  </si>
  <si>
    <t>(a)   Generic skills</t>
  </si>
  <si>
    <t>Prov. Sum</t>
  </si>
  <si>
    <t>(b)   Entrepreneurial skills</t>
  </si>
  <si>
    <t>(c)   Handling cost and profit in respect of sub-</t>
  </si>
  <si>
    <t xml:space="preserve">       items E12.06(a) and (b) above</t>
  </si>
  <si>
    <t>(d)   Training Venue</t>
  </si>
  <si>
    <t>Lump sum</t>
  </si>
  <si>
    <t xml:space="preserve">PITCHING, STONEWORK AND PROTECTION AGAINST EROSION </t>
  </si>
  <si>
    <t xml:space="preserve">CONCRETE KERBING, CONCRETE CHANNELLING, CHUTES AND DOWNPIPES AND CONCRETE LININGS FOR OPEN DRAINS </t>
  </si>
  <si>
    <t xml:space="preserve">GUARDRAILS </t>
  </si>
  <si>
    <t>FINISHING THE ROAD AND ROAD RESERVES AND TREATING OLD ROADS</t>
  </si>
  <si>
    <t>CONCRETE BLOCK PAVING FOR ROADS</t>
  </si>
  <si>
    <t xml:space="preserve">S U M M A R Y   O F   C O S T </t>
  </si>
  <si>
    <t>Provision for Relocation/Protection of Services</t>
  </si>
  <si>
    <t>Ordinary portland cement @ 3%</t>
  </si>
  <si>
    <t>Reshaping the road formation with material obtained from the road reserve and compacted to 90% of modified AASHTO density</t>
  </si>
  <si>
    <t>Class 100D, 750mm diameter*</t>
  </si>
  <si>
    <t>Offices (interior floor space only)</t>
  </si>
  <si>
    <t>a)     Provision for the use of an independent Laboratory for the Engineer*</t>
  </si>
  <si>
    <t>(b) Contractor's Time related Obligations in respect of the OHS Act and construction regulations</t>
  </si>
  <si>
    <t>(a)  Provisional Sum for Remunerarion of Employers Agent for Quality Control and Site Supervision</t>
  </si>
  <si>
    <t>C2.2.1</t>
  </si>
  <si>
    <t>C2.2.2</t>
  </si>
  <si>
    <t>C2.2.3</t>
  </si>
  <si>
    <t>C2.2.4</t>
  </si>
  <si>
    <t>C2.2.5</t>
  </si>
  <si>
    <t>C2.2.6</t>
  </si>
  <si>
    <t>C2.2.7</t>
  </si>
  <si>
    <t>C2.2.8</t>
  </si>
  <si>
    <t>C2.2.9</t>
  </si>
  <si>
    <t>C2.2.10</t>
  </si>
  <si>
    <t>C2.2.11</t>
  </si>
  <si>
    <t>C2.2.12</t>
  </si>
  <si>
    <t>C2.2.13</t>
  </si>
  <si>
    <t>C2.2.14</t>
  </si>
  <si>
    <t>C2.2.15</t>
  </si>
  <si>
    <t>C2.2.16</t>
  </si>
  <si>
    <t>C2.2.17</t>
  </si>
  <si>
    <t>C2.2.18</t>
  </si>
  <si>
    <t>C2.2.19</t>
  </si>
  <si>
    <t>C2.2.20</t>
  </si>
  <si>
    <t>C2.2.21</t>
  </si>
  <si>
    <t>C2.2.22</t>
  </si>
  <si>
    <t>C2.2.23</t>
  </si>
  <si>
    <t>C2.2.24</t>
  </si>
  <si>
    <t>C2.2.25</t>
  </si>
  <si>
    <t>commercial , private of other non-commercial suppliers.</t>
  </si>
  <si>
    <t>Cost of sampling and material testing</t>
  </si>
  <si>
    <t>Handling cost and profit in respect of item 34,05</t>
  </si>
  <si>
    <t>Trial section for a chemically stabilised layer</t>
  </si>
  <si>
    <t>Mechanical modification</t>
  </si>
  <si>
    <t>Rate Only</t>
  </si>
  <si>
    <t>(a) End wings to SANS 1350</t>
  </si>
  <si>
    <t>(b) Bull noses to SANS 1350</t>
  </si>
  <si>
    <t>Complete galvinised system compliant to SANS 1350</t>
  </si>
  <si>
    <t>(a) On timber posts</t>
  </si>
  <si>
    <t>(b) By the contractor (boundary walls and fences)</t>
  </si>
  <si>
    <t>(c) Handling cost and profit in respect of subitem B12,03(a), B12,03(b)</t>
  </si>
  <si>
    <t>(a) Allow a provisional sum for existing services/ Eskom to be relocated and/or protected as ordered  by the engineer</t>
  </si>
  <si>
    <t>(ii) Exceeding 1,5 m up to 3,0 m</t>
  </si>
  <si>
    <t>Fine grade stone (13,2mm nominal size aggregate)</t>
  </si>
  <si>
    <t>Unplasticized PVC pipes and fittings, normal duty complete</t>
  </si>
  <si>
    <t>with couplings:</t>
  </si>
  <si>
    <t>110mm diameter (perforated)</t>
  </si>
  <si>
    <t xml:space="preserve">Concrete outlet structures, manhole boxes, junction boxes </t>
  </si>
  <si>
    <t>Manhole boxes</t>
  </si>
  <si>
    <t>Junction boxes</t>
  </si>
  <si>
    <t xml:space="preserve"> (b) </t>
  </si>
  <si>
    <t>Manholes, catchpits, precast inlet and outlet structures</t>
  </si>
  <si>
    <t>(a) manholes boxes type as indicated on drawings</t>
  </si>
  <si>
    <t>(b) Catchpit type as indicated on drawings</t>
  </si>
  <si>
    <t>Plaster</t>
  </si>
  <si>
    <t>Insitu treatment of road bed</t>
  </si>
  <si>
    <t>In situ treatment by blasting (chemically)</t>
  </si>
  <si>
    <t>(a) in all classes of material</t>
  </si>
  <si>
    <t>Gabions:</t>
  </si>
  <si>
    <t>(b) Galvinized gabion reno mattresses,</t>
  </si>
  <si>
    <t xml:space="preserve">2,0m x 1,0m x 0,3m hexagonal woevn mesh with aperture of </t>
  </si>
  <si>
    <t>80mm x 100mm mesh and diaphrams at 1,0m centres and 2,7</t>
  </si>
  <si>
    <t>mm dia mesh wire</t>
  </si>
  <si>
    <t xml:space="preserve">(a) Geotextile filter fabric, Bidium grade A4 or approved </t>
  </si>
  <si>
    <t>equivalent or similar</t>
  </si>
  <si>
    <t xml:space="preserve">Filter fabric </t>
  </si>
  <si>
    <t>Hazard plates</t>
  </si>
  <si>
    <t>(a) W401</t>
  </si>
  <si>
    <t>(b) Handling costs and profit in respect of subitem above</t>
  </si>
  <si>
    <t>B15,14</t>
  </si>
  <si>
    <t xml:space="preserve">The provision and maintenance of rotating lights, etc for the </t>
  </si>
  <si>
    <t>use of the Engineer and his staff</t>
  </si>
  <si>
    <t>(a) Rotating lights</t>
  </si>
  <si>
    <t>(b) Safety vests</t>
  </si>
  <si>
    <t>Natural permeable material in subsoil drainage system</t>
  </si>
  <si>
    <t>(crushed-stone):</t>
  </si>
  <si>
    <t xml:space="preserve">Crushed-stone obtained from commercial sources </t>
  </si>
  <si>
    <t>(no-overhaul):</t>
  </si>
  <si>
    <t>irrespective of depth</t>
  </si>
  <si>
    <t>Extra over subitem 21,01(a) for excavation in hard material,</t>
  </si>
  <si>
    <t>cleaning eyes for subsoil drainage systems:</t>
  </si>
  <si>
    <t>Concrete kerbing-chanelling combination</t>
  </si>
  <si>
    <t>Welded steel fabric (Ref 395)</t>
  </si>
  <si>
    <t xml:space="preserve">Polyethylene sheeting (0,15 mm thick) for concrete-lined </t>
  </si>
  <si>
    <t>open drains</t>
  </si>
  <si>
    <t>Traffic calming devices</t>
  </si>
  <si>
    <t xml:space="preserve">Construction of speed humps complete as indicated on the </t>
  </si>
  <si>
    <t>construction drawings including road markings and signs</t>
  </si>
  <si>
    <t>Grader (CAT 140K or similar)</t>
  </si>
  <si>
    <t xml:space="preserve">   (i) 1500mm X 1500mm</t>
  </si>
  <si>
    <t>L/ Sum</t>
  </si>
  <si>
    <t>NOTE:</t>
  </si>
  <si>
    <t>Dayworks are executed at the instruction of the Engineer only,</t>
  </si>
  <si>
    <t xml:space="preserve">Supervision of dayworks is not payable under this section and </t>
  </si>
  <si>
    <t>is deemed to be included under Section 1200</t>
  </si>
  <si>
    <t>Add 10% CPA (Contract Price Adjustment)</t>
  </si>
  <si>
    <t xml:space="preserve">(c ) 60mm thick, grade 30MPa interlocking pavers, including </t>
  </si>
  <si>
    <t>20mm sand bedding</t>
  </si>
  <si>
    <t xml:space="preserve">Prefabricated barrier kerb, SABS 927 Fig 3, as shown </t>
  </si>
  <si>
    <t>(c )</t>
  </si>
  <si>
    <t xml:space="preserve">Prefabricated barrier kerb, SABS 927 Fig 10, as shown </t>
  </si>
  <si>
    <t>Box culverts exceeding 1.5 m vertical dimension</t>
  </si>
  <si>
    <t>(d) Base course material stabilized (C3)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</si>
</sst>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 * #,##0.00_ ;_ * \-#,##0.00_ ;_ * &quot;-&quot;??_ ;_ @_ "/>
    <numFmt numFmtId="165" formatCode="_(* #,##0.00_);_(* \(#,##0.00\);_(* &quot;-&quot;??_);_(@_)"/>
    <numFmt numFmtId="166" formatCode="&quot;R&quot;\ #,##0.00"/>
    <numFmt numFmtId="167" formatCode="&quot;R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0"/>
      <name val="MS Sans 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vertAlign val="superscript"/>
      <sz val="11"/>
      <color rgb="FF000000"/>
      <name val="Arial"/>
      <family val="2"/>
    </font>
    <font>
      <b/>
      <u/>
      <sz val="12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8" fillId="0" borderId="0"/>
  </cellStyleXfs>
  <cellXfs count="270">
    <xf numFmtId="0" fontId="0" fillId="0" borderId="0" xfId="0"/>
    <xf numFmtId="0" fontId="3" fillId="0" borderId="19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3" fillId="0" borderId="25" xfId="0" applyFont="1" applyBorder="1"/>
    <xf numFmtId="0" fontId="5" fillId="0" borderId="22" xfId="0" applyFont="1" applyBorder="1" applyAlignment="1">
      <alignment horizontal="center"/>
    </xf>
    <xf numFmtId="1" fontId="5" fillId="0" borderId="22" xfId="0" applyNumberFormat="1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3" fillId="0" borderId="29" xfId="0" applyFont="1" applyBorder="1"/>
    <xf numFmtId="0" fontId="6" fillId="0" borderId="0" xfId="0" applyFont="1"/>
    <xf numFmtId="0" fontId="7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43" fontId="6" fillId="0" borderId="0" xfId="1" applyFont="1"/>
    <xf numFmtId="44" fontId="6" fillId="0" borderId="0" xfId="0" applyNumberFormat="1" applyFont="1"/>
    <xf numFmtId="165" fontId="7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/>
    <xf numFmtId="43" fontId="6" fillId="0" borderId="0" xfId="1" applyFont="1" applyAlignment="1">
      <alignment horizontal="center"/>
    </xf>
    <xf numFmtId="0" fontId="9" fillId="0" borderId="10" xfId="0" applyFont="1" applyBorder="1" applyAlignment="1">
      <alignment horizontal="left" wrapText="1"/>
    </xf>
    <xf numFmtId="0" fontId="10" fillId="0" borderId="10" xfId="0" applyFont="1" applyBorder="1" applyAlignment="1">
      <alignment horizontal="center" wrapText="1"/>
    </xf>
    <xf numFmtId="0" fontId="10" fillId="0" borderId="10" xfId="0" applyFont="1" applyBorder="1"/>
    <xf numFmtId="0" fontId="10" fillId="0" borderId="10" xfId="0" applyFont="1" applyBorder="1" applyAlignment="1">
      <alignment wrapText="1"/>
    </xf>
    <xf numFmtId="0" fontId="10" fillId="0" borderId="10" xfId="0" applyFont="1" applyBorder="1" applyAlignment="1">
      <alignment horizontal="center"/>
    </xf>
    <xf numFmtId="43" fontId="10" fillId="0" borderId="10" xfId="1" applyFont="1" applyBorder="1"/>
    <xf numFmtId="0" fontId="10" fillId="0" borderId="10" xfId="0" applyFont="1" applyBorder="1" applyAlignment="1">
      <alignment vertical="center" wrapText="1"/>
    </xf>
    <xf numFmtId="0" fontId="10" fillId="0" borderId="10" xfId="0" applyFont="1" applyBorder="1" applyAlignment="1">
      <alignment horizontal="center" vertical="center"/>
    </xf>
    <xf numFmtId="43" fontId="10" fillId="0" borderId="10" xfId="1" applyFont="1" applyBorder="1" applyAlignment="1">
      <alignment horizontal="center" vertical="center"/>
    </xf>
    <xf numFmtId="43" fontId="10" fillId="0" borderId="10" xfId="1" applyFont="1" applyBorder="1" applyAlignment="1">
      <alignment horizontal="right"/>
    </xf>
    <xf numFmtId="9" fontId="10" fillId="0" borderId="10" xfId="2" applyFont="1" applyBorder="1" applyAlignment="1">
      <alignment horizontal="right"/>
    </xf>
    <xf numFmtId="0" fontId="10" fillId="0" borderId="10" xfId="0" applyFont="1" applyBorder="1" applyAlignment="1">
      <alignment horizontal="right"/>
    </xf>
    <xf numFmtId="43" fontId="10" fillId="0" borderId="10" xfId="1" applyFont="1" applyBorder="1" applyAlignment="1">
      <alignment horizontal="right" wrapText="1"/>
    </xf>
    <xf numFmtId="43" fontId="5" fillId="0" borderId="10" xfId="1" applyFont="1" applyBorder="1" applyAlignment="1">
      <alignment horizontal="right" wrapText="1"/>
    </xf>
    <xf numFmtId="2" fontId="10" fillId="0" borderId="10" xfId="0" applyNumberFormat="1" applyFont="1" applyBorder="1" applyAlignment="1">
      <alignment horizontal="right"/>
    </xf>
    <xf numFmtId="0" fontId="10" fillId="0" borderId="10" xfId="4" applyFont="1" applyBorder="1" applyAlignment="1">
      <alignment horizontal="center" wrapText="1"/>
    </xf>
    <xf numFmtId="0" fontId="10" fillId="0" borderId="10" xfId="0" applyFont="1" applyBorder="1" applyAlignment="1">
      <alignment vertical="center"/>
    </xf>
    <xf numFmtId="0" fontId="10" fillId="0" borderId="10" xfId="4" applyFont="1" applyBorder="1" applyAlignment="1">
      <alignment horizontal="center" vertical="center" wrapText="1"/>
    </xf>
    <xf numFmtId="43" fontId="10" fillId="0" borderId="10" xfId="1" applyFont="1" applyBorder="1" applyAlignment="1">
      <alignment horizontal="center" vertical="center" wrapText="1"/>
    </xf>
    <xf numFmtId="43" fontId="10" fillId="0" borderId="10" xfId="1" applyFont="1" applyBorder="1" applyAlignment="1">
      <alignment horizontal="center"/>
    </xf>
    <xf numFmtId="43" fontId="10" fillId="0" borderId="10" xfId="1" applyFont="1" applyBorder="1" applyAlignment="1">
      <alignment horizontal="center" wrapText="1"/>
    </xf>
    <xf numFmtId="166" fontId="10" fillId="0" borderId="10" xfId="0" applyNumberFormat="1" applyFont="1" applyBorder="1" applyAlignment="1">
      <alignment horizontal="center" wrapText="1"/>
    </xf>
    <xf numFmtId="44" fontId="10" fillId="0" borderId="26" xfId="0" applyNumberFormat="1" applyFont="1" applyBorder="1"/>
    <xf numFmtId="44" fontId="10" fillId="0" borderId="26" xfId="0" applyNumberFormat="1" applyFont="1" applyBorder="1" applyAlignment="1">
      <alignment horizontal="right"/>
    </xf>
    <xf numFmtId="0" fontId="10" fillId="0" borderId="27" xfId="0" applyFont="1" applyBorder="1" applyAlignment="1">
      <alignment horizontal="center" vertical="center"/>
    </xf>
    <xf numFmtId="0" fontId="7" fillId="0" borderId="45" xfId="0" applyFont="1" applyBorder="1" applyAlignment="1">
      <alignment horizontal="left"/>
    </xf>
    <xf numFmtId="0" fontId="7" fillId="0" borderId="50" xfId="0" applyFont="1" applyBorder="1"/>
    <xf numFmtId="0" fontId="7" fillId="0" borderId="50" xfId="0" applyFont="1" applyBorder="1" applyAlignment="1">
      <alignment horizontal="center"/>
    </xf>
    <xf numFmtId="43" fontId="7" fillId="0" borderId="50" xfId="1" applyFont="1" applyBorder="1" applyAlignment="1">
      <alignment horizontal="center"/>
    </xf>
    <xf numFmtId="0" fontId="7" fillId="0" borderId="49" xfId="0" applyFont="1" applyBorder="1" applyAlignment="1">
      <alignment horizontal="center"/>
    </xf>
    <xf numFmtId="0" fontId="7" fillId="0" borderId="27" xfId="0" applyFont="1" applyBorder="1" applyAlignment="1">
      <alignment horizontal="left"/>
    </xf>
    <xf numFmtId="0" fontId="7" fillId="0" borderId="10" xfId="0" applyFont="1" applyBorder="1"/>
    <xf numFmtId="0" fontId="7" fillId="0" borderId="10" xfId="0" applyFont="1" applyBorder="1" applyAlignment="1">
      <alignment horizontal="center"/>
    </xf>
    <xf numFmtId="43" fontId="7" fillId="0" borderId="10" xfId="1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43" fontId="6" fillId="0" borderId="10" xfId="1" applyFont="1" applyBorder="1" applyAlignment="1">
      <alignment horizontal="center"/>
    </xf>
    <xf numFmtId="0" fontId="6" fillId="0" borderId="10" xfId="0" applyFont="1" applyBorder="1" applyAlignment="1">
      <alignment vertical="top" wrapText="1"/>
    </xf>
    <xf numFmtId="0" fontId="9" fillId="0" borderId="45" xfId="0" applyFont="1" applyBorder="1" applyAlignment="1">
      <alignment horizontal="center"/>
    </xf>
    <xf numFmtId="0" fontId="10" fillId="0" borderId="0" xfId="0" applyFont="1" applyAlignment="1">
      <alignment horizontal="center"/>
    </xf>
    <xf numFmtId="43" fontId="10" fillId="0" borderId="8" xfId="1" applyFont="1" applyBorder="1"/>
    <xf numFmtId="44" fontId="10" fillId="0" borderId="28" xfId="0" applyNumberFormat="1" applyFont="1" applyBorder="1"/>
    <xf numFmtId="43" fontId="10" fillId="0" borderId="8" xfId="1" applyFont="1" applyBorder="1" applyAlignment="1">
      <alignment horizontal="center"/>
    </xf>
    <xf numFmtId="0" fontId="9" fillId="0" borderId="10" xfId="0" applyFont="1" applyBorder="1"/>
    <xf numFmtId="0" fontId="10" fillId="0" borderId="8" xfId="0" applyFont="1" applyBorder="1" applyAlignment="1">
      <alignment vertical="center"/>
    </xf>
    <xf numFmtId="0" fontId="10" fillId="0" borderId="10" xfId="0" applyFont="1" applyBorder="1" applyAlignment="1">
      <alignment vertical="top" wrapText="1"/>
    </xf>
    <xf numFmtId="9" fontId="10" fillId="0" borderId="10" xfId="2" applyFont="1" applyBorder="1" applyAlignment="1">
      <alignment horizontal="center"/>
    </xf>
    <xf numFmtId="0" fontId="10" fillId="0" borderId="8" xfId="0" applyFont="1" applyBorder="1" applyAlignment="1">
      <alignment wrapText="1"/>
    </xf>
    <xf numFmtId="0" fontId="10" fillId="0" borderId="8" xfId="0" applyFont="1" applyBorder="1" applyAlignment="1">
      <alignment vertical="top" wrapText="1"/>
    </xf>
    <xf numFmtId="43" fontId="10" fillId="0" borderId="0" xfId="1" applyFont="1" applyBorder="1" applyAlignment="1">
      <alignment horizontal="center"/>
    </xf>
    <xf numFmtId="0" fontId="6" fillId="0" borderId="51" xfId="0" applyFont="1" applyBorder="1" applyAlignment="1">
      <alignment vertical="top" wrapText="1"/>
    </xf>
    <xf numFmtId="0" fontId="6" fillId="0" borderId="51" xfId="0" applyFont="1" applyBorder="1" applyAlignment="1">
      <alignment horizontal="center"/>
    </xf>
    <xf numFmtId="43" fontId="6" fillId="0" borderId="51" xfId="1" applyFont="1" applyBorder="1" applyAlignment="1">
      <alignment horizontal="center"/>
    </xf>
    <xf numFmtId="44" fontId="6" fillId="0" borderId="42" xfId="0" applyNumberFormat="1" applyFont="1" applyBorder="1"/>
    <xf numFmtId="0" fontId="9" fillId="0" borderId="10" xfId="0" applyFont="1" applyBorder="1" applyAlignment="1">
      <alignment wrapText="1"/>
    </xf>
    <xf numFmtId="0" fontId="3" fillId="0" borderId="52" xfId="0" applyFont="1" applyBorder="1" applyAlignment="1" applyProtection="1">
      <alignment horizontal="left"/>
      <protection locked="0"/>
    </xf>
    <xf numFmtId="0" fontId="3" fillId="0" borderId="53" xfId="0" applyFont="1" applyBorder="1" applyAlignment="1" applyProtection="1">
      <alignment horizontal="left"/>
      <protection locked="0"/>
    </xf>
    <xf numFmtId="0" fontId="3" fillId="0" borderId="54" xfId="0" applyFont="1" applyBorder="1" applyAlignment="1" applyProtection="1">
      <alignment horizontal="left"/>
      <protection locked="0"/>
    </xf>
    <xf numFmtId="0" fontId="6" fillId="0" borderId="55" xfId="0" applyFont="1" applyBorder="1" applyAlignment="1">
      <alignment horizontal="center"/>
    </xf>
    <xf numFmtId="43" fontId="6" fillId="0" borderId="55" xfId="1" applyFont="1" applyBorder="1" applyAlignment="1">
      <alignment horizontal="center"/>
    </xf>
    <xf numFmtId="0" fontId="0" fillId="0" borderId="10" xfId="0" applyBorder="1"/>
    <xf numFmtId="0" fontId="4" fillId="0" borderId="10" xfId="0" applyFont="1" applyBorder="1"/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167" fontId="6" fillId="0" borderId="0" xfId="0" applyNumberFormat="1" applyFont="1"/>
    <xf numFmtId="167" fontId="7" fillId="0" borderId="0" xfId="0" applyNumberFormat="1" applyFont="1" applyAlignment="1">
      <alignment horizontal="center"/>
    </xf>
    <xf numFmtId="167" fontId="7" fillId="0" borderId="50" xfId="0" applyNumberFormat="1" applyFont="1" applyBorder="1" applyAlignment="1">
      <alignment horizontal="center"/>
    </xf>
    <xf numFmtId="167" fontId="7" fillId="0" borderId="49" xfId="0" applyNumberFormat="1" applyFont="1" applyBorder="1" applyAlignment="1">
      <alignment horizontal="center"/>
    </xf>
    <xf numFmtId="167" fontId="7" fillId="0" borderId="10" xfId="0" applyNumberFormat="1" applyFont="1" applyBorder="1" applyAlignment="1">
      <alignment horizontal="center"/>
    </xf>
    <xf numFmtId="167" fontId="7" fillId="0" borderId="26" xfId="0" applyNumberFormat="1" applyFont="1" applyBorder="1" applyAlignment="1">
      <alignment horizontal="center"/>
    </xf>
    <xf numFmtId="167" fontId="10" fillId="0" borderId="10" xfId="0" applyNumberFormat="1" applyFont="1" applyBorder="1" applyAlignment="1">
      <alignment horizontal="center" wrapText="1"/>
    </xf>
    <xf numFmtId="167" fontId="10" fillId="0" borderId="26" xfId="0" applyNumberFormat="1" applyFont="1" applyBorder="1"/>
    <xf numFmtId="167" fontId="10" fillId="0" borderId="10" xfId="0" applyNumberFormat="1" applyFont="1" applyBorder="1"/>
    <xf numFmtId="167" fontId="10" fillId="0" borderId="28" xfId="0" applyNumberFormat="1" applyFont="1" applyBorder="1"/>
    <xf numFmtId="167" fontId="10" fillId="0" borderId="10" xfId="0" applyNumberFormat="1" applyFont="1" applyBorder="1" applyAlignment="1">
      <alignment horizontal="center"/>
    </xf>
    <xf numFmtId="167" fontId="10" fillId="0" borderId="10" xfId="1" applyNumberFormat="1" applyFont="1" applyBorder="1" applyAlignment="1">
      <alignment horizontal="center"/>
    </xf>
    <xf numFmtId="167" fontId="10" fillId="0" borderId="10" xfId="2" applyNumberFormat="1" applyFont="1" applyBorder="1" applyAlignment="1">
      <alignment horizontal="center"/>
    </xf>
    <xf numFmtId="167" fontId="10" fillId="0" borderId="49" xfId="0" applyNumberFormat="1" applyFont="1" applyBorder="1"/>
    <xf numFmtId="167" fontId="3" fillId="0" borderId="16" xfId="0" applyNumberFormat="1" applyFont="1" applyBorder="1" applyProtection="1">
      <protection locked="0"/>
    </xf>
    <xf numFmtId="167" fontId="0" fillId="0" borderId="10" xfId="0" applyNumberFormat="1" applyBorder="1"/>
    <xf numFmtId="167" fontId="0" fillId="0" borderId="26" xfId="0" applyNumberFormat="1" applyBorder="1"/>
    <xf numFmtId="167" fontId="4" fillId="0" borderId="10" xfId="0" applyNumberFormat="1" applyFont="1" applyBorder="1"/>
    <xf numFmtId="167" fontId="4" fillId="0" borderId="26" xfId="0" applyNumberFormat="1" applyFont="1" applyBorder="1"/>
    <xf numFmtId="167" fontId="0" fillId="0" borderId="0" xfId="0" applyNumberFormat="1"/>
    <xf numFmtId="0" fontId="3" fillId="0" borderId="9" xfId="0" applyFont="1" applyBorder="1" applyProtection="1">
      <protection locked="0"/>
    </xf>
    <xf numFmtId="167" fontId="3" fillId="0" borderId="26" xfId="0" applyNumberFormat="1" applyFont="1" applyBorder="1" applyProtection="1">
      <protection locked="0"/>
    </xf>
    <xf numFmtId="167" fontId="6" fillId="0" borderId="56" xfId="0" applyNumberFormat="1" applyFont="1" applyBorder="1"/>
    <xf numFmtId="0" fontId="6" fillId="0" borderId="57" xfId="0" applyFont="1" applyBorder="1"/>
    <xf numFmtId="167" fontId="6" fillId="0" borderId="58" xfId="0" applyNumberFormat="1" applyFont="1" applyBorder="1" applyAlignment="1">
      <alignment horizontal="center"/>
    </xf>
    <xf numFmtId="0" fontId="3" fillId="0" borderId="8" xfId="0" applyFont="1" applyBorder="1" applyProtection="1">
      <protection locked="0"/>
    </xf>
    <xf numFmtId="0" fontId="3" fillId="0" borderId="0" xfId="0" applyFont="1" applyProtection="1">
      <protection locked="0"/>
    </xf>
    <xf numFmtId="49" fontId="9" fillId="0" borderId="27" xfId="0" applyNumberFormat="1" applyFont="1" applyBorder="1" applyAlignment="1">
      <alignment horizontal="center" wrapText="1"/>
    </xf>
    <xf numFmtId="2" fontId="10" fillId="0" borderId="27" xfId="0" applyNumberFormat="1" applyFont="1" applyBorder="1" applyAlignment="1">
      <alignment horizontal="center" vertical="top"/>
    </xf>
    <xf numFmtId="0" fontId="10" fillId="0" borderId="27" xfId="0" applyFont="1" applyBorder="1" applyAlignment="1">
      <alignment horizontal="center" vertical="top"/>
    </xf>
    <xf numFmtId="0" fontId="10" fillId="0" borderId="25" xfId="0" applyFont="1" applyBorder="1" applyAlignment="1">
      <alignment horizontal="center" vertical="top"/>
    </xf>
    <xf numFmtId="0" fontId="7" fillId="0" borderId="45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3" fillId="0" borderId="27" xfId="0" applyFont="1" applyBorder="1" applyAlignment="1" applyProtection="1">
      <alignment horizontal="center"/>
      <protection locked="0"/>
    </xf>
    <xf numFmtId="0" fontId="3" fillId="0" borderId="15" xfId="0" applyFont="1" applyBorder="1" applyAlignment="1" applyProtection="1">
      <alignment horizontal="center"/>
      <protection locked="0"/>
    </xf>
    <xf numFmtId="0" fontId="0" fillId="0" borderId="27" xfId="0" applyBorder="1" applyAlignment="1">
      <alignment horizontal="center"/>
    </xf>
    <xf numFmtId="0" fontId="10" fillId="0" borderId="27" xfId="0" applyFont="1" applyBorder="1" applyAlignment="1">
      <alignment horizontal="center" wrapText="1"/>
    </xf>
    <xf numFmtId="0" fontId="10" fillId="0" borderId="27" xfId="0" applyFont="1" applyBorder="1" applyAlignment="1">
      <alignment horizontal="center" vertical="top" wrapText="1"/>
    </xf>
    <xf numFmtId="0" fontId="6" fillId="0" borderId="27" xfId="0" applyFont="1" applyBorder="1" applyAlignment="1">
      <alignment horizontal="center" vertical="top" wrapText="1"/>
    </xf>
    <xf numFmtId="0" fontId="10" fillId="0" borderId="27" xfId="0" applyFont="1" applyBorder="1" applyAlignment="1">
      <alignment horizontal="center"/>
    </xf>
    <xf numFmtId="49" fontId="10" fillId="0" borderId="27" xfId="0" applyNumberFormat="1" applyFont="1" applyBorder="1" applyAlignment="1">
      <alignment horizontal="center" vertical="top" wrapText="1"/>
    </xf>
    <xf numFmtId="0" fontId="10" fillId="0" borderId="27" xfId="4" applyFont="1" applyBorder="1" applyAlignment="1">
      <alignment horizontal="center" vertical="center" wrapText="1"/>
    </xf>
    <xf numFmtId="0" fontId="9" fillId="0" borderId="8" xfId="0" applyFont="1" applyBorder="1" applyAlignment="1">
      <alignment wrapText="1"/>
    </xf>
    <xf numFmtId="0" fontId="10" fillId="0" borderId="10" xfId="0" applyFont="1" applyBorder="1" applyAlignment="1">
      <alignment horizontal="left"/>
    </xf>
    <xf numFmtId="0" fontId="10" fillId="0" borderId="0" xfId="0" applyFont="1" applyAlignment="1">
      <alignment wrapText="1"/>
    </xf>
    <xf numFmtId="44" fontId="10" fillId="0" borderId="10" xfId="0" applyNumberFormat="1" applyFont="1" applyBorder="1" applyAlignment="1">
      <alignment horizontal="center"/>
    </xf>
    <xf numFmtId="2" fontId="10" fillId="0" borderId="25" xfId="0" applyNumberFormat="1" applyFont="1" applyBorder="1" applyAlignment="1">
      <alignment horizontal="center" vertical="top"/>
    </xf>
    <xf numFmtId="0" fontId="5" fillId="0" borderId="10" xfId="0" applyFont="1" applyBorder="1" applyAlignment="1" applyProtection="1">
      <alignment horizont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6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 applyProtection="1">
      <alignment horizontal="left"/>
      <protection locked="0"/>
    </xf>
    <xf numFmtId="43" fontId="10" fillId="0" borderId="10" xfId="1" applyFont="1" applyBorder="1" applyAlignment="1">
      <alignment horizontal="left"/>
    </xf>
    <xf numFmtId="43" fontId="10" fillId="0" borderId="10" xfId="1" applyFont="1" applyBorder="1" applyAlignment="1">
      <alignment horizontal="left" wrapText="1"/>
    </xf>
    <xf numFmtId="0" fontId="10" fillId="0" borderId="10" xfId="0" applyFont="1" applyBorder="1" applyAlignment="1">
      <alignment horizontal="left" vertical="center" wrapText="1"/>
    </xf>
    <xf numFmtId="4" fontId="3" fillId="0" borderId="35" xfId="0" applyNumberFormat="1" applyFont="1" applyBorder="1" applyAlignment="1">
      <alignment horizontal="center"/>
    </xf>
    <xf numFmtId="4" fontId="3" fillId="0" borderId="35" xfId="0" applyNumberFormat="1" applyFont="1" applyBorder="1" applyAlignment="1">
      <alignment horizontal="center" vertical="center"/>
    </xf>
    <xf numFmtId="164" fontId="2" fillId="0" borderId="20" xfId="3" applyFont="1" applyBorder="1" applyAlignment="1" applyProtection="1">
      <alignment horizontal="center" vertical="top"/>
    </xf>
    <xf numFmtId="4" fontId="4" fillId="0" borderId="23" xfId="0" applyNumberFormat="1" applyFont="1" applyBorder="1" applyAlignment="1">
      <alignment horizontal="center"/>
    </xf>
    <xf numFmtId="4" fontId="4" fillId="0" borderId="35" xfId="0" applyNumberFormat="1" applyFont="1" applyBorder="1" applyAlignment="1">
      <alignment horizontal="center"/>
    </xf>
    <xf numFmtId="4" fontId="3" fillId="0" borderId="14" xfId="0" applyNumberFormat="1" applyFont="1" applyBorder="1" applyAlignment="1">
      <alignment horizontal="center"/>
    </xf>
    <xf numFmtId="4" fontId="4" fillId="0" borderId="42" xfId="0" applyNumberFormat="1" applyFont="1" applyBorder="1" applyAlignment="1">
      <alignment horizontal="center"/>
    </xf>
    <xf numFmtId="4" fontId="4" fillId="0" borderId="20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center"/>
    </xf>
    <xf numFmtId="4" fontId="5" fillId="0" borderId="23" xfId="0" applyNumberFormat="1" applyFont="1" applyBorder="1" applyAlignment="1">
      <alignment horizontal="center"/>
    </xf>
    <xf numFmtId="4" fontId="5" fillId="0" borderId="26" xfId="0" applyNumberFormat="1" applyFont="1" applyBorder="1" applyAlignment="1">
      <alignment horizontal="center"/>
    </xf>
    <xf numFmtId="4" fontId="4" fillId="0" borderId="26" xfId="0" applyNumberFormat="1" applyFont="1" applyBorder="1" applyAlignment="1">
      <alignment horizontal="center"/>
    </xf>
    <xf numFmtId="4" fontId="4" fillId="0" borderId="28" xfId="0" applyNumberFormat="1" applyFont="1" applyBorder="1" applyAlignment="1">
      <alignment horizontal="center"/>
    </xf>
    <xf numFmtId="4" fontId="3" fillId="0" borderId="42" xfId="0" applyNumberFormat="1" applyFont="1" applyBorder="1" applyAlignment="1">
      <alignment horizontal="center"/>
    </xf>
    <xf numFmtId="4" fontId="3" fillId="0" borderId="20" xfId="0" applyNumberFormat="1" applyFont="1" applyBorder="1" applyAlignment="1">
      <alignment horizontal="center"/>
    </xf>
    <xf numFmtId="4" fontId="3" fillId="0" borderId="23" xfId="0" applyNumberFormat="1" applyFont="1" applyBorder="1" applyAlignment="1">
      <alignment horizontal="center"/>
    </xf>
    <xf numFmtId="4" fontId="3" fillId="0" borderId="24" xfId="0" applyNumberFormat="1" applyFont="1" applyBorder="1" applyAlignment="1">
      <alignment horizontal="center"/>
    </xf>
    <xf numFmtId="0" fontId="4" fillId="0" borderId="25" xfId="0" applyFont="1" applyBorder="1"/>
    <xf numFmtId="0" fontId="3" fillId="0" borderId="17" xfId="0" applyFont="1" applyBorder="1" applyAlignment="1">
      <alignment horizontal="center" vertical="center"/>
    </xf>
    <xf numFmtId="164" fontId="2" fillId="0" borderId="18" xfId="3" applyFont="1" applyBorder="1" applyAlignment="1" applyProtection="1">
      <alignment horizontal="center" vertical="center"/>
    </xf>
    <xf numFmtId="0" fontId="9" fillId="0" borderId="45" xfId="0" applyFont="1" applyBorder="1" applyAlignment="1">
      <alignment horizontal="center" vertical="center"/>
    </xf>
    <xf numFmtId="167" fontId="9" fillId="0" borderId="49" xfId="0" applyNumberFormat="1" applyFont="1" applyBorder="1" applyAlignment="1">
      <alignment vertical="center"/>
    </xf>
    <xf numFmtId="167" fontId="10" fillId="0" borderId="49" xfId="0" applyNumberFormat="1" applyFont="1" applyBorder="1" applyAlignment="1">
      <alignment vertical="center"/>
    </xf>
    <xf numFmtId="0" fontId="5" fillId="0" borderId="22" xfId="0" applyFont="1" applyBorder="1" applyAlignment="1">
      <alignment horizontal="center" vertical="center"/>
    </xf>
    <xf numFmtId="0" fontId="5" fillId="2" borderId="27" xfId="0" applyFont="1" applyFill="1" applyBorder="1" applyAlignment="1" applyProtection="1">
      <alignment horizontal="center"/>
      <protection locked="0"/>
    </xf>
    <xf numFmtId="9" fontId="0" fillId="0" borderId="0" xfId="0" applyNumberFormat="1"/>
    <xf numFmtId="10" fontId="0" fillId="0" borderId="0" xfId="0" applyNumberFormat="1"/>
    <xf numFmtId="43" fontId="10" fillId="0" borderId="0" xfId="1" applyFont="1" applyFill="1" applyBorder="1" applyAlignment="1">
      <alignment wrapText="1"/>
    </xf>
    <xf numFmtId="167" fontId="10" fillId="0" borderId="10" xfId="1" applyNumberFormat="1" applyFont="1" applyFill="1" applyBorder="1" applyAlignment="1">
      <alignment horizontal="center" wrapText="1"/>
    </xf>
    <xf numFmtId="167" fontId="10" fillId="0" borderId="10" xfId="1" applyNumberFormat="1" applyFont="1" applyBorder="1" applyAlignment="1">
      <alignment horizontal="right"/>
    </xf>
    <xf numFmtId="167" fontId="10" fillId="0" borderId="10" xfId="0" applyNumberFormat="1" applyFont="1" applyBorder="1" applyAlignment="1">
      <alignment horizontal="center" vertical="center"/>
    </xf>
    <xf numFmtId="167" fontId="10" fillId="0" borderId="10" xfId="0" applyNumberFormat="1" applyFont="1" applyBorder="1" applyAlignment="1">
      <alignment horizontal="center" vertical="center" wrapText="1"/>
    </xf>
    <xf numFmtId="167" fontId="6" fillId="0" borderId="10" xfId="1" applyNumberFormat="1" applyFont="1" applyBorder="1" applyAlignment="1">
      <alignment horizontal="center"/>
    </xf>
    <xf numFmtId="167" fontId="6" fillId="0" borderId="26" xfId="0" applyNumberFormat="1" applyFont="1" applyBorder="1"/>
    <xf numFmtId="9" fontId="10" fillId="0" borderId="10" xfId="0" applyNumberFormat="1" applyFont="1" applyBorder="1" applyAlignment="1">
      <alignment horizontal="center"/>
    </xf>
    <xf numFmtId="4" fontId="5" fillId="0" borderId="23" xfId="0" applyNumberFormat="1" applyFont="1" applyBorder="1" applyAlignment="1">
      <alignment horizontal="center" vertical="center"/>
    </xf>
    <xf numFmtId="9" fontId="0" fillId="0" borderId="0" xfId="2" applyFont="1"/>
    <xf numFmtId="0" fontId="3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center" vertical="center"/>
    </xf>
    <xf numFmtId="0" fontId="13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67" fontId="10" fillId="0" borderId="0" xfId="0" applyNumberFormat="1" applyFont="1" applyAlignment="1">
      <alignment vertical="center"/>
    </xf>
    <xf numFmtId="167" fontId="10" fillId="0" borderId="26" xfId="0" applyNumberFormat="1" applyFont="1" applyBorder="1" applyAlignment="1">
      <alignment horizontal="right"/>
    </xf>
    <xf numFmtId="167" fontId="10" fillId="0" borderId="28" xfId="0" applyNumberFormat="1" applyFont="1" applyBorder="1" applyAlignment="1">
      <alignment horizontal="right"/>
    </xf>
    <xf numFmtId="0" fontId="6" fillId="0" borderId="0" xfId="0" applyFont="1" applyAlignment="1">
      <alignment horizontal="center" vertical="center" wrapText="1"/>
    </xf>
    <xf numFmtId="167" fontId="10" fillId="0" borderId="10" xfId="0" applyNumberFormat="1" applyFont="1" applyBorder="1" applyAlignment="1">
      <alignment horizontal="right" vertical="center"/>
    </xf>
    <xf numFmtId="167" fontId="10" fillId="0" borderId="10" xfId="0" applyNumberFormat="1" applyFont="1" applyBorder="1" applyAlignment="1">
      <alignment horizontal="right" wrapText="1"/>
    </xf>
    <xf numFmtId="43" fontId="10" fillId="0" borderId="8" xfId="1" applyFont="1" applyBorder="1" applyAlignment="1">
      <alignment horizontal="right"/>
    </xf>
    <xf numFmtId="167" fontId="10" fillId="0" borderId="10" xfId="0" applyNumberFormat="1" applyFont="1" applyBorder="1" applyAlignment="1">
      <alignment horizontal="right"/>
    </xf>
    <xf numFmtId="167" fontId="10" fillId="0" borderId="10" xfId="2" applyNumberFormat="1" applyFont="1" applyBorder="1" applyAlignment="1">
      <alignment horizontal="right"/>
    </xf>
    <xf numFmtId="167" fontId="10" fillId="0" borderId="8" xfId="1" applyNumberFormat="1" applyFont="1" applyBorder="1" applyAlignment="1">
      <alignment horizontal="right"/>
    </xf>
    <xf numFmtId="167" fontId="10" fillId="0" borderId="10" xfId="1" applyNumberFormat="1" applyFont="1" applyBorder="1" applyAlignment="1">
      <alignment horizontal="right" wrapText="1"/>
    </xf>
    <xf numFmtId="0" fontId="14" fillId="0" borderId="27" xfId="0" applyFont="1" applyBorder="1" applyAlignment="1">
      <alignment horizontal="center"/>
    </xf>
    <xf numFmtId="0" fontId="14" fillId="0" borderId="10" xfId="0" applyFont="1" applyBorder="1"/>
    <xf numFmtId="167" fontId="14" fillId="0" borderId="10" xfId="0" applyNumberFormat="1" applyFont="1" applyBorder="1"/>
    <xf numFmtId="167" fontId="14" fillId="0" borderId="26" xfId="0" applyNumberFormat="1" applyFont="1" applyBorder="1"/>
    <xf numFmtId="43" fontId="10" fillId="0" borderId="8" xfId="1" applyFont="1" applyBorder="1" applyAlignment="1">
      <alignment horizontal="center" vertical="center"/>
    </xf>
    <xf numFmtId="167" fontId="10" fillId="0" borderId="10" xfId="1" applyNumberFormat="1" applyFont="1" applyBorder="1" applyAlignment="1">
      <alignment horizontal="center" vertical="center"/>
    </xf>
    <xf numFmtId="167" fontId="10" fillId="0" borderId="28" xfId="0" applyNumberFormat="1" applyFont="1" applyBorder="1" applyAlignment="1">
      <alignment vertical="center"/>
    </xf>
    <xf numFmtId="0" fontId="10" fillId="0" borderId="10" xfId="0" applyFont="1" applyBorder="1" applyAlignment="1">
      <alignment horizontal="left" wrapText="1"/>
    </xf>
    <xf numFmtId="2" fontId="10" fillId="0" borderId="8" xfId="1" applyNumberFormat="1" applyFont="1" applyBorder="1" applyAlignment="1">
      <alignment horizontal="right"/>
    </xf>
    <xf numFmtId="2" fontId="10" fillId="0" borderId="10" xfId="1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9" xfId="0" applyFont="1" applyBorder="1" applyAlignment="1">
      <alignment horizontal="left"/>
    </xf>
    <xf numFmtId="0" fontId="12" fillId="0" borderId="38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59" xfId="0" applyFont="1" applyBorder="1" applyAlignment="1">
      <alignment horizontal="center" vertical="center"/>
    </xf>
    <xf numFmtId="0" fontId="12" fillId="0" borderId="60" xfId="0" applyFont="1" applyBorder="1" applyAlignment="1">
      <alignment horizontal="center" vertical="center"/>
    </xf>
    <xf numFmtId="0" fontId="12" fillId="0" borderId="53" xfId="0" applyFont="1" applyBorder="1" applyAlignment="1">
      <alignment horizontal="center" vertical="center"/>
    </xf>
    <xf numFmtId="0" fontId="12" fillId="0" borderId="61" xfId="0" applyFont="1" applyBorder="1" applyAlignment="1">
      <alignment horizontal="center" vertical="center"/>
    </xf>
    <xf numFmtId="0" fontId="4" fillId="0" borderId="37" xfId="0" applyFont="1" applyBorder="1" applyAlignment="1">
      <alignment horizontal="left"/>
    </xf>
    <xf numFmtId="0" fontId="3" fillId="0" borderId="38" xfId="0" applyFont="1" applyBorder="1" applyAlignment="1">
      <alignment horizontal="left"/>
    </xf>
    <xf numFmtId="0" fontId="3" fillId="0" borderId="39" xfId="0" applyFont="1" applyBorder="1" applyAlignment="1">
      <alignment horizontal="left"/>
    </xf>
    <xf numFmtId="0" fontId="4" fillId="0" borderId="41" xfId="0" applyFont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wrapText="1"/>
    </xf>
    <xf numFmtId="0" fontId="5" fillId="0" borderId="7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9" xfId="0" applyFont="1" applyBorder="1" applyAlignment="1">
      <alignment horizontal="left"/>
    </xf>
    <xf numFmtId="0" fontId="3" fillId="0" borderId="44" xfId="0" applyFont="1" applyBorder="1" applyAlignment="1">
      <alignment horizontal="left"/>
    </xf>
    <xf numFmtId="0" fontId="4" fillId="0" borderId="30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3" fillId="0" borderId="32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34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4" fillId="0" borderId="25" xfId="0" applyFont="1" applyBorder="1" applyAlignment="1">
      <alignment horizontal="left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32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40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9" fillId="0" borderId="46" xfId="0" applyFont="1" applyBorder="1" applyAlignment="1">
      <alignment horizontal="left"/>
    </xf>
    <xf numFmtId="0" fontId="9" fillId="0" borderId="47" xfId="0" applyFont="1" applyBorder="1" applyAlignment="1">
      <alignment horizontal="left"/>
    </xf>
    <xf numFmtId="0" fontId="9" fillId="0" borderId="48" xfId="0" applyFont="1" applyBorder="1" applyAlignment="1">
      <alignment horizontal="left"/>
    </xf>
    <xf numFmtId="0" fontId="9" fillId="0" borderId="46" xfId="0" applyFont="1" applyBorder="1" applyAlignment="1">
      <alignment horizontal="left" vertical="center"/>
    </xf>
    <xf numFmtId="0" fontId="9" fillId="0" borderId="47" xfId="0" applyFont="1" applyBorder="1" applyAlignment="1">
      <alignment horizontal="left" vertical="center"/>
    </xf>
    <xf numFmtId="0" fontId="9" fillId="0" borderId="48" xfId="0" applyFont="1" applyBorder="1" applyAlignment="1">
      <alignment horizontal="left" vertical="center"/>
    </xf>
    <xf numFmtId="0" fontId="9" fillId="0" borderId="50" xfId="0" applyFont="1" applyBorder="1" applyAlignment="1">
      <alignment horizontal="left" vertical="center"/>
    </xf>
    <xf numFmtId="167" fontId="7" fillId="0" borderId="41" xfId="0" applyNumberFormat="1" applyFont="1" applyBorder="1" applyAlignment="1">
      <alignment horizontal="right"/>
    </xf>
  </cellXfs>
  <cellStyles count="5">
    <cellStyle name="Comma" xfId="1" builtinId="3"/>
    <cellStyle name="Comma 3 2 2" xfId="3"/>
    <cellStyle name="Normal" xfId="0" builtinId="0"/>
    <cellStyle name="Normal 4" xfId="4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yle%20&amp;%20Ethan\Documents\DCN%20Docs\DCN145-ECDRPW%20DR08034%20Phase%201%20Clarkbury\Documents\Tender%20Documents\TENDER%20&amp;%20BOQ\FINAL%20REVISED%20%20DR08034%20-BOQ%20with%20no%20Rates%20202010%20Phase%201%20co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A"/>
      <sheetName val="SCHEDULE A"/>
      <sheetName val="Sheet1"/>
      <sheetName val="SCHB Culvert C1 km 12.705"/>
      <sheetName val="SCHB Culvert C2 km 13.250"/>
      <sheetName val="SCHB Bholotwa Brig at km 19.430"/>
      <sheetName val="Culvert C3 km 19.561"/>
      <sheetName val="SCHEDULE  C"/>
      <sheetName val="SCHEDULE  D"/>
      <sheetName val="SCHEDULE  E"/>
      <sheetName val="SCHEDULE  F"/>
      <sheetName val="SCHEDULE  G"/>
      <sheetName val="SCHEDULE  H"/>
      <sheetName val="Sheet2"/>
      <sheetName val="SUMMARY"/>
    </sheetNames>
    <sheetDataSet>
      <sheetData sheetId="0" refreshError="1"/>
      <sheetData sheetId="1" refreshError="1">
        <row r="3">
          <cell r="A3">
            <v>1200</v>
          </cell>
        </row>
        <row r="60">
          <cell r="A60">
            <v>1300</v>
          </cell>
        </row>
        <row r="117">
          <cell r="A117">
            <v>1400</v>
          </cell>
        </row>
        <row r="262">
          <cell r="A262">
            <v>1500</v>
          </cell>
        </row>
        <row r="388">
          <cell r="A388">
            <v>1700</v>
          </cell>
        </row>
        <row r="572">
          <cell r="A572">
            <v>2100</v>
          </cell>
        </row>
        <row r="680">
          <cell r="A680">
            <v>2200</v>
          </cell>
        </row>
        <row r="797">
          <cell r="A797">
            <v>2300</v>
          </cell>
        </row>
        <row r="1032">
          <cell r="A1032">
            <v>3300</v>
          </cell>
        </row>
        <row r="1086">
          <cell r="A1086">
            <v>3400</v>
          </cell>
        </row>
        <row r="1152">
          <cell r="A1152">
            <v>3500</v>
          </cell>
        </row>
        <row r="1458">
          <cell r="A1458">
            <v>5100</v>
          </cell>
        </row>
        <row r="1580">
          <cell r="A1580">
            <v>5400</v>
          </cell>
        </row>
        <row r="1643">
          <cell r="A1643">
            <v>5600</v>
          </cell>
        </row>
        <row r="1696">
          <cell r="A1696">
            <v>5700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58"/>
  <sheetViews>
    <sheetView zoomScaleNormal="100" workbookViewId="0">
      <selection activeCell="R9" sqref="R9"/>
    </sheetView>
  </sheetViews>
  <sheetFormatPr defaultRowHeight="15" x14ac:dyDescent="0.25"/>
  <cols>
    <col min="1" max="1" width="3.7109375" customWidth="1"/>
    <col min="2" max="2" width="13.28515625" customWidth="1"/>
    <col min="10" max="10" width="15.5703125" customWidth="1"/>
    <col min="11" max="11" width="20.42578125" customWidth="1"/>
  </cols>
  <sheetData>
    <row r="3" spans="2:12" ht="15.75" thickBot="1" x14ac:dyDescent="0.3"/>
    <row r="4" spans="2:12" ht="16.899999999999999" customHeight="1" x14ac:dyDescent="0.25">
      <c r="B4" s="218" t="s">
        <v>522</v>
      </c>
      <c r="C4" s="219"/>
      <c r="D4" s="219"/>
      <c r="E4" s="219"/>
      <c r="F4" s="219"/>
      <c r="G4" s="219"/>
      <c r="H4" s="219"/>
      <c r="I4" s="219"/>
      <c r="J4" s="219"/>
      <c r="K4" s="220"/>
    </row>
    <row r="5" spans="2:12" ht="16.899999999999999" customHeight="1" x14ac:dyDescent="0.25">
      <c r="B5" s="221"/>
      <c r="C5" s="222"/>
      <c r="D5" s="222"/>
      <c r="E5" s="222"/>
      <c r="F5" s="222"/>
      <c r="G5" s="222"/>
      <c r="H5" s="222"/>
      <c r="I5" s="222"/>
      <c r="J5" s="222"/>
      <c r="K5" s="223"/>
    </row>
    <row r="6" spans="2:12" ht="21" customHeight="1" x14ac:dyDescent="0.25">
      <c r="B6" s="161" t="s">
        <v>0</v>
      </c>
      <c r="C6" s="209" t="s">
        <v>1</v>
      </c>
      <c r="D6" s="209"/>
      <c r="E6" s="209"/>
      <c r="F6" s="209"/>
      <c r="G6" s="209"/>
      <c r="H6" s="209"/>
      <c r="I6" s="209"/>
      <c r="J6" s="209"/>
      <c r="K6" s="162" t="s">
        <v>2</v>
      </c>
    </row>
    <row r="7" spans="2:12" ht="16.899999999999999" customHeight="1" x14ac:dyDescent="0.25">
      <c r="B7" s="1" t="s">
        <v>3</v>
      </c>
      <c r="C7" s="210" t="s">
        <v>4</v>
      </c>
      <c r="D7" s="210"/>
      <c r="E7" s="210"/>
      <c r="F7" s="210"/>
      <c r="G7" s="210"/>
      <c r="H7" s="210"/>
      <c r="I7" s="210"/>
      <c r="J7" s="210"/>
      <c r="K7" s="145"/>
    </row>
    <row r="8" spans="2:12" ht="16.899999999999999" customHeight="1" x14ac:dyDescent="0.25">
      <c r="B8" s="2"/>
      <c r="C8" s="211"/>
      <c r="D8" s="212"/>
      <c r="E8" s="212"/>
      <c r="F8" s="212"/>
      <c r="G8" s="212"/>
      <c r="H8" s="212"/>
      <c r="I8" s="212"/>
      <c r="J8" s="213"/>
      <c r="K8" s="145"/>
    </row>
    <row r="9" spans="2:12" ht="16.899999999999999" customHeight="1" x14ac:dyDescent="0.25">
      <c r="B9" s="3">
        <f>'[1]SCHEDULE A'!A3</f>
        <v>1200</v>
      </c>
      <c r="C9" s="214" t="s">
        <v>5</v>
      </c>
      <c r="D9" s="214"/>
      <c r="E9" s="214"/>
      <c r="F9" s="214"/>
      <c r="G9" s="214"/>
      <c r="H9" s="214"/>
      <c r="I9" s="214"/>
      <c r="J9" s="214"/>
      <c r="K9" s="146"/>
    </row>
    <row r="10" spans="2:12" ht="16.899999999999999" customHeight="1" x14ac:dyDescent="0.25">
      <c r="B10" s="3">
        <f>'[1]SCHEDULE A'!A60</f>
        <v>1300</v>
      </c>
      <c r="C10" s="214" t="s">
        <v>6</v>
      </c>
      <c r="D10" s="214"/>
      <c r="E10" s="214"/>
      <c r="F10" s="214"/>
      <c r="G10" s="214"/>
      <c r="H10" s="214"/>
      <c r="I10" s="214"/>
      <c r="J10" s="214"/>
      <c r="K10" s="146"/>
    </row>
    <row r="11" spans="2:12" ht="16.899999999999999" customHeight="1" thickBot="1" x14ac:dyDescent="0.3">
      <c r="B11" s="11">
        <f>'[1]SCHEDULE A'!A117</f>
        <v>1400</v>
      </c>
      <c r="C11" s="224" t="s">
        <v>7</v>
      </c>
      <c r="D11" s="224"/>
      <c r="E11" s="224"/>
      <c r="F11" s="224"/>
      <c r="G11" s="224"/>
      <c r="H11" s="224"/>
      <c r="I11" s="224"/>
      <c r="J11" s="224"/>
      <c r="K11" s="147"/>
    </row>
    <row r="12" spans="2:12" ht="16.899999999999999" customHeight="1" x14ac:dyDescent="0.25">
      <c r="B12" s="225" t="s">
        <v>8</v>
      </c>
      <c r="C12" s="226"/>
      <c r="D12" s="226"/>
      <c r="E12" s="226"/>
      <c r="F12" s="226"/>
      <c r="G12" s="226"/>
      <c r="H12" s="226"/>
      <c r="I12" s="226"/>
      <c r="J12" s="226"/>
      <c r="K12" s="148"/>
      <c r="L12" s="179"/>
    </row>
    <row r="13" spans="2:12" ht="16.899999999999999" customHeight="1" thickBot="1" x14ac:dyDescent="0.3">
      <c r="B13" s="12"/>
      <c r="C13" s="227"/>
      <c r="D13" s="227"/>
      <c r="E13" s="227"/>
      <c r="F13" s="227"/>
      <c r="G13" s="227"/>
      <c r="H13" s="227"/>
      <c r="I13" s="227"/>
      <c r="J13" s="227"/>
      <c r="K13" s="149"/>
    </row>
    <row r="14" spans="2:12" ht="16.899999999999999" customHeight="1" x14ac:dyDescent="0.25">
      <c r="B14" s="4" t="s">
        <v>9</v>
      </c>
      <c r="C14" s="215" t="s">
        <v>10</v>
      </c>
      <c r="D14" s="216"/>
      <c r="E14" s="216"/>
      <c r="F14" s="216"/>
      <c r="G14" s="216"/>
      <c r="H14" s="216"/>
      <c r="I14" s="216"/>
      <c r="J14" s="217"/>
      <c r="K14" s="150"/>
    </row>
    <row r="15" spans="2:12" ht="16.899999999999999" customHeight="1" x14ac:dyDescent="0.25">
      <c r="B15" s="4"/>
      <c r="C15" s="206"/>
      <c r="D15" s="207"/>
      <c r="E15" s="207"/>
      <c r="F15" s="207"/>
      <c r="G15" s="207"/>
      <c r="H15" s="207"/>
      <c r="I15" s="207"/>
      <c r="J15" s="208"/>
      <c r="K15" s="151"/>
    </row>
    <row r="16" spans="2:12" ht="16.899999999999999" customHeight="1" x14ac:dyDescent="0.25">
      <c r="B16" s="5">
        <f>'[1]SCHEDULE A'!A262</f>
        <v>1500</v>
      </c>
      <c r="C16" s="228" t="s">
        <v>11</v>
      </c>
      <c r="D16" s="228"/>
      <c r="E16" s="228"/>
      <c r="F16" s="228"/>
      <c r="G16" s="228"/>
      <c r="H16" s="228"/>
      <c r="I16" s="228"/>
      <c r="J16" s="228"/>
      <c r="K16" s="152"/>
    </row>
    <row r="17" spans="2:11" ht="16.899999999999999" customHeight="1" x14ac:dyDescent="0.25">
      <c r="B17" s="5">
        <v>1600</v>
      </c>
      <c r="C17" s="229" t="s">
        <v>12</v>
      </c>
      <c r="D17" s="230"/>
      <c r="E17" s="230"/>
      <c r="F17" s="230"/>
      <c r="G17" s="230"/>
      <c r="H17" s="230"/>
      <c r="I17" s="230"/>
      <c r="J17" s="231"/>
      <c r="K17" s="152"/>
    </row>
    <row r="18" spans="2:11" ht="16.899999999999999" customHeight="1" x14ac:dyDescent="0.25">
      <c r="B18" s="5">
        <f>'[1]SCHEDULE A'!A388</f>
        <v>1700</v>
      </c>
      <c r="C18" s="228" t="s">
        <v>13</v>
      </c>
      <c r="D18" s="228"/>
      <c r="E18" s="228"/>
      <c r="F18" s="228"/>
      <c r="G18" s="228"/>
      <c r="H18" s="228"/>
      <c r="I18" s="228"/>
      <c r="J18" s="228"/>
      <c r="K18" s="152"/>
    </row>
    <row r="19" spans="2:11" ht="16.899999999999999" customHeight="1" x14ac:dyDescent="0.25">
      <c r="B19" s="5">
        <v>1800</v>
      </c>
      <c r="C19" s="228" t="s">
        <v>14</v>
      </c>
      <c r="D19" s="228"/>
      <c r="E19" s="228"/>
      <c r="F19" s="228"/>
      <c r="G19" s="228"/>
      <c r="H19" s="228"/>
      <c r="I19" s="228"/>
      <c r="J19" s="228"/>
      <c r="K19" s="152"/>
    </row>
    <row r="20" spans="2:11" ht="16.899999999999999" customHeight="1" x14ac:dyDescent="0.25">
      <c r="B20" s="5">
        <f>'[1]SCHEDULE A'!A572</f>
        <v>2100</v>
      </c>
      <c r="C20" s="228" t="s">
        <v>15</v>
      </c>
      <c r="D20" s="228"/>
      <c r="E20" s="228"/>
      <c r="F20" s="228"/>
      <c r="G20" s="228"/>
      <c r="H20" s="228"/>
      <c r="I20" s="228"/>
      <c r="J20" s="228"/>
      <c r="K20" s="152"/>
    </row>
    <row r="21" spans="2:11" ht="16.899999999999999" customHeight="1" x14ac:dyDescent="0.25">
      <c r="B21" s="5">
        <f>'[1]SCHEDULE A'!A680</f>
        <v>2200</v>
      </c>
      <c r="C21" s="228" t="s">
        <v>16</v>
      </c>
      <c r="D21" s="228"/>
      <c r="E21" s="228"/>
      <c r="F21" s="228"/>
      <c r="G21" s="228"/>
      <c r="H21" s="228"/>
      <c r="I21" s="228"/>
      <c r="J21" s="228"/>
      <c r="K21" s="152"/>
    </row>
    <row r="22" spans="2:11" ht="27" customHeight="1" x14ac:dyDescent="0.25">
      <c r="B22" s="166">
        <f>'[1]SCHEDULE A'!A797</f>
        <v>2300</v>
      </c>
      <c r="C22" s="232" t="s">
        <v>518</v>
      </c>
      <c r="D22" s="232"/>
      <c r="E22" s="232"/>
      <c r="F22" s="232"/>
      <c r="G22" s="232"/>
      <c r="H22" s="232"/>
      <c r="I22" s="232"/>
      <c r="J22" s="232"/>
      <c r="K22" s="178"/>
    </row>
    <row r="23" spans="2:11" ht="16.899999999999999" customHeight="1" x14ac:dyDescent="0.25">
      <c r="B23" s="5">
        <v>3100</v>
      </c>
      <c r="C23" s="233" t="s">
        <v>17</v>
      </c>
      <c r="D23" s="233"/>
      <c r="E23" s="233"/>
      <c r="F23" s="233"/>
      <c r="G23" s="233"/>
      <c r="H23" s="233"/>
      <c r="I23" s="233"/>
      <c r="J23" s="233"/>
      <c r="K23" s="152"/>
    </row>
    <row r="24" spans="2:11" ht="16.899999999999999" customHeight="1" x14ac:dyDescent="0.25">
      <c r="B24" s="5">
        <f>'[1]SCHEDULE A'!A1032</f>
        <v>3300</v>
      </c>
      <c r="C24" s="228" t="s">
        <v>18</v>
      </c>
      <c r="D24" s="228"/>
      <c r="E24" s="228"/>
      <c r="F24" s="228"/>
      <c r="G24" s="228"/>
      <c r="H24" s="228"/>
      <c r="I24" s="228"/>
      <c r="J24" s="228"/>
      <c r="K24" s="152"/>
    </row>
    <row r="25" spans="2:11" ht="16.899999999999999" customHeight="1" x14ac:dyDescent="0.25">
      <c r="B25" s="6">
        <f>'[1]SCHEDULE A'!A1086</f>
        <v>3400</v>
      </c>
      <c r="C25" s="228" t="s">
        <v>19</v>
      </c>
      <c r="D25" s="228"/>
      <c r="E25" s="228"/>
      <c r="F25" s="228"/>
      <c r="G25" s="228"/>
      <c r="H25" s="228"/>
      <c r="I25" s="228"/>
      <c r="J25" s="228"/>
      <c r="K25" s="152"/>
    </row>
    <row r="26" spans="2:11" ht="16.899999999999999" customHeight="1" x14ac:dyDescent="0.25">
      <c r="B26" s="5">
        <f>'[1]SCHEDULE A'!A1152</f>
        <v>3500</v>
      </c>
      <c r="C26" s="228" t="s">
        <v>20</v>
      </c>
      <c r="D26" s="228"/>
      <c r="E26" s="228"/>
      <c r="F26" s="228"/>
      <c r="G26" s="228"/>
      <c r="H26" s="228"/>
      <c r="I26" s="228"/>
      <c r="J26" s="228"/>
      <c r="K26" s="152"/>
    </row>
    <row r="27" spans="2:11" ht="16.899999999999999" customHeight="1" x14ac:dyDescent="0.25">
      <c r="B27" s="5">
        <f>'[1]SCHEDULE A'!A1458</f>
        <v>5100</v>
      </c>
      <c r="C27" s="228" t="s">
        <v>517</v>
      </c>
      <c r="D27" s="228"/>
      <c r="E27" s="228"/>
      <c r="F27" s="228"/>
      <c r="G27" s="228"/>
      <c r="H27" s="228"/>
      <c r="I27" s="228"/>
      <c r="J27" s="228"/>
      <c r="K27" s="152"/>
    </row>
    <row r="28" spans="2:11" ht="16.899999999999999" customHeight="1" x14ac:dyDescent="0.25">
      <c r="B28" s="5">
        <v>5200</v>
      </c>
      <c r="C28" s="229" t="str">
        <f>'5200'!C6</f>
        <v>GABIONS</v>
      </c>
      <c r="D28" s="230"/>
      <c r="E28" s="230"/>
      <c r="F28" s="230"/>
      <c r="G28" s="230"/>
      <c r="H28" s="230"/>
      <c r="I28" s="230"/>
      <c r="J28" s="231"/>
      <c r="K28" s="152"/>
    </row>
    <row r="29" spans="2:11" ht="16.899999999999999" customHeight="1" x14ac:dyDescent="0.25">
      <c r="B29" s="5">
        <f>'[1]SCHEDULE A'!A1580</f>
        <v>5400</v>
      </c>
      <c r="C29" s="228" t="s">
        <v>519</v>
      </c>
      <c r="D29" s="228"/>
      <c r="E29" s="228"/>
      <c r="F29" s="228"/>
      <c r="G29" s="228"/>
      <c r="H29" s="228"/>
      <c r="I29" s="228"/>
      <c r="J29" s="228"/>
      <c r="K29" s="152"/>
    </row>
    <row r="30" spans="2:11" ht="16.899999999999999" customHeight="1" x14ac:dyDescent="0.25">
      <c r="B30" s="5">
        <f>'[1]SCHEDULE A'!A1643</f>
        <v>5600</v>
      </c>
      <c r="C30" s="228" t="s">
        <v>21</v>
      </c>
      <c r="D30" s="228"/>
      <c r="E30" s="228"/>
      <c r="F30" s="228"/>
      <c r="G30" s="228"/>
      <c r="H30" s="228"/>
      <c r="I30" s="228"/>
      <c r="J30" s="228"/>
      <c r="K30" s="152"/>
    </row>
    <row r="31" spans="2:11" ht="16.899999999999999" customHeight="1" x14ac:dyDescent="0.25">
      <c r="B31" s="5">
        <f>'[1]SCHEDULE A'!A1696</f>
        <v>5700</v>
      </c>
      <c r="C31" s="228" t="s">
        <v>22</v>
      </c>
      <c r="D31" s="228"/>
      <c r="E31" s="228"/>
      <c r="F31" s="228"/>
      <c r="G31" s="228"/>
      <c r="H31" s="228"/>
      <c r="I31" s="228"/>
      <c r="J31" s="228"/>
      <c r="K31" s="152"/>
    </row>
    <row r="32" spans="2:11" ht="16.899999999999999" customHeight="1" x14ac:dyDescent="0.25">
      <c r="B32" s="5">
        <v>5900</v>
      </c>
      <c r="C32" s="228" t="s">
        <v>520</v>
      </c>
      <c r="D32" s="228"/>
      <c r="E32" s="228"/>
      <c r="F32" s="228"/>
      <c r="G32" s="228"/>
      <c r="H32" s="228"/>
      <c r="I32" s="228"/>
      <c r="J32" s="228"/>
      <c r="K32" s="152"/>
    </row>
    <row r="33" spans="2:11" ht="16.899999999999999" customHeight="1" x14ac:dyDescent="0.25">
      <c r="B33" s="5">
        <v>7300</v>
      </c>
      <c r="C33" s="228" t="str">
        <f>'7300'!C6</f>
        <v>CONCRETE BLOCK PAVING FOR ROADS</v>
      </c>
      <c r="D33" s="228"/>
      <c r="E33" s="228"/>
      <c r="F33" s="228"/>
      <c r="G33" s="228"/>
      <c r="H33" s="228"/>
      <c r="I33" s="228"/>
      <c r="J33" s="228"/>
      <c r="K33" s="152"/>
    </row>
    <row r="34" spans="2:11" ht="16.899999999999999" customHeight="1" thickBot="1" x14ac:dyDescent="0.3">
      <c r="B34" s="7">
        <v>8100</v>
      </c>
      <c r="C34" s="234" t="s">
        <v>23</v>
      </c>
      <c r="D34" s="234"/>
      <c r="E34" s="234"/>
      <c r="F34" s="234"/>
      <c r="G34" s="234"/>
      <c r="H34" s="234"/>
      <c r="I34" s="234"/>
      <c r="J34" s="234"/>
      <c r="K34" s="153"/>
    </row>
    <row r="35" spans="2:11" ht="16.899999999999999" customHeight="1" x14ac:dyDescent="0.25">
      <c r="B35" s="225" t="s">
        <v>24</v>
      </c>
      <c r="C35" s="226"/>
      <c r="D35" s="226"/>
      <c r="E35" s="226"/>
      <c r="F35" s="226"/>
      <c r="G35" s="226"/>
      <c r="H35" s="226"/>
      <c r="I35" s="226"/>
      <c r="J35" s="226"/>
      <c r="K35" s="148"/>
    </row>
    <row r="36" spans="2:11" ht="16.899999999999999" customHeight="1" thickBot="1" x14ac:dyDescent="0.3">
      <c r="B36" s="12"/>
      <c r="C36" s="227"/>
      <c r="D36" s="227"/>
      <c r="E36" s="227"/>
      <c r="F36" s="227"/>
      <c r="G36" s="227"/>
      <c r="H36" s="227"/>
      <c r="I36" s="227"/>
      <c r="J36" s="227"/>
      <c r="K36" s="149"/>
    </row>
    <row r="37" spans="2:11" ht="16.899999999999999" customHeight="1" x14ac:dyDescent="0.25">
      <c r="B37" s="13" t="s">
        <v>25</v>
      </c>
      <c r="C37" s="237" t="s">
        <v>26</v>
      </c>
      <c r="D37" s="238"/>
      <c r="E37" s="238"/>
      <c r="F37" s="238"/>
      <c r="G37" s="238"/>
      <c r="H37" s="238"/>
      <c r="I37" s="238"/>
      <c r="J37" s="239"/>
      <c r="K37" s="150"/>
    </row>
    <row r="38" spans="2:11" ht="16.899999999999999" customHeight="1" x14ac:dyDescent="0.25">
      <c r="B38" s="4"/>
      <c r="C38" s="211"/>
      <c r="D38" s="212"/>
      <c r="E38" s="212"/>
      <c r="F38" s="212"/>
      <c r="G38" s="212"/>
      <c r="H38" s="212"/>
      <c r="I38" s="212"/>
      <c r="J38" s="213"/>
      <c r="K38" s="151"/>
    </row>
    <row r="39" spans="2:11" ht="16.899999999999999" customHeight="1" thickBot="1" x14ac:dyDescent="0.3">
      <c r="B39" s="8" t="s">
        <v>27</v>
      </c>
      <c r="C39" s="240" t="s">
        <v>28</v>
      </c>
      <c r="D39" s="241"/>
      <c r="E39" s="241"/>
      <c r="F39" s="241"/>
      <c r="G39" s="241"/>
      <c r="H39" s="241"/>
      <c r="I39" s="241"/>
      <c r="J39" s="242"/>
      <c r="K39" s="154"/>
    </row>
    <row r="40" spans="2:11" ht="16.899999999999999" customHeight="1" x14ac:dyDescent="0.25">
      <c r="B40" s="225" t="s">
        <v>29</v>
      </c>
      <c r="C40" s="226"/>
      <c r="D40" s="226"/>
      <c r="E40" s="226"/>
      <c r="F40" s="226"/>
      <c r="G40" s="226"/>
      <c r="H40" s="226"/>
      <c r="I40" s="226"/>
      <c r="J40" s="226"/>
      <c r="K40" s="148"/>
    </row>
    <row r="41" spans="2:11" ht="16.899999999999999" customHeight="1" thickBot="1" x14ac:dyDescent="0.3">
      <c r="B41" s="12"/>
      <c r="C41" s="227"/>
      <c r="D41" s="227"/>
      <c r="E41" s="227"/>
      <c r="F41" s="227"/>
      <c r="G41" s="227"/>
      <c r="H41" s="227"/>
      <c r="I41" s="227"/>
      <c r="J41" s="227"/>
      <c r="K41" s="149"/>
    </row>
    <row r="42" spans="2:11" ht="16.899999999999999" customHeight="1" x14ac:dyDescent="0.25">
      <c r="B42" s="250" t="s">
        <v>30</v>
      </c>
      <c r="C42" s="216"/>
      <c r="D42" s="216"/>
      <c r="E42" s="216"/>
      <c r="F42" s="216"/>
      <c r="G42" s="216"/>
      <c r="H42" s="216"/>
      <c r="I42" s="216"/>
      <c r="J42" s="217"/>
      <c r="K42" s="154"/>
    </row>
    <row r="43" spans="2:11" ht="16.899999999999999" customHeight="1" x14ac:dyDescent="0.25">
      <c r="B43" s="160"/>
      <c r="C43" s="235"/>
      <c r="D43" s="235"/>
      <c r="E43" s="235"/>
      <c r="F43" s="235"/>
      <c r="G43" s="235"/>
      <c r="H43" s="235"/>
      <c r="I43" s="235"/>
      <c r="J43" s="236"/>
      <c r="K43" s="154"/>
    </row>
    <row r="44" spans="2:11" ht="16.899999999999999" customHeight="1" x14ac:dyDescent="0.25">
      <c r="B44" s="251" t="str">
        <f>B7&amp;" "&amp;C7</f>
        <v>SCHEDULE A PRELIMINARY AND GENERAL</v>
      </c>
      <c r="C44" s="241"/>
      <c r="D44" s="241"/>
      <c r="E44" s="241"/>
      <c r="F44" s="241"/>
      <c r="G44" s="241"/>
      <c r="H44" s="241"/>
      <c r="I44" s="241"/>
      <c r="J44" s="242"/>
      <c r="K44" s="155"/>
    </row>
    <row r="45" spans="2:11" ht="16.899999999999999" customHeight="1" x14ac:dyDescent="0.25">
      <c r="B45" s="251" t="str">
        <f>B14&amp;" "&amp;C14</f>
        <v>SCHEDULE B ROADWORKS</v>
      </c>
      <c r="C45" s="241"/>
      <c r="D45" s="241"/>
      <c r="E45" s="241"/>
      <c r="F45" s="241"/>
      <c r="G45" s="241"/>
      <c r="H45" s="241"/>
      <c r="I45" s="241"/>
      <c r="J45" s="242"/>
      <c r="K45" s="155"/>
    </row>
    <row r="46" spans="2:11" ht="16.899999999999999" customHeight="1" thickBot="1" x14ac:dyDescent="0.3">
      <c r="B46" s="251" t="str">
        <f>B37&amp;" "&amp;C37</f>
        <v>SCHEDULE C PROVISIONAL SUMS</v>
      </c>
      <c r="C46" s="241"/>
      <c r="D46" s="241"/>
      <c r="E46" s="241"/>
      <c r="F46" s="241"/>
      <c r="G46" s="241"/>
      <c r="H46" s="241"/>
      <c r="I46" s="241"/>
      <c r="J46" s="242"/>
      <c r="K46" s="155"/>
    </row>
    <row r="47" spans="2:11" ht="16.899999999999999" customHeight="1" x14ac:dyDescent="0.25">
      <c r="B47" s="225" t="s">
        <v>31</v>
      </c>
      <c r="C47" s="226"/>
      <c r="D47" s="226"/>
      <c r="E47" s="226"/>
      <c r="F47" s="226"/>
      <c r="G47" s="226"/>
      <c r="H47" s="226"/>
      <c r="I47" s="226"/>
      <c r="J47" s="243"/>
      <c r="K47" s="148"/>
    </row>
    <row r="48" spans="2:11" ht="16.899999999999999" customHeight="1" thickBot="1" x14ac:dyDescent="0.3">
      <c r="B48" s="259"/>
      <c r="C48" s="260"/>
      <c r="D48" s="260"/>
      <c r="E48" s="260"/>
      <c r="F48" s="260"/>
      <c r="G48" s="260"/>
      <c r="H48" s="260"/>
      <c r="I48" s="260"/>
      <c r="J48" s="261"/>
      <c r="K48" s="156"/>
    </row>
    <row r="49" spans="1:11" ht="16.899999999999999" customHeight="1" x14ac:dyDescent="0.25">
      <c r="B49" s="244" t="s">
        <v>622</v>
      </c>
      <c r="C49" s="245"/>
      <c r="D49" s="245"/>
      <c r="E49" s="245"/>
      <c r="F49" s="245"/>
      <c r="G49" s="245"/>
      <c r="H49" s="245"/>
      <c r="I49" s="245"/>
      <c r="J49" s="246"/>
      <c r="K49" s="157"/>
    </row>
    <row r="50" spans="1:11" ht="16.899999999999999" customHeight="1" x14ac:dyDescent="0.25">
      <c r="B50" s="244" t="s">
        <v>33</v>
      </c>
      <c r="C50" s="245"/>
      <c r="D50" s="245"/>
      <c r="E50" s="245"/>
      <c r="F50" s="245"/>
      <c r="G50" s="245"/>
      <c r="H50" s="245"/>
      <c r="I50" s="245"/>
      <c r="J50" s="246"/>
      <c r="K50" s="146"/>
    </row>
    <row r="51" spans="1:11" ht="16.899999999999999" customHeight="1" x14ac:dyDescent="0.25">
      <c r="B51" s="244" t="s">
        <v>34</v>
      </c>
      <c r="C51" s="245"/>
      <c r="D51" s="245"/>
      <c r="E51" s="245"/>
      <c r="F51" s="245"/>
      <c r="G51" s="245"/>
      <c r="H51" s="245"/>
      <c r="I51" s="245"/>
      <c r="J51" s="246"/>
      <c r="K51" s="146"/>
    </row>
    <row r="52" spans="1:11" ht="16.899999999999999" customHeight="1" thickBot="1" x14ac:dyDescent="0.3">
      <c r="B52" s="247" t="s">
        <v>31</v>
      </c>
      <c r="C52" s="248"/>
      <c r="D52" s="248"/>
      <c r="E52" s="248"/>
      <c r="F52" s="248"/>
      <c r="G52" s="248"/>
      <c r="H52" s="248"/>
      <c r="I52" s="248"/>
      <c r="J52" s="249"/>
      <c r="K52" s="143"/>
    </row>
    <row r="53" spans="1:11" ht="16.899999999999999" customHeight="1" x14ac:dyDescent="0.25">
      <c r="B53" s="9"/>
      <c r="C53" s="252"/>
      <c r="D53" s="252"/>
      <c r="E53" s="252"/>
      <c r="F53" s="252"/>
      <c r="G53" s="252"/>
      <c r="H53" s="252"/>
      <c r="I53" s="252"/>
      <c r="J53" s="253"/>
      <c r="K53" s="157"/>
    </row>
    <row r="54" spans="1:11" ht="16.899999999999999" customHeight="1" x14ac:dyDescent="0.25">
      <c r="B54" s="244" t="s">
        <v>35</v>
      </c>
      <c r="C54" s="245"/>
      <c r="D54" s="245"/>
      <c r="E54" s="245"/>
      <c r="F54" s="245"/>
      <c r="G54" s="245"/>
      <c r="H54" s="245"/>
      <c r="I54" s="245"/>
      <c r="J54" s="246"/>
      <c r="K54" s="158"/>
    </row>
    <row r="55" spans="1:11" ht="16.899999999999999" customHeight="1" x14ac:dyDescent="0.25">
      <c r="B55" s="10"/>
      <c r="C55" s="254"/>
      <c r="D55" s="254"/>
      <c r="E55" s="254"/>
      <c r="F55" s="254"/>
      <c r="G55" s="254"/>
      <c r="H55" s="254"/>
      <c r="I55" s="254"/>
      <c r="J55" s="255"/>
      <c r="K55" s="159"/>
    </row>
    <row r="56" spans="1:11" ht="22.9" customHeight="1" thickBot="1" x14ac:dyDescent="0.3">
      <c r="B56" s="256" t="s">
        <v>32</v>
      </c>
      <c r="C56" s="257"/>
      <c r="D56" s="257"/>
      <c r="E56" s="257"/>
      <c r="F56" s="257"/>
      <c r="G56" s="257"/>
      <c r="H56" s="257"/>
      <c r="I56" s="257"/>
      <c r="J56" s="258"/>
      <c r="K56" s="144"/>
    </row>
    <row r="57" spans="1:11" ht="22.9" customHeight="1" x14ac:dyDescent="0.25">
      <c r="B57" s="180"/>
      <c r="C57" s="180"/>
      <c r="D57" s="180"/>
      <c r="E57" s="180"/>
      <c r="F57" s="180"/>
      <c r="G57" s="180"/>
      <c r="H57" s="180"/>
      <c r="I57" s="180"/>
      <c r="J57" s="180"/>
      <c r="K57" s="181"/>
    </row>
    <row r="58" spans="1:11" x14ac:dyDescent="0.25">
      <c r="A58" s="182"/>
      <c r="B58" s="182"/>
      <c r="C58" s="182"/>
      <c r="D58" s="182"/>
      <c r="E58" s="182"/>
      <c r="F58" s="182"/>
      <c r="G58" s="182" t="s">
        <v>531</v>
      </c>
      <c r="H58" s="182"/>
      <c r="I58" s="182"/>
      <c r="J58" s="182"/>
      <c r="K58" s="182"/>
    </row>
  </sheetData>
  <mergeCells count="52">
    <mergeCell ref="C53:J53"/>
    <mergeCell ref="B54:J54"/>
    <mergeCell ref="C55:J55"/>
    <mergeCell ref="B56:J56"/>
    <mergeCell ref="B48:J48"/>
    <mergeCell ref="B51:J51"/>
    <mergeCell ref="B47:J47"/>
    <mergeCell ref="B50:J50"/>
    <mergeCell ref="B52:J52"/>
    <mergeCell ref="B40:J40"/>
    <mergeCell ref="C41:J41"/>
    <mergeCell ref="B42:J42"/>
    <mergeCell ref="B44:J44"/>
    <mergeCell ref="B45:J45"/>
    <mergeCell ref="B46:J46"/>
    <mergeCell ref="B49:J49"/>
    <mergeCell ref="C33:J33"/>
    <mergeCell ref="C34:J34"/>
    <mergeCell ref="B35:J35"/>
    <mergeCell ref="C43:J43"/>
    <mergeCell ref="C36:J36"/>
    <mergeCell ref="C37:J37"/>
    <mergeCell ref="C38:J38"/>
    <mergeCell ref="C39:J39"/>
    <mergeCell ref="C26:J26"/>
    <mergeCell ref="C32:J32"/>
    <mergeCell ref="C28:J28"/>
    <mergeCell ref="C27:J27"/>
    <mergeCell ref="C29:J29"/>
    <mergeCell ref="C30:J30"/>
    <mergeCell ref="C31:J31"/>
    <mergeCell ref="C21:J21"/>
    <mergeCell ref="C22:J22"/>
    <mergeCell ref="C23:J23"/>
    <mergeCell ref="C24:J24"/>
    <mergeCell ref="C25:J25"/>
    <mergeCell ref="C16:J16"/>
    <mergeCell ref="C17:J17"/>
    <mergeCell ref="C18:J18"/>
    <mergeCell ref="C19:J19"/>
    <mergeCell ref="C20:J20"/>
    <mergeCell ref="B4:K5"/>
    <mergeCell ref="C10:J10"/>
    <mergeCell ref="C11:J11"/>
    <mergeCell ref="B12:J12"/>
    <mergeCell ref="C13:J13"/>
    <mergeCell ref="C15:J15"/>
    <mergeCell ref="C6:J6"/>
    <mergeCell ref="C7:J7"/>
    <mergeCell ref="C8:J8"/>
    <mergeCell ref="C9:J9"/>
    <mergeCell ref="C14:J14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  <headerFooter>
    <oddHeader>&amp;C&amp;"Arial,Bold"
CITY OF MBOMBELA
CONTRACT NO:. COM 30/2023
UPGRADING OF SAKHELE CAFE ROAD (MALEKUTU) WARD 37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zoomScaleNormal="100" workbookViewId="0">
      <selection activeCell="E26" sqref="E26"/>
    </sheetView>
  </sheetViews>
  <sheetFormatPr defaultRowHeight="15" x14ac:dyDescent="0.25"/>
  <cols>
    <col min="1" max="1" width="3.7109375" customWidth="1"/>
    <col min="2" max="2" width="9.140625" customWidth="1"/>
    <col min="3" max="3" width="51.28515625" customWidth="1"/>
    <col min="4" max="4" width="9.7109375" customWidth="1"/>
    <col min="5" max="5" width="11.7109375" customWidth="1"/>
    <col min="6" max="6" width="13.42578125" style="106" customWidth="1"/>
    <col min="7" max="7" width="17.140625" style="106" customWidth="1"/>
    <col min="8" max="8" width="3.5703125" customWidth="1"/>
  </cols>
  <sheetData>
    <row r="1" spans="1:8" x14ac:dyDescent="0.25">
      <c r="A1" s="14"/>
      <c r="B1" s="15"/>
      <c r="C1" s="14"/>
      <c r="D1" s="16"/>
      <c r="E1" s="17"/>
      <c r="F1" s="87"/>
      <c r="G1" s="87"/>
      <c r="H1" s="14"/>
    </row>
    <row r="2" spans="1:8" x14ac:dyDescent="0.25">
      <c r="A2" s="14"/>
      <c r="B2" s="15" t="s">
        <v>250</v>
      </c>
      <c r="C2" s="14"/>
      <c r="D2" s="19"/>
      <c r="E2" s="17"/>
      <c r="F2" s="87"/>
      <c r="G2" s="87"/>
      <c r="H2" s="14"/>
    </row>
    <row r="3" spans="1:8" ht="15.75" thickBot="1" x14ac:dyDescent="0.3">
      <c r="A3" s="14"/>
      <c r="B3" s="20"/>
      <c r="C3" s="14"/>
      <c r="D3" s="16"/>
      <c r="E3" s="17"/>
      <c r="F3" s="87"/>
      <c r="G3" s="88" t="s">
        <v>319</v>
      </c>
      <c r="H3" s="14"/>
    </row>
    <row r="4" spans="1:8" ht="20.45" customHeight="1" thickBot="1" x14ac:dyDescent="0.3">
      <c r="A4" s="14"/>
      <c r="B4" s="118" t="s">
        <v>38</v>
      </c>
      <c r="C4" s="49" t="s">
        <v>1</v>
      </c>
      <c r="D4" s="50" t="s">
        <v>39</v>
      </c>
      <c r="E4" s="51" t="s">
        <v>40</v>
      </c>
      <c r="F4" s="89" t="s">
        <v>41</v>
      </c>
      <c r="G4" s="90" t="s">
        <v>42</v>
      </c>
      <c r="H4" s="14"/>
    </row>
    <row r="5" spans="1:8" ht="20.45" customHeight="1" x14ac:dyDescent="0.25">
      <c r="A5" s="14"/>
      <c r="B5" s="119"/>
      <c r="C5" s="54"/>
      <c r="D5" s="55"/>
      <c r="E5" s="56"/>
      <c r="F5" s="91"/>
      <c r="G5" s="92"/>
      <c r="H5" s="14"/>
    </row>
    <row r="6" spans="1:8" ht="22.15" customHeight="1" x14ac:dyDescent="0.25">
      <c r="A6" s="14"/>
      <c r="B6" s="114" t="s">
        <v>320</v>
      </c>
      <c r="C6" s="23" t="s">
        <v>16</v>
      </c>
      <c r="D6" s="24"/>
      <c r="E6" s="43"/>
      <c r="F6" s="93"/>
      <c r="G6" s="94"/>
      <c r="H6" s="14"/>
    </row>
    <row r="7" spans="1:8" ht="18" customHeight="1" x14ac:dyDescent="0.25">
      <c r="A7" s="14"/>
      <c r="B7" s="114"/>
      <c r="C7" s="23"/>
      <c r="D7" s="24"/>
      <c r="E7" s="43"/>
      <c r="F7" s="93"/>
      <c r="G7" s="94"/>
      <c r="H7" s="14"/>
    </row>
    <row r="8" spans="1:8" x14ac:dyDescent="0.25">
      <c r="A8" s="14"/>
      <c r="B8" s="116">
        <v>22.01</v>
      </c>
      <c r="C8" s="25" t="s">
        <v>321</v>
      </c>
      <c r="D8" s="62"/>
      <c r="E8" s="65"/>
      <c r="F8" s="98"/>
      <c r="G8" s="96"/>
      <c r="H8" s="14"/>
    </row>
    <row r="9" spans="1:8" x14ac:dyDescent="0.25">
      <c r="A9" s="14"/>
      <c r="B9" s="116" t="s">
        <v>81</v>
      </c>
      <c r="C9" s="66" t="s">
        <v>302</v>
      </c>
      <c r="D9" s="62" t="s">
        <v>254</v>
      </c>
      <c r="E9" s="65" t="s">
        <v>254</v>
      </c>
      <c r="F9" s="98"/>
      <c r="G9" s="96"/>
      <c r="H9" s="14"/>
    </row>
    <row r="10" spans="1:8" x14ac:dyDescent="0.25">
      <c r="A10" s="14"/>
      <c r="B10" s="116"/>
      <c r="C10" s="26" t="s">
        <v>303</v>
      </c>
      <c r="D10" s="62"/>
      <c r="E10" s="65"/>
      <c r="F10" s="98"/>
      <c r="G10" s="96"/>
      <c r="H10" s="14"/>
    </row>
    <row r="11" spans="1:8" x14ac:dyDescent="0.25">
      <c r="A11" s="14"/>
      <c r="B11" s="116" t="s">
        <v>131</v>
      </c>
      <c r="C11" s="66" t="s">
        <v>304</v>
      </c>
      <c r="D11" s="62" t="s">
        <v>219</v>
      </c>
      <c r="E11" s="65">
        <v>500</v>
      </c>
      <c r="F11" s="98"/>
      <c r="G11" s="96"/>
      <c r="H11" s="14"/>
    </row>
    <row r="12" spans="1:8" x14ac:dyDescent="0.25">
      <c r="A12" s="14"/>
      <c r="B12" s="116" t="s">
        <v>153</v>
      </c>
      <c r="C12" s="25" t="s">
        <v>322</v>
      </c>
      <c r="D12" s="62" t="s">
        <v>219</v>
      </c>
      <c r="E12" s="65">
        <v>4080</v>
      </c>
      <c r="F12" s="98"/>
      <c r="G12" s="96"/>
      <c r="H12" s="14"/>
    </row>
    <row r="13" spans="1:8" x14ac:dyDescent="0.25">
      <c r="A13" s="14"/>
      <c r="B13" s="116"/>
      <c r="C13" s="25"/>
      <c r="D13" s="62"/>
      <c r="E13" s="65"/>
      <c r="F13" s="98"/>
      <c r="G13" s="96"/>
      <c r="H13" s="14"/>
    </row>
    <row r="14" spans="1:8" x14ac:dyDescent="0.25">
      <c r="A14" s="14"/>
      <c r="B14" s="116">
        <v>22.02</v>
      </c>
      <c r="C14" s="26" t="s">
        <v>323</v>
      </c>
      <c r="D14" s="62"/>
      <c r="E14" s="65"/>
      <c r="F14" s="98"/>
      <c r="G14" s="96"/>
      <c r="H14" s="14"/>
    </row>
    <row r="15" spans="1:8" x14ac:dyDescent="0.25">
      <c r="A15" s="14"/>
      <c r="B15" s="116" t="s">
        <v>81</v>
      </c>
      <c r="C15" s="25" t="s">
        <v>324</v>
      </c>
      <c r="D15" s="62" t="s">
        <v>219</v>
      </c>
      <c r="E15" s="65">
        <f>E12+E11</f>
        <v>4580</v>
      </c>
      <c r="F15" s="98"/>
      <c r="G15" s="96"/>
      <c r="H15" s="14"/>
    </row>
    <row r="16" spans="1:8" x14ac:dyDescent="0.25">
      <c r="A16" s="14"/>
      <c r="B16" s="116" t="s">
        <v>84</v>
      </c>
      <c r="C16" s="25" t="s">
        <v>325</v>
      </c>
      <c r="D16" s="62" t="s">
        <v>219</v>
      </c>
      <c r="E16" s="65">
        <v>200</v>
      </c>
      <c r="F16" s="98"/>
      <c r="G16" s="96"/>
      <c r="H16" s="14"/>
    </row>
    <row r="17" spans="1:8" x14ac:dyDescent="0.25">
      <c r="A17" s="14"/>
      <c r="B17" s="116" t="s">
        <v>254</v>
      </c>
      <c r="C17" s="25" t="s">
        <v>254</v>
      </c>
      <c r="D17" s="62" t="s">
        <v>254</v>
      </c>
      <c r="E17" s="65"/>
      <c r="F17" s="98"/>
      <c r="G17" s="96"/>
      <c r="H17" s="14"/>
    </row>
    <row r="18" spans="1:8" x14ac:dyDescent="0.25">
      <c r="A18" s="14"/>
      <c r="B18" s="116">
        <v>22.03</v>
      </c>
      <c r="C18" s="25" t="s">
        <v>326</v>
      </c>
      <c r="D18" s="27"/>
      <c r="E18" s="65"/>
      <c r="F18" s="98"/>
      <c r="G18" s="96"/>
      <c r="H18" s="14"/>
    </row>
    <row r="19" spans="1:8" x14ac:dyDescent="0.25">
      <c r="A19" s="14"/>
      <c r="B19" s="116" t="s">
        <v>84</v>
      </c>
      <c r="C19" s="25" t="s">
        <v>327</v>
      </c>
      <c r="D19" s="27"/>
      <c r="E19" s="65"/>
      <c r="F19" s="98"/>
      <c r="G19" s="96"/>
      <c r="H19" s="14"/>
    </row>
    <row r="20" spans="1:8" x14ac:dyDescent="0.25">
      <c r="A20" s="14"/>
      <c r="B20" s="116" t="s">
        <v>131</v>
      </c>
      <c r="C20" s="25" t="s">
        <v>328</v>
      </c>
      <c r="D20" s="27" t="s">
        <v>329</v>
      </c>
      <c r="E20" s="65">
        <v>1200</v>
      </c>
      <c r="F20" s="98"/>
      <c r="G20" s="96"/>
      <c r="H20" s="14"/>
    </row>
    <row r="21" spans="1:8" x14ac:dyDescent="0.25">
      <c r="A21" s="14"/>
      <c r="B21" s="116" t="s">
        <v>153</v>
      </c>
      <c r="C21" s="25" t="s">
        <v>526</v>
      </c>
      <c r="D21" s="27" t="s">
        <v>223</v>
      </c>
      <c r="E21" s="65">
        <v>0</v>
      </c>
      <c r="F21" s="98"/>
      <c r="G21" s="96"/>
      <c r="H21" s="14"/>
    </row>
    <row r="22" spans="1:8" x14ac:dyDescent="0.25">
      <c r="A22" s="14"/>
      <c r="B22" s="116"/>
      <c r="C22" s="25"/>
      <c r="D22" s="62"/>
      <c r="E22" s="65"/>
      <c r="F22" s="98"/>
      <c r="G22" s="96"/>
      <c r="H22" s="14"/>
    </row>
    <row r="23" spans="1:8" x14ac:dyDescent="0.25">
      <c r="A23" s="14"/>
      <c r="B23" s="116">
        <v>22.05</v>
      </c>
      <c r="C23" s="25" t="s">
        <v>330</v>
      </c>
      <c r="D23" s="62"/>
      <c r="E23" s="65"/>
      <c r="F23" s="98"/>
      <c r="G23" s="96"/>
      <c r="H23" s="14"/>
    </row>
    <row r="24" spans="1:8" x14ac:dyDescent="0.25">
      <c r="A24" s="14"/>
      <c r="B24" s="116" t="s">
        <v>84</v>
      </c>
      <c r="C24" s="25" t="s">
        <v>346</v>
      </c>
      <c r="D24" s="62"/>
      <c r="E24" s="65"/>
      <c r="F24" s="98"/>
      <c r="G24" s="96"/>
      <c r="H24" s="14"/>
    </row>
    <row r="25" spans="1:8" x14ac:dyDescent="0.25">
      <c r="A25" s="14"/>
      <c r="B25" s="116" t="s">
        <v>254</v>
      </c>
      <c r="C25" s="25" t="s">
        <v>345</v>
      </c>
      <c r="D25" s="62"/>
      <c r="E25" s="65"/>
      <c r="F25" s="98"/>
      <c r="G25" s="96"/>
      <c r="H25" s="14"/>
    </row>
    <row r="26" spans="1:8" x14ac:dyDescent="0.25">
      <c r="A26" s="14"/>
      <c r="B26" s="116"/>
      <c r="C26" s="25" t="s">
        <v>616</v>
      </c>
      <c r="D26" s="62" t="s">
        <v>223</v>
      </c>
      <c r="E26" s="65">
        <v>40</v>
      </c>
      <c r="F26" s="98"/>
      <c r="G26" s="96"/>
      <c r="H26" s="14"/>
    </row>
    <row r="27" spans="1:8" x14ac:dyDescent="0.25">
      <c r="A27" s="14"/>
      <c r="B27" s="116"/>
      <c r="C27" s="25"/>
      <c r="D27" s="27"/>
      <c r="E27" s="170"/>
      <c r="F27" s="171"/>
      <c r="G27" s="96"/>
      <c r="H27" s="14"/>
    </row>
    <row r="28" spans="1:8" x14ac:dyDescent="0.25">
      <c r="A28" s="14"/>
      <c r="B28" s="116"/>
      <c r="C28" s="67"/>
      <c r="D28" s="27"/>
      <c r="E28" s="65"/>
      <c r="F28" s="98"/>
      <c r="G28" s="96"/>
      <c r="H28" s="14"/>
    </row>
    <row r="29" spans="1:8" x14ac:dyDescent="0.25">
      <c r="A29" s="14"/>
      <c r="B29" s="116">
        <v>22.07</v>
      </c>
      <c r="C29" s="67" t="s">
        <v>331</v>
      </c>
      <c r="D29" s="27"/>
      <c r="E29" s="65"/>
      <c r="F29" s="98"/>
      <c r="G29" s="96"/>
      <c r="H29" s="14"/>
    </row>
    <row r="30" spans="1:8" x14ac:dyDescent="0.25">
      <c r="A30" s="14"/>
      <c r="B30" s="117" t="s">
        <v>84</v>
      </c>
      <c r="C30" s="67" t="s">
        <v>332</v>
      </c>
      <c r="D30" s="27"/>
      <c r="E30" s="65"/>
      <c r="F30" s="98"/>
      <c r="G30" s="96"/>
      <c r="H30" s="14"/>
    </row>
    <row r="31" spans="1:8" x14ac:dyDescent="0.25">
      <c r="A31" s="14"/>
      <c r="B31" s="117"/>
      <c r="C31" s="68" t="s">
        <v>333</v>
      </c>
      <c r="D31" s="27" t="s">
        <v>219</v>
      </c>
      <c r="E31" s="65">
        <f>100*0.15*1.2</f>
        <v>18</v>
      </c>
      <c r="F31" s="99"/>
      <c r="G31" s="96"/>
      <c r="H31" s="14"/>
    </row>
    <row r="32" spans="1:8" x14ac:dyDescent="0.25">
      <c r="A32" s="14"/>
      <c r="B32" s="117" t="s">
        <v>86</v>
      </c>
      <c r="C32" s="71" t="s">
        <v>334</v>
      </c>
      <c r="D32" s="27"/>
      <c r="E32" s="65"/>
      <c r="F32" s="99"/>
      <c r="G32" s="96"/>
      <c r="H32" s="14"/>
    </row>
    <row r="33" spans="1:8" x14ac:dyDescent="0.25">
      <c r="A33" s="14"/>
      <c r="B33" s="116"/>
      <c r="C33" s="70" t="s">
        <v>335</v>
      </c>
      <c r="D33" s="27" t="s">
        <v>219</v>
      </c>
      <c r="E33" s="65">
        <f>E27*0.15*1.5</f>
        <v>0</v>
      </c>
      <c r="F33" s="98"/>
      <c r="G33" s="96"/>
      <c r="H33" s="14"/>
    </row>
    <row r="34" spans="1:8" x14ac:dyDescent="0.25">
      <c r="A34" s="14"/>
      <c r="B34" s="116"/>
      <c r="C34" s="70"/>
      <c r="D34" s="27"/>
      <c r="E34" s="65"/>
      <c r="F34" s="98"/>
      <c r="G34" s="96"/>
      <c r="H34" s="14"/>
    </row>
    <row r="35" spans="1:8" x14ac:dyDescent="0.25">
      <c r="A35" s="14"/>
      <c r="B35" s="117">
        <v>22.1</v>
      </c>
      <c r="C35" s="130" t="s">
        <v>348</v>
      </c>
      <c r="D35" s="27"/>
      <c r="E35" s="65"/>
      <c r="F35" s="98"/>
      <c r="G35" s="96"/>
      <c r="H35" s="14"/>
    </row>
    <row r="36" spans="1:8" x14ac:dyDescent="0.25">
      <c r="A36" s="14"/>
      <c r="B36" s="117"/>
      <c r="C36" s="70" t="s">
        <v>347</v>
      </c>
      <c r="D36" s="27" t="s">
        <v>336</v>
      </c>
      <c r="E36" s="65">
        <v>0.5</v>
      </c>
      <c r="F36" s="98"/>
      <c r="G36" s="96"/>
      <c r="H36" s="14"/>
    </row>
    <row r="37" spans="1:8" x14ac:dyDescent="0.25">
      <c r="A37" s="14"/>
      <c r="B37" s="117"/>
      <c r="C37" s="70"/>
      <c r="D37" s="27"/>
      <c r="E37" s="65"/>
      <c r="F37" s="98"/>
      <c r="G37" s="96"/>
      <c r="H37" s="14"/>
    </row>
    <row r="38" spans="1:8" x14ac:dyDescent="0.25">
      <c r="A38" s="14"/>
      <c r="B38" s="117">
        <v>22.12</v>
      </c>
      <c r="C38" s="70" t="s">
        <v>337</v>
      </c>
      <c r="D38" s="27"/>
      <c r="E38" s="65"/>
      <c r="F38" s="98"/>
      <c r="G38" s="96"/>
      <c r="H38" s="14"/>
    </row>
    <row r="39" spans="1:8" x14ac:dyDescent="0.25">
      <c r="A39" s="14"/>
      <c r="B39" s="117" t="s">
        <v>81</v>
      </c>
      <c r="C39" s="70" t="s">
        <v>338</v>
      </c>
      <c r="D39" s="27" t="s">
        <v>219</v>
      </c>
      <c r="E39" s="65">
        <v>25</v>
      </c>
      <c r="F39" s="98"/>
      <c r="G39" s="96"/>
      <c r="H39" s="14"/>
    </row>
    <row r="40" spans="1:8" x14ac:dyDescent="0.25">
      <c r="A40" s="14"/>
      <c r="B40" s="117" t="s">
        <v>84</v>
      </c>
      <c r="C40" s="70" t="s">
        <v>339</v>
      </c>
      <c r="D40" s="27" t="s">
        <v>219</v>
      </c>
      <c r="E40" s="65">
        <v>50</v>
      </c>
      <c r="F40" s="98"/>
      <c r="G40" s="96"/>
      <c r="H40" s="14"/>
    </row>
    <row r="41" spans="1:8" x14ac:dyDescent="0.25">
      <c r="A41" s="14"/>
      <c r="B41" s="117"/>
      <c r="C41" s="70"/>
      <c r="D41" s="27"/>
      <c r="E41" s="65"/>
      <c r="F41" s="98"/>
      <c r="G41" s="96"/>
      <c r="H41" s="14"/>
    </row>
    <row r="42" spans="1:8" x14ac:dyDescent="0.25">
      <c r="A42" s="14"/>
      <c r="B42" s="117">
        <v>22.17</v>
      </c>
      <c r="C42" s="70" t="s">
        <v>578</v>
      </c>
      <c r="D42" s="27"/>
      <c r="E42" s="65"/>
      <c r="F42" s="98"/>
      <c r="G42" s="96"/>
      <c r="H42" s="14"/>
    </row>
    <row r="43" spans="1:8" x14ac:dyDescent="0.25">
      <c r="A43" s="14"/>
      <c r="B43" s="117"/>
      <c r="C43" s="70" t="s">
        <v>230</v>
      </c>
      <c r="D43" s="27"/>
      <c r="E43" s="65"/>
      <c r="F43" s="98"/>
      <c r="G43" s="96"/>
      <c r="H43" s="14"/>
    </row>
    <row r="44" spans="1:8" x14ac:dyDescent="0.25">
      <c r="A44" s="14"/>
      <c r="B44" s="117"/>
      <c r="C44" s="70" t="s">
        <v>579</v>
      </c>
      <c r="D44" s="27" t="s">
        <v>191</v>
      </c>
      <c r="E44" s="65">
        <v>10</v>
      </c>
      <c r="F44" s="98"/>
      <c r="G44" s="96"/>
      <c r="H44" s="14"/>
    </row>
    <row r="45" spans="1:8" x14ac:dyDescent="0.25">
      <c r="A45" s="14"/>
      <c r="B45" s="117"/>
      <c r="C45" s="70" t="s">
        <v>580</v>
      </c>
      <c r="D45" s="27" t="s">
        <v>191</v>
      </c>
      <c r="E45" s="65">
        <v>8</v>
      </c>
      <c r="F45" s="98"/>
      <c r="G45" s="96"/>
      <c r="H45" s="14"/>
    </row>
    <row r="46" spans="1:8" x14ac:dyDescent="0.25">
      <c r="A46" s="14"/>
      <c r="B46" s="117"/>
      <c r="C46" s="70"/>
      <c r="D46" s="27"/>
      <c r="E46" s="65"/>
      <c r="F46" s="98"/>
      <c r="G46" s="96"/>
      <c r="H46" s="14"/>
    </row>
    <row r="47" spans="1:8" x14ac:dyDescent="0.25">
      <c r="A47" s="14"/>
      <c r="B47" s="117">
        <v>22.18</v>
      </c>
      <c r="C47" s="70" t="s">
        <v>340</v>
      </c>
      <c r="D47" s="27"/>
      <c r="E47" s="65"/>
      <c r="F47" s="98"/>
      <c r="G47" s="96"/>
      <c r="H47" s="14"/>
    </row>
    <row r="48" spans="1:8" x14ac:dyDescent="0.25">
      <c r="A48" s="14"/>
      <c r="B48" s="117" t="s">
        <v>84</v>
      </c>
      <c r="C48" s="70" t="s">
        <v>341</v>
      </c>
      <c r="D48" s="27" t="s">
        <v>129</v>
      </c>
      <c r="E48" s="65">
        <v>100</v>
      </c>
      <c r="F48" s="98"/>
      <c r="G48" s="96"/>
      <c r="H48" s="14"/>
    </row>
    <row r="49" spans="1:8" x14ac:dyDescent="0.25">
      <c r="A49" s="14"/>
      <c r="B49" s="117"/>
      <c r="C49" s="70"/>
      <c r="D49" s="27"/>
      <c r="E49" s="65"/>
      <c r="F49" s="98"/>
      <c r="G49" s="96"/>
      <c r="H49" s="14"/>
    </row>
    <row r="50" spans="1:8" x14ac:dyDescent="0.25">
      <c r="A50" s="14"/>
      <c r="B50" s="117">
        <v>22.19</v>
      </c>
      <c r="C50" s="70" t="s">
        <v>581</v>
      </c>
      <c r="D50" s="27" t="s">
        <v>219</v>
      </c>
      <c r="E50" s="65">
        <v>240</v>
      </c>
      <c r="F50" s="98"/>
      <c r="G50" s="96"/>
      <c r="H50" s="14"/>
    </row>
    <row r="51" spans="1:8" x14ac:dyDescent="0.25">
      <c r="A51" s="14"/>
      <c r="B51" s="117"/>
      <c r="C51" s="70"/>
      <c r="D51" s="27"/>
      <c r="E51" s="65"/>
      <c r="F51" s="98"/>
      <c r="G51" s="96"/>
      <c r="H51" s="14"/>
    </row>
    <row r="52" spans="1:8" x14ac:dyDescent="0.25">
      <c r="A52" s="14"/>
      <c r="B52" s="117" t="s">
        <v>342</v>
      </c>
      <c r="C52" s="70" t="s">
        <v>343</v>
      </c>
      <c r="D52" s="27"/>
      <c r="E52" s="65"/>
      <c r="F52" s="98"/>
      <c r="G52" s="96"/>
      <c r="H52" s="14"/>
    </row>
    <row r="53" spans="1:8" x14ac:dyDescent="0.25">
      <c r="A53" s="14"/>
      <c r="B53" s="117" t="s">
        <v>81</v>
      </c>
      <c r="C53" s="70" t="s">
        <v>344</v>
      </c>
      <c r="D53" s="27" t="s">
        <v>219</v>
      </c>
      <c r="E53" s="65">
        <v>50</v>
      </c>
      <c r="F53" s="98"/>
      <c r="G53" s="96"/>
      <c r="H53" s="14"/>
    </row>
    <row r="54" spans="1:8" x14ac:dyDescent="0.25">
      <c r="A54" s="14"/>
      <c r="B54" s="117"/>
      <c r="C54" s="70"/>
      <c r="D54" s="27"/>
      <c r="E54" s="65"/>
      <c r="F54" s="98"/>
      <c r="G54" s="96"/>
      <c r="H54" s="14"/>
    </row>
    <row r="55" spans="1:8" x14ac:dyDescent="0.25">
      <c r="A55" s="14"/>
      <c r="B55" s="117"/>
      <c r="C55" s="70"/>
      <c r="D55" s="27"/>
      <c r="E55" s="65"/>
      <c r="F55" s="98"/>
      <c r="G55" s="96"/>
      <c r="H55" s="14"/>
    </row>
    <row r="56" spans="1:8" x14ac:dyDescent="0.25">
      <c r="A56" s="14"/>
      <c r="B56" s="117"/>
      <c r="C56" s="70"/>
      <c r="D56" s="27"/>
      <c r="E56" s="65"/>
      <c r="F56" s="98"/>
      <c r="G56" s="96"/>
      <c r="H56" s="14"/>
    </row>
    <row r="57" spans="1:8" x14ac:dyDescent="0.25">
      <c r="A57" s="14"/>
      <c r="B57" s="117"/>
      <c r="C57" s="70"/>
      <c r="D57" s="27"/>
      <c r="E57" s="65"/>
      <c r="F57" s="98"/>
      <c r="G57" s="96"/>
      <c r="H57" s="14"/>
    </row>
    <row r="58" spans="1:8" x14ac:dyDescent="0.25">
      <c r="A58" s="14"/>
      <c r="B58" s="117"/>
      <c r="C58" s="70"/>
      <c r="D58" s="27"/>
      <c r="E58" s="65"/>
      <c r="F58" s="98"/>
      <c r="G58" s="96"/>
      <c r="H58" s="14"/>
    </row>
    <row r="59" spans="1:8" x14ac:dyDescent="0.25">
      <c r="A59" s="14"/>
      <c r="B59" s="117"/>
      <c r="C59" s="70"/>
      <c r="D59" s="27"/>
      <c r="E59" s="65"/>
      <c r="F59" s="98"/>
      <c r="G59" s="96"/>
      <c r="H59" s="14"/>
    </row>
    <row r="60" spans="1:8" x14ac:dyDescent="0.25">
      <c r="A60" s="14"/>
      <c r="B60" s="117"/>
      <c r="C60" s="70"/>
      <c r="D60" s="27"/>
      <c r="E60" s="65"/>
      <c r="F60" s="98"/>
      <c r="G60" s="96"/>
      <c r="H60" s="14"/>
    </row>
    <row r="61" spans="1:8" x14ac:dyDescent="0.25">
      <c r="A61" s="14"/>
      <c r="B61" s="117"/>
      <c r="C61" s="70"/>
      <c r="D61" s="27"/>
      <c r="E61" s="65"/>
      <c r="F61" s="98"/>
      <c r="G61" s="96"/>
      <c r="H61" s="14"/>
    </row>
    <row r="62" spans="1:8" x14ac:dyDescent="0.25">
      <c r="A62" s="14"/>
      <c r="B62" s="117"/>
      <c r="C62" s="70"/>
      <c r="D62" s="27"/>
      <c r="E62" s="65"/>
      <c r="F62" s="98"/>
      <c r="G62" s="96"/>
      <c r="H62" s="14"/>
    </row>
    <row r="63" spans="1:8" x14ac:dyDescent="0.25">
      <c r="A63" s="14"/>
      <c r="B63" s="117"/>
      <c r="C63" s="26"/>
      <c r="D63" s="27"/>
      <c r="E63" s="65"/>
      <c r="F63" s="98"/>
      <c r="G63" s="96"/>
      <c r="H63" s="14"/>
    </row>
    <row r="64" spans="1:8" ht="15.75" thickBot="1" x14ac:dyDescent="0.3">
      <c r="A64" s="14"/>
      <c r="B64" s="117"/>
      <c r="C64" s="26"/>
      <c r="D64" s="27"/>
      <c r="E64" s="65"/>
      <c r="F64" s="98"/>
      <c r="G64" s="96"/>
      <c r="H64" s="14"/>
    </row>
    <row r="65" spans="1:8" ht="19.899999999999999" customHeight="1" thickBot="1" x14ac:dyDescent="0.3">
      <c r="A65" s="14"/>
      <c r="B65" s="61">
        <v>2200</v>
      </c>
      <c r="C65" s="262" t="s">
        <v>237</v>
      </c>
      <c r="D65" s="263"/>
      <c r="E65" s="263"/>
      <c r="F65" s="264"/>
      <c r="G65" s="100"/>
      <c r="H65" s="14"/>
    </row>
    <row r="66" spans="1:8" x14ac:dyDescent="0.25">
      <c r="A66" s="14"/>
      <c r="B66" s="14"/>
      <c r="C66" s="14"/>
      <c r="D66" s="16"/>
      <c r="E66" s="17"/>
      <c r="F66" s="87"/>
      <c r="G66" s="87"/>
      <c r="H66" s="14"/>
    </row>
    <row r="67" spans="1:8" x14ac:dyDescent="0.25">
      <c r="D67" s="182" t="s">
        <v>541</v>
      </c>
    </row>
  </sheetData>
  <mergeCells count="1">
    <mergeCell ref="C65:F65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zoomScaleNormal="100" workbookViewId="0">
      <selection activeCell="E38" sqref="E38"/>
    </sheetView>
  </sheetViews>
  <sheetFormatPr defaultRowHeight="15" x14ac:dyDescent="0.25"/>
  <cols>
    <col min="1" max="1" width="3.7109375" customWidth="1"/>
    <col min="2" max="2" width="9.140625" customWidth="1"/>
    <col min="3" max="3" width="51.28515625" customWidth="1"/>
    <col min="4" max="4" width="9.7109375" customWidth="1"/>
    <col min="5" max="5" width="11.7109375" customWidth="1"/>
    <col min="6" max="6" width="13.42578125" style="106" customWidth="1"/>
    <col min="7" max="7" width="17.140625" style="106" customWidth="1"/>
    <col min="8" max="8" width="3.5703125" customWidth="1"/>
  </cols>
  <sheetData>
    <row r="1" spans="1:8" x14ac:dyDescent="0.25">
      <c r="A1" s="14"/>
      <c r="B1" s="15"/>
      <c r="C1" s="14"/>
      <c r="D1" s="16"/>
      <c r="E1" s="17"/>
      <c r="F1" s="87"/>
      <c r="G1" s="87"/>
      <c r="H1" s="14"/>
    </row>
    <row r="2" spans="1:8" x14ac:dyDescent="0.25">
      <c r="A2" s="14"/>
      <c r="B2" s="15" t="s">
        <v>250</v>
      </c>
      <c r="C2" s="14"/>
      <c r="D2" s="19"/>
      <c r="E2" s="17"/>
      <c r="F2" s="87"/>
      <c r="G2" s="87"/>
      <c r="H2" s="14"/>
    </row>
    <row r="3" spans="1:8" ht="15.75" thickBot="1" x14ac:dyDescent="0.3">
      <c r="A3" s="14"/>
      <c r="B3" s="20"/>
      <c r="C3" s="14"/>
      <c r="D3" s="16"/>
      <c r="E3" s="17"/>
      <c r="F3" s="87"/>
      <c r="G3" s="88" t="s">
        <v>350</v>
      </c>
      <c r="H3" s="14"/>
    </row>
    <row r="4" spans="1:8" ht="20.45" customHeight="1" thickBot="1" x14ac:dyDescent="0.3">
      <c r="A4" s="14"/>
      <c r="B4" s="118" t="s">
        <v>38</v>
      </c>
      <c r="C4" s="49" t="s">
        <v>1</v>
      </c>
      <c r="D4" s="50" t="s">
        <v>39</v>
      </c>
      <c r="E4" s="51" t="s">
        <v>40</v>
      </c>
      <c r="F4" s="89" t="s">
        <v>41</v>
      </c>
      <c r="G4" s="90" t="s">
        <v>42</v>
      </c>
      <c r="H4" s="14"/>
    </row>
    <row r="5" spans="1:8" ht="20.45" customHeight="1" x14ac:dyDescent="0.25">
      <c r="A5" s="14"/>
      <c r="B5" s="119"/>
      <c r="C5" s="54"/>
      <c r="D5" s="55"/>
      <c r="E5" s="56"/>
      <c r="F5" s="91"/>
      <c r="G5" s="92"/>
      <c r="H5" s="14"/>
    </row>
    <row r="6" spans="1:8" ht="22.15" customHeight="1" x14ac:dyDescent="0.25">
      <c r="A6" s="14"/>
      <c r="B6" s="114" t="s">
        <v>349</v>
      </c>
      <c r="C6" s="23" t="s">
        <v>351</v>
      </c>
      <c r="D6" s="24"/>
      <c r="E6" s="43"/>
      <c r="F6" s="93"/>
      <c r="G6" s="94"/>
      <c r="H6" s="14"/>
    </row>
    <row r="7" spans="1:8" ht="18" customHeight="1" x14ac:dyDescent="0.25">
      <c r="A7" s="14"/>
      <c r="B7" s="114"/>
      <c r="C7" s="23" t="s">
        <v>352</v>
      </c>
      <c r="D7" s="24"/>
      <c r="E7" s="43"/>
      <c r="F7" s="93"/>
      <c r="G7" s="94"/>
      <c r="H7" s="14"/>
    </row>
    <row r="8" spans="1:8" x14ac:dyDescent="0.25">
      <c r="A8" s="14"/>
      <c r="B8" s="116"/>
      <c r="C8" s="25"/>
      <c r="D8" s="62"/>
      <c r="E8" s="65"/>
      <c r="F8" s="98"/>
      <c r="G8" s="96"/>
      <c r="H8" s="14"/>
    </row>
    <row r="9" spans="1:8" x14ac:dyDescent="0.25">
      <c r="A9" s="14"/>
      <c r="B9" s="116">
        <v>23.01</v>
      </c>
      <c r="C9" s="66" t="s">
        <v>353</v>
      </c>
      <c r="D9" s="62"/>
      <c r="E9" s="65"/>
      <c r="F9" s="98"/>
      <c r="G9" s="96"/>
      <c r="H9" s="14"/>
    </row>
    <row r="10" spans="1:8" x14ac:dyDescent="0.25">
      <c r="A10" s="14"/>
      <c r="B10" s="116" t="s">
        <v>81</v>
      </c>
      <c r="C10" s="26" t="s">
        <v>354</v>
      </c>
      <c r="D10" s="62"/>
      <c r="E10" s="65"/>
      <c r="F10" s="98"/>
      <c r="G10" s="96"/>
      <c r="H10" s="14"/>
    </row>
    <row r="11" spans="1:8" x14ac:dyDescent="0.25">
      <c r="A11" s="14"/>
      <c r="B11" s="116"/>
      <c r="C11" s="26" t="s">
        <v>355</v>
      </c>
      <c r="D11" s="62" t="s">
        <v>223</v>
      </c>
      <c r="E11" s="65">
        <v>1800</v>
      </c>
      <c r="F11" s="98"/>
      <c r="G11" s="96"/>
      <c r="H11" s="14"/>
    </row>
    <row r="12" spans="1:8" x14ac:dyDescent="0.25">
      <c r="A12" s="14"/>
      <c r="B12" s="116" t="s">
        <v>84</v>
      </c>
      <c r="C12" s="26" t="s">
        <v>625</v>
      </c>
      <c r="D12" s="62"/>
      <c r="E12" s="65"/>
      <c r="F12" s="98"/>
      <c r="G12" s="96"/>
      <c r="H12" s="14"/>
    </row>
    <row r="13" spans="1:8" x14ac:dyDescent="0.25">
      <c r="A13" s="14"/>
      <c r="B13" s="116"/>
      <c r="C13" s="26" t="s">
        <v>355</v>
      </c>
      <c r="D13" s="62" t="s">
        <v>223</v>
      </c>
      <c r="E13" s="65">
        <v>1800</v>
      </c>
      <c r="F13" s="98"/>
      <c r="G13" s="96"/>
      <c r="H13" s="14"/>
    </row>
    <row r="14" spans="1:8" x14ac:dyDescent="0.25">
      <c r="A14" s="14"/>
      <c r="B14" s="116" t="s">
        <v>626</v>
      </c>
      <c r="C14" s="26" t="s">
        <v>627</v>
      </c>
      <c r="D14" s="62"/>
      <c r="E14" s="65"/>
      <c r="F14" s="98"/>
      <c r="G14" s="96"/>
      <c r="H14" s="14"/>
    </row>
    <row r="15" spans="1:8" x14ac:dyDescent="0.25">
      <c r="A15" s="14"/>
      <c r="B15" s="116"/>
      <c r="C15" s="26" t="s">
        <v>355</v>
      </c>
      <c r="D15" s="62" t="s">
        <v>223</v>
      </c>
      <c r="E15" s="65">
        <v>600</v>
      </c>
      <c r="F15" s="98"/>
      <c r="G15" s="96"/>
      <c r="H15" s="14"/>
    </row>
    <row r="16" spans="1:8" x14ac:dyDescent="0.25">
      <c r="A16" s="14"/>
      <c r="B16" s="116"/>
      <c r="C16" s="26"/>
      <c r="D16" s="62"/>
      <c r="E16" s="65"/>
      <c r="F16" s="98"/>
      <c r="G16" s="96"/>
      <c r="H16" s="14"/>
    </row>
    <row r="17" spans="1:8" x14ac:dyDescent="0.25">
      <c r="A17" s="14"/>
      <c r="B17" s="116" t="s">
        <v>84</v>
      </c>
      <c r="C17" s="25" t="s">
        <v>357</v>
      </c>
      <c r="D17" s="62"/>
      <c r="E17" s="65"/>
      <c r="F17" s="98"/>
      <c r="G17" s="96"/>
      <c r="H17" s="14"/>
    </row>
    <row r="18" spans="1:8" x14ac:dyDescent="0.25">
      <c r="A18" s="14"/>
      <c r="B18" s="116"/>
      <c r="C18" s="26" t="s">
        <v>356</v>
      </c>
      <c r="D18" s="62" t="s">
        <v>223</v>
      </c>
      <c r="E18" s="65">
        <v>1000</v>
      </c>
      <c r="F18" s="98"/>
      <c r="G18" s="96"/>
      <c r="H18" s="14"/>
    </row>
    <row r="19" spans="1:8" x14ac:dyDescent="0.25">
      <c r="A19" s="14"/>
      <c r="B19" s="116"/>
      <c r="C19" s="25"/>
      <c r="D19" s="62"/>
      <c r="E19" s="65"/>
      <c r="F19" s="98"/>
      <c r="G19" s="96"/>
      <c r="H19" s="14"/>
    </row>
    <row r="20" spans="1:8" x14ac:dyDescent="0.25">
      <c r="A20" s="14"/>
      <c r="B20" s="127">
        <v>23.02</v>
      </c>
      <c r="C20" s="132" t="s">
        <v>608</v>
      </c>
      <c r="D20" s="27"/>
      <c r="E20" s="72"/>
      <c r="F20" s="133"/>
      <c r="G20" s="45"/>
      <c r="H20" s="14"/>
    </row>
    <row r="21" spans="1:8" x14ac:dyDescent="0.25">
      <c r="A21" s="14"/>
      <c r="B21" s="127" t="s">
        <v>81</v>
      </c>
      <c r="C21" s="26" t="s">
        <v>358</v>
      </c>
      <c r="D21" s="27" t="s">
        <v>118</v>
      </c>
      <c r="E21" s="65">
        <v>30</v>
      </c>
      <c r="F21" s="133"/>
      <c r="G21" s="45"/>
      <c r="H21" s="14"/>
    </row>
    <row r="22" spans="1:8" x14ac:dyDescent="0.25">
      <c r="A22" s="14"/>
      <c r="B22" s="127"/>
      <c r="C22" s="26"/>
      <c r="D22" s="27"/>
      <c r="E22" s="72"/>
      <c r="F22" s="133"/>
      <c r="G22" s="45"/>
      <c r="H22" s="14"/>
    </row>
    <row r="23" spans="1:8" x14ac:dyDescent="0.25">
      <c r="A23" s="14"/>
      <c r="B23" s="127" t="s">
        <v>84</v>
      </c>
      <c r="C23" s="132" t="s">
        <v>359</v>
      </c>
      <c r="D23" s="27" t="s">
        <v>118</v>
      </c>
      <c r="E23" s="72">
        <v>10</v>
      </c>
      <c r="F23" s="133"/>
      <c r="G23" s="45"/>
      <c r="H23" s="14"/>
    </row>
    <row r="24" spans="1:8" x14ac:dyDescent="0.25">
      <c r="A24" s="14"/>
      <c r="B24" s="116"/>
      <c r="C24" s="25"/>
      <c r="D24" s="27"/>
      <c r="E24" s="65"/>
      <c r="F24" s="98"/>
      <c r="G24" s="96"/>
      <c r="H24" s="14"/>
    </row>
    <row r="25" spans="1:8" x14ac:dyDescent="0.25">
      <c r="A25" s="14"/>
      <c r="B25" s="127" t="s">
        <v>360</v>
      </c>
      <c r="C25" s="26" t="s">
        <v>365</v>
      </c>
      <c r="D25" s="27"/>
      <c r="E25" s="65"/>
      <c r="F25" s="133"/>
      <c r="G25" s="45"/>
      <c r="H25" s="14"/>
    </row>
    <row r="26" spans="1:8" x14ac:dyDescent="0.25">
      <c r="A26" s="14"/>
      <c r="B26" s="127"/>
      <c r="C26" s="26"/>
      <c r="D26" s="27"/>
      <c r="E26" s="65"/>
      <c r="F26" s="133"/>
      <c r="G26" s="45"/>
      <c r="H26" s="14"/>
    </row>
    <row r="27" spans="1:8" x14ac:dyDescent="0.25">
      <c r="A27" s="14"/>
      <c r="B27" s="127" t="s">
        <v>81</v>
      </c>
      <c r="C27" s="26" t="s">
        <v>361</v>
      </c>
      <c r="D27" s="27" t="s">
        <v>129</v>
      </c>
      <c r="E27" s="65">
        <v>120</v>
      </c>
      <c r="F27" s="133"/>
      <c r="G27" s="45"/>
      <c r="H27" s="14"/>
    </row>
    <row r="28" spans="1:8" x14ac:dyDescent="0.25">
      <c r="A28" s="14"/>
      <c r="B28" s="127" t="s">
        <v>84</v>
      </c>
      <c r="C28" s="26" t="s">
        <v>362</v>
      </c>
      <c r="D28" s="27" t="s">
        <v>129</v>
      </c>
      <c r="E28" s="65">
        <v>40</v>
      </c>
      <c r="F28" s="133"/>
      <c r="G28" s="45"/>
      <c r="H28" s="14"/>
    </row>
    <row r="29" spans="1:8" x14ac:dyDescent="0.25">
      <c r="A29" s="14"/>
      <c r="B29" s="127"/>
      <c r="C29" s="26"/>
      <c r="D29" s="27"/>
      <c r="E29" s="65"/>
      <c r="F29" s="133"/>
      <c r="G29" s="45"/>
      <c r="H29" s="14"/>
    </row>
    <row r="30" spans="1:8" x14ac:dyDescent="0.25">
      <c r="A30" s="14"/>
      <c r="B30" s="127" t="s">
        <v>363</v>
      </c>
      <c r="C30" s="26" t="s">
        <v>364</v>
      </c>
      <c r="D30" s="27"/>
      <c r="E30" s="65"/>
      <c r="F30" s="133"/>
      <c r="G30" s="45"/>
      <c r="H30" s="14"/>
    </row>
    <row r="31" spans="1:8" x14ac:dyDescent="0.25">
      <c r="A31" s="14"/>
      <c r="B31" s="127"/>
      <c r="C31" s="26"/>
      <c r="D31" s="27"/>
      <c r="E31" s="65"/>
      <c r="F31" s="133"/>
      <c r="G31" s="45"/>
      <c r="H31" s="14"/>
    </row>
    <row r="32" spans="1:8" x14ac:dyDescent="0.25">
      <c r="A32" s="14"/>
      <c r="B32" s="127" t="s">
        <v>81</v>
      </c>
      <c r="C32" s="70" t="s">
        <v>366</v>
      </c>
      <c r="D32" s="27" t="s">
        <v>219</v>
      </c>
      <c r="E32" s="65">
        <v>300</v>
      </c>
      <c r="F32" s="133"/>
      <c r="G32" s="45"/>
      <c r="H32" s="14"/>
    </row>
    <row r="33" spans="1:8" x14ac:dyDescent="0.25">
      <c r="A33" s="14"/>
      <c r="B33" s="127"/>
      <c r="C33" s="70"/>
      <c r="D33" s="27"/>
      <c r="E33" s="65"/>
      <c r="F33" s="133"/>
      <c r="G33" s="45"/>
      <c r="H33" s="14"/>
    </row>
    <row r="34" spans="1:8" ht="26.25" x14ac:dyDescent="0.25">
      <c r="A34" s="14"/>
      <c r="B34" s="127" t="s">
        <v>84</v>
      </c>
      <c r="C34" s="70" t="s">
        <v>368</v>
      </c>
      <c r="D34" s="27"/>
      <c r="E34" s="65"/>
      <c r="F34" s="133"/>
      <c r="G34" s="45"/>
      <c r="H34" s="14"/>
    </row>
    <row r="35" spans="1:8" x14ac:dyDescent="0.25">
      <c r="A35" s="14"/>
      <c r="B35" s="127"/>
      <c r="C35" s="70" t="s">
        <v>367</v>
      </c>
      <c r="D35" s="27" t="s">
        <v>129</v>
      </c>
      <c r="E35" s="65">
        <v>840</v>
      </c>
      <c r="F35" s="133"/>
      <c r="G35" s="45"/>
      <c r="H35" s="14"/>
    </row>
    <row r="36" spans="1:8" x14ac:dyDescent="0.25">
      <c r="A36" s="14"/>
      <c r="B36" s="116"/>
      <c r="C36" s="70"/>
      <c r="D36" s="27"/>
      <c r="E36" s="65"/>
      <c r="F36" s="98"/>
      <c r="G36" s="96"/>
      <c r="H36" s="14"/>
    </row>
    <row r="37" spans="1:8" x14ac:dyDescent="0.25">
      <c r="A37" s="14"/>
      <c r="B37" s="117" t="s">
        <v>374</v>
      </c>
      <c r="C37" s="70" t="s">
        <v>369</v>
      </c>
      <c r="D37" s="27" t="s">
        <v>223</v>
      </c>
      <c r="E37" s="65">
        <v>100</v>
      </c>
      <c r="F37" s="98"/>
      <c r="G37" s="96"/>
      <c r="H37" s="14"/>
    </row>
    <row r="38" spans="1:8" x14ac:dyDescent="0.25">
      <c r="A38" s="14"/>
      <c r="B38" s="117"/>
      <c r="C38" s="70" t="s">
        <v>370</v>
      </c>
      <c r="D38" s="27"/>
      <c r="E38" s="65"/>
      <c r="F38" s="98"/>
      <c r="G38" s="96"/>
      <c r="H38" s="14"/>
    </row>
    <row r="39" spans="1:8" x14ac:dyDescent="0.25">
      <c r="A39" s="14"/>
      <c r="B39" s="117"/>
      <c r="C39" s="70"/>
      <c r="D39" s="27"/>
      <c r="E39" s="65"/>
      <c r="F39" s="98"/>
      <c r="G39" s="96"/>
      <c r="H39" s="14"/>
    </row>
    <row r="40" spans="1:8" x14ac:dyDescent="0.25">
      <c r="A40" s="14"/>
      <c r="B40" s="134">
        <v>23.1</v>
      </c>
      <c r="C40" s="70" t="s">
        <v>371</v>
      </c>
      <c r="D40" s="27"/>
      <c r="E40" s="65"/>
      <c r="F40" s="98"/>
      <c r="G40" s="96"/>
      <c r="H40" s="14"/>
    </row>
    <row r="41" spans="1:8" x14ac:dyDescent="0.25">
      <c r="A41" s="14"/>
      <c r="B41" s="117" t="s">
        <v>86</v>
      </c>
      <c r="C41" s="70" t="s">
        <v>609</v>
      </c>
      <c r="D41" s="27" t="s">
        <v>372</v>
      </c>
      <c r="E41" s="65">
        <v>1560</v>
      </c>
      <c r="F41" s="98"/>
      <c r="G41" s="96"/>
      <c r="H41" s="14"/>
    </row>
    <row r="42" spans="1:8" x14ac:dyDescent="0.25">
      <c r="A42" s="14"/>
      <c r="B42" s="117"/>
      <c r="C42" s="70"/>
      <c r="D42" s="27"/>
      <c r="E42" s="65"/>
      <c r="F42" s="98"/>
      <c r="G42" s="96"/>
      <c r="H42" s="14"/>
    </row>
    <row r="43" spans="1:8" x14ac:dyDescent="0.25">
      <c r="A43" s="14"/>
      <c r="B43" s="117" t="s">
        <v>373</v>
      </c>
      <c r="C43" s="70" t="s">
        <v>610</v>
      </c>
      <c r="D43" s="27"/>
      <c r="E43" s="65"/>
      <c r="F43" s="98"/>
      <c r="G43" s="96"/>
      <c r="H43" s="14"/>
    </row>
    <row r="44" spans="1:8" x14ac:dyDescent="0.25">
      <c r="A44" s="14"/>
      <c r="B44" s="117"/>
      <c r="C44" s="70" t="s">
        <v>611</v>
      </c>
      <c r="D44" s="27" t="s">
        <v>129</v>
      </c>
      <c r="E44" s="65">
        <v>840</v>
      </c>
      <c r="F44" s="98"/>
      <c r="G44" s="96"/>
      <c r="H44" s="14"/>
    </row>
    <row r="45" spans="1:8" x14ac:dyDescent="0.25">
      <c r="A45" s="14"/>
      <c r="B45" s="117"/>
      <c r="C45" s="70"/>
      <c r="D45" s="27"/>
      <c r="E45" s="65"/>
      <c r="F45" s="98"/>
      <c r="G45" s="96"/>
      <c r="H45" s="14"/>
    </row>
    <row r="46" spans="1:8" x14ac:dyDescent="0.25">
      <c r="A46" s="14"/>
      <c r="B46" s="117"/>
      <c r="C46" s="70"/>
      <c r="D46" s="27"/>
      <c r="E46" s="65"/>
      <c r="F46" s="98"/>
      <c r="G46" s="96"/>
      <c r="H46" s="14"/>
    </row>
    <row r="47" spans="1:8" x14ac:dyDescent="0.25">
      <c r="A47" s="14"/>
      <c r="B47" s="117"/>
      <c r="C47" s="70"/>
      <c r="D47" s="27"/>
      <c r="E47" s="65"/>
      <c r="F47" s="98"/>
      <c r="G47" s="96"/>
      <c r="H47" s="14"/>
    </row>
    <row r="48" spans="1:8" x14ac:dyDescent="0.25">
      <c r="A48" s="14"/>
      <c r="B48" s="117"/>
      <c r="C48" s="70"/>
      <c r="D48" s="27"/>
      <c r="E48" s="65"/>
      <c r="F48" s="98"/>
      <c r="G48" s="96"/>
      <c r="H48" s="14"/>
    </row>
    <row r="49" spans="1:8" x14ac:dyDescent="0.25">
      <c r="A49" s="14"/>
      <c r="B49" s="117"/>
      <c r="C49" s="70"/>
      <c r="D49" s="27"/>
      <c r="E49" s="65"/>
      <c r="F49" s="98"/>
      <c r="G49" s="96"/>
      <c r="H49" s="14"/>
    </row>
    <row r="50" spans="1:8" x14ac:dyDescent="0.25">
      <c r="A50" s="14"/>
      <c r="B50" s="117"/>
      <c r="C50" s="70"/>
      <c r="D50" s="27"/>
      <c r="E50" s="65"/>
      <c r="F50" s="98"/>
      <c r="G50" s="96"/>
      <c r="H50" s="14"/>
    </row>
    <row r="51" spans="1:8" x14ac:dyDescent="0.25">
      <c r="A51" s="14"/>
      <c r="B51" s="117"/>
      <c r="C51" s="70"/>
      <c r="D51" s="27"/>
      <c r="E51" s="65"/>
      <c r="F51" s="98"/>
      <c r="G51" s="96"/>
      <c r="H51" s="14"/>
    </row>
    <row r="52" spans="1:8" x14ac:dyDescent="0.25">
      <c r="A52" s="14"/>
      <c r="B52" s="117"/>
      <c r="C52" s="70"/>
      <c r="D52" s="27"/>
      <c r="E52" s="65"/>
      <c r="F52" s="98"/>
      <c r="G52" s="96"/>
      <c r="H52" s="14"/>
    </row>
    <row r="53" spans="1:8" x14ac:dyDescent="0.25">
      <c r="A53" s="14"/>
      <c r="B53" s="117"/>
      <c r="C53" s="70"/>
      <c r="D53" s="27"/>
      <c r="E53" s="65"/>
      <c r="F53" s="98"/>
      <c r="G53" s="96"/>
      <c r="H53" s="14"/>
    </row>
    <row r="54" spans="1:8" x14ac:dyDescent="0.25">
      <c r="A54" s="14"/>
      <c r="B54" s="117"/>
      <c r="C54" s="70"/>
      <c r="D54" s="27"/>
      <c r="E54" s="65"/>
      <c r="F54" s="98"/>
      <c r="G54" s="96"/>
      <c r="H54" s="14"/>
    </row>
    <row r="55" spans="1:8" x14ac:dyDescent="0.25">
      <c r="A55" s="14"/>
      <c r="B55" s="117"/>
      <c r="C55" s="70"/>
      <c r="D55" s="27"/>
      <c r="E55" s="65"/>
      <c r="F55" s="98"/>
      <c r="G55" s="96"/>
      <c r="H55" s="14"/>
    </row>
    <row r="56" spans="1:8" x14ac:dyDescent="0.25">
      <c r="A56" s="14"/>
      <c r="B56" s="117"/>
      <c r="C56" s="70"/>
      <c r="D56" s="27"/>
      <c r="E56" s="65"/>
      <c r="F56" s="98"/>
      <c r="G56" s="96"/>
      <c r="H56" s="14"/>
    </row>
    <row r="57" spans="1:8" x14ac:dyDescent="0.25">
      <c r="A57" s="14"/>
      <c r="B57" s="117"/>
      <c r="C57" s="70"/>
      <c r="D57" s="27"/>
      <c r="E57" s="65"/>
      <c r="F57" s="98"/>
      <c r="G57" s="96"/>
      <c r="H57" s="14"/>
    </row>
    <row r="58" spans="1:8" x14ac:dyDescent="0.25">
      <c r="A58" s="14"/>
      <c r="B58" s="117"/>
      <c r="C58" s="70"/>
      <c r="D58" s="27"/>
      <c r="E58" s="65"/>
      <c r="F58" s="98"/>
      <c r="G58" s="96"/>
      <c r="H58" s="14"/>
    </row>
    <row r="59" spans="1:8" x14ac:dyDescent="0.25">
      <c r="A59" s="14"/>
      <c r="B59" s="117"/>
      <c r="C59" s="26"/>
      <c r="D59" s="27"/>
      <c r="E59" s="65"/>
      <c r="F59" s="98"/>
      <c r="G59" s="96"/>
      <c r="H59" s="14"/>
    </row>
    <row r="60" spans="1:8" x14ac:dyDescent="0.25">
      <c r="A60" s="14"/>
      <c r="B60" s="117"/>
      <c r="C60" s="26"/>
      <c r="D60" s="27"/>
      <c r="E60" s="65"/>
      <c r="F60" s="98"/>
      <c r="G60" s="96"/>
      <c r="H60" s="14"/>
    </row>
    <row r="61" spans="1:8" x14ac:dyDescent="0.25">
      <c r="A61" s="14"/>
      <c r="B61" s="117"/>
      <c r="C61" s="26"/>
      <c r="D61" s="27"/>
      <c r="E61" s="65"/>
      <c r="F61" s="98"/>
      <c r="G61" s="96"/>
      <c r="H61" s="14"/>
    </row>
    <row r="62" spans="1:8" x14ac:dyDescent="0.25">
      <c r="A62" s="14"/>
      <c r="B62" s="117"/>
      <c r="C62" s="26"/>
      <c r="D62" s="27"/>
      <c r="E62" s="65"/>
      <c r="F62" s="98"/>
      <c r="G62" s="96"/>
      <c r="H62" s="14"/>
    </row>
    <row r="63" spans="1:8" x14ac:dyDescent="0.25">
      <c r="A63" s="14"/>
      <c r="B63" s="117"/>
      <c r="C63" s="26"/>
      <c r="D63" s="27"/>
      <c r="E63" s="65"/>
      <c r="F63" s="98"/>
      <c r="G63" s="96"/>
      <c r="H63" s="14"/>
    </row>
    <row r="64" spans="1:8" ht="15.75" thickBot="1" x14ac:dyDescent="0.3">
      <c r="A64" s="14"/>
      <c r="B64" s="117"/>
      <c r="C64" s="26"/>
      <c r="D64" s="27"/>
      <c r="E64" s="65"/>
      <c r="F64" s="98"/>
      <c r="G64" s="96"/>
      <c r="H64" s="14"/>
    </row>
    <row r="65" spans="1:8" ht="19.899999999999999" customHeight="1" thickBot="1" x14ac:dyDescent="0.3">
      <c r="A65" s="14"/>
      <c r="B65" s="61">
        <v>2300</v>
      </c>
      <c r="C65" s="262" t="s">
        <v>237</v>
      </c>
      <c r="D65" s="263"/>
      <c r="E65" s="263"/>
      <c r="F65" s="264"/>
      <c r="G65" s="100"/>
      <c r="H65" s="14"/>
    </row>
    <row r="66" spans="1:8" x14ac:dyDescent="0.25">
      <c r="A66" s="14"/>
      <c r="B66" s="14"/>
      <c r="C66" s="14"/>
      <c r="D66" s="16"/>
      <c r="E66" s="17"/>
      <c r="F66" s="87"/>
      <c r="G66" s="87"/>
      <c r="H66" s="14"/>
    </row>
    <row r="67" spans="1:8" x14ac:dyDescent="0.25">
      <c r="D67" s="182" t="s">
        <v>542</v>
      </c>
    </row>
  </sheetData>
  <mergeCells count="1">
    <mergeCell ref="C65:F65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zoomScaleNormal="100" workbookViewId="0">
      <selection activeCell="G65" sqref="G65"/>
    </sheetView>
  </sheetViews>
  <sheetFormatPr defaultRowHeight="15" x14ac:dyDescent="0.25"/>
  <cols>
    <col min="1" max="1" width="3.7109375" customWidth="1"/>
    <col min="2" max="2" width="9.140625" customWidth="1"/>
    <col min="3" max="3" width="51.28515625" customWidth="1"/>
    <col min="4" max="4" width="9.7109375" customWidth="1"/>
    <col min="5" max="5" width="11.7109375" customWidth="1"/>
    <col min="6" max="6" width="13.42578125" style="106" customWidth="1"/>
    <col min="7" max="7" width="17.140625" style="106" customWidth="1"/>
    <col min="8" max="8" width="3.5703125" customWidth="1"/>
  </cols>
  <sheetData>
    <row r="1" spans="1:8" x14ac:dyDescent="0.25">
      <c r="A1" s="14"/>
      <c r="B1" s="15"/>
      <c r="C1" s="14"/>
      <c r="D1" s="16"/>
      <c r="E1" s="17"/>
      <c r="F1" s="87"/>
      <c r="G1" s="87"/>
      <c r="H1" s="14"/>
    </row>
    <row r="2" spans="1:8" x14ac:dyDescent="0.25">
      <c r="A2" s="14"/>
      <c r="B2" s="15" t="s">
        <v>250</v>
      </c>
      <c r="C2" s="14"/>
      <c r="D2" s="19"/>
      <c r="E2" s="17"/>
      <c r="F2" s="87"/>
      <c r="G2" s="87"/>
      <c r="H2" s="14"/>
    </row>
    <row r="3" spans="1:8" ht="15.75" thickBot="1" x14ac:dyDescent="0.3">
      <c r="A3" s="14"/>
      <c r="B3" s="20"/>
      <c r="C3" s="14"/>
      <c r="D3" s="16"/>
      <c r="E3" s="17"/>
      <c r="F3" s="87"/>
      <c r="G3" s="88" t="s">
        <v>376</v>
      </c>
      <c r="H3" s="14"/>
    </row>
    <row r="4" spans="1:8" ht="20.45" customHeight="1" thickBot="1" x14ac:dyDescent="0.3">
      <c r="A4" s="14"/>
      <c r="B4" s="118" t="s">
        <v>38</v>
      </c>
      <c r="C4" s="49" t="s">
        <v>1</v>
      </c>
      <c r="D4" s="50" t="s">
        <v>39</v>
      </c>
      <c r="E4" s="51" t="s">
        <v>40</v>
      </c>
      <c r="F4" s="89" t="s">
        <v>41</v>
      </c>
      <c r="G4" s="90" t="s">
        <v>42</v>
      </c>
      <c r="H4" s="14"/>
    </row>
    <row r="5" spans="1:8" ht="20.45" customHeight="1" x14ac:dyDescent="0.25">
      <c r="A5" s="14"/>
      <c r="B5" s="119"/>
      <c r="C5" s="54"/>
      <c r="D5" s="55"/>
      <c r="E5" s="56"/>
      <c r="F5" s="91"/>
      <c r="G5" s="92"/>
      <c r="H5" s="14"/>
    </row>
    <row r="6" spans="1:8" ht="22.15" customHeight="1" x14ac:dyDescent="0.25">
      <c r="A6" s="14"/>
      <c r="B6" s="114" t="s">
        <v>375</v>
      </c>
      <c r="C6" s="23" t="s">
        <v>17</v>
      </c>
      <c r="D6" s="24"/>
      <c r="E6" s="43"/>
      <c r="F6" s="93"/>
      <c r="G6" s="94"/>
      <c r="H6" s="14"/>
    </row>
    <row r="7" spans="1:8" ht="18" customHeight="1" x14ac:dyDescent="0.25">
      <c r="A7" s="14"/>
      <c r="B7" s="114"/>
      <c r="C7" s="23" t="s">
        <v>352</v>
      </c>
      <c r="D7" s="24"/>
      <c r="E7" s="43"/>
      <c r="F7" s="93"/>
      <c r="G7" s="94"/>
      <c r="H7" s="14"/>
    </row>
    <row r="8" spans="1:8" x14ac:dyDescent="0.25">
      <c r="A8" s="14"/>
      <c r="B8" s="116"/>
      <c r="C8" s="25"/>
      <c r="D8" s="62"/>
      <c r="E8" s="65"/>
      <c r="F8" s="98"/>
      <c r="G8" s="96"/>
      <c r="H8" s="14"/>
    </row>
    <row r="9" spans="1:8" x14ac:dyDescent="0.25">
      <c r="A9" s="14"/>
      <c r="B9" s="116">
        <v>31.01</v>
      </c>
      <c r="C9" s="25" t="s">
        <v>377</v>
      </c>
      <c r="D9" s="135" t="s">
        <v>219</v>
      </c>
      <c r="E9" s="65">
        <v>260</v>
      </c>
      <c r="F9" s="98"/>
      <c r="G9" s="96"/>
      <c r="H9" s="14"/>
    </row>
    <row r="10" spans="1:8" x14ac:dyDescent="0.25">
      <c r="A10" s="14"/>
      <c r="B10" s="116"/>
      <c r="C10" s="26"/>
      <c r="D10" s="62"/>
      <c r="E10" s="65"/>
      <c r="F10" s="98"/>
      <c r="G10" s="96"/>
      <c r="H10" s="14"/>
    </row>
    <row r="11" spans="1:8" x14ac:dyDescent="0.25">
      <c r="A11" s="14"/>
      <c r="B11" s="116">
        <v>31.03</v>
      </c>
      <c r="C11" s="26" t="s">
        <v>378</v>
      </c>
      <c r="D11" s="62"/>
      <c r="E11" s="65"/>
      <c r="F11" s="98"/>
      <c r="G11" s="96"/>
      <c r="H11" s="14"/>
    </row>
    <row r="12" spans="1:8" x14ac:dyDescent="0.25">
      <c r="A12" s="14"/>
      <c r="B12" s="116"/>
      <c r="C12" s="25" t="s">
        <v>379</v>
      </c>
      <c r="D12" s="62" t="s">
        <v>252</v>
      </c>
      <c r="E12" s="65">
        <v>1</v>
      </c>
      <c r="F12" s="98"/>
      <c r="G12" s="96"/>
      <c r="H12" s="14"/>
    </row>
    <row r="13" spans="1:8" x14ac:dyDescent="0.25">
      <c r="A13" s="14"/>
      <c r="B13" s="116"/>
      <c r="C13" s="25"/>
      <c r="D13" s="62"/>
      <c r="E13" s="65"/>
      <c r="F13" s="98"/>
      <c r="G13" s="96"/>
      <c r="H13" s="14"/>
    </row>
    <row r="14" spans="1:8" x14ac:dyDescent="0.25">
      <c r="A14" s="14"/>
      <c r="B14" s="116"/>
      <c r="C14" s="25" t="s">
        <v>380</v>
      </c>
      <c r="D14" s="62" t="s">
        <v>252</v>
      </c>
      <c r="E14" s="65">
        <v>1</v>
      </c>
      <c r="F14" s="98"/>
      <c r="G14" s="96"/>
      <c r="H14" s="14"/>
    </row>
    <row r="15" spans="1:8" x14ac:dyDescent="0.25">
      <c r="A15" s="14"/>
      <c r="B15" s="116"/>
      <c r="C15" s="26"/>
      <c r="D15" s="62"/>
      <c r="E15" s="65"/>
      <c r="F15" s="98"/>
      <c r="G15" s="96"/>
      <c r="H15" s="14"/>
    </row>
    <row r="16" spans="1:8" x14ac:dyDescent="0.25">
      <c r="A16" s="14"/>
      <c r="B16" s="116"/>
      <c r="C16" s="66"/>
      <c r="D16" s="62"/>
      <c r="E16" s="65"/>
      <c r="F16" s="98"/>
      <c r="G16" s="96"/>
      <c r="H16" s="14"/>
    </row>
    <row r="17" spans="1:8" x14ac:dyDescent="0.25">
      <c r="A17" s="14"/>
      <c r="B17" s="127"/>
      <c r="C17" s="132"/>
      <c r="D17" s="27"/>
      <c r="E17" s="72"/>
      <c r="F17" s="133"/>
      <c r="G17" s="45"/>
      <c r="H17" s="14"/>
    </row>
    <row r="18" spans="1:8" x14ac:dyDescent="0.25">
      <c r="A18" s="14"/>
      <c r="B18" s="127"/>
      <c r="C18" s="132"/>
      <c r="D18" s="27"/>
      <c r="E18" s="72"/>
      <c r="F18" s="133"/>
      <c r="G18" s="45"/>
      <c r="H18" s="14"/>
    </row>
    <row r="19" spans="1:8" x14ac:dyDescent="0.25">
      <c r="A19" s="14"/>
      <c r="B19" s="127"/>
      <c r="C19" s="26"/>
      <c r="D19" s="27"/>
      <c r="E19" s="65"/>
      <c r="F19" s="177"/>
      <c r="G19" s="45"/>
      <c r="H19" s="14"/>
    </row>
    <row r="20" spans="1:8" x14ac:dyDescent="0.25">
      <c r="A20" s="14"/>
      <c r="B20" s="127"/>
      <c r="C20" s="26"/>
      <c r="D20" s="27"/>
      <c r="E20" s="72"/>
      <c r="F20" s="133"/>
      <c r="G20" s="45"/>
      <c r="H20" s="14"/>
    </row>
    <row r="21" spans="1:8" x14ac:dyDescent="0.25">
      <c r="A21" s="14"/>
      <c r="B21" s="127"/>
      <c r="C21" s="132"/>
      <c r="D21" s="27"/>
      <c r="E21" s="72"/>
      <c r="F21" s="133"/>
      <c r="G21" s="45"/>
      <c r="H21" s="14"/>
    </row>
    <row r="22" spans="1:8" x14ac:dyDescent="0.25">
      <c r="A22" s="14"/>
      <c r="B22" s="116"/>
      <c r="C22" s="25"/>
      <c r="D22" s="27"/>
      <c r="E22" s="65"/>
      <c r="F22" s="98"/>
      <c r="G22" s="96"/>
      <c r="H22" s="14"/>
    </row>
    <row r="23" spans="1:8" x14ac:dyDescent="0.25">
      <c r="A23" s="14"/>
      <c r="B23" s="127"/>
      <c r="C23" s="26"/>
      <c r="D23" s="27"/>
      <c r="E23" s="65"/>
      <c r="F23" s="133"/>
      <c r="G23" s="45"/>
      <c r="H23" s="14"/>
    </row>
    <row r="24" spans="1:8" x14ac:dyDescent="0.25">
      <c r="A24" s="14"/>
      <c r="B24" s="127"/>
      <c r="C24" s="26"/>
      <c r="D24" s="27"/>
      <c r="E24" s="65"/>
      <c r="F24" s="133"/>
      <c r="G24" s="45"/>
      <c r="H24" s="14"/>
    </row>
    <row r="25" spans="1:8" x14ac:dyDescent="0.25">
      <c r="A25" s="14"/>
      <c r="B25" s="127"/>
      <c r="C25" s="26"/>
      <c r="D25" s="27"/>
      <c r="E25" s="65"/>
      <c r="F25" s="133"/>
      <c r="G25" s="45"/>
      <c r="H25" s="14"/>
    </row>
    <row r="26" spans="1:8" x14ac:dyDescent="0.25">
      <c r="A26" s="14"/>
      <c r="B26" s="127"/>
      <c r="C26" s="26"/>
      <c r="D26" s="27"/>
      <c r="E26" s="65"/>
      <c r="F26" s="133"/>
      <c r="G26" s="45"/>
      <c r="H26" s="14"/>
    </row>
    <row r="27" spans="1:8" x14ac:dyDescent="0.25">
      <c r="A27" s="14"/>
      <c r="B27" s="127"/>
      <c r="C27" s="26"/>
      <c r="D27" s="27"/>
      <c r="E27" s="65"/>
      <c r="F27" s="133"/>
      <c r="G27" s="45"/>
      <c r="H27" s="14"/>
    </row>
    <row r="28" spans="1:8" x14ac:dyDescent="0.25">
      <c r="A28" s="14"/>
      <c r="B28" s="127"/>
      <c r="C28" s="26"/>
      <c r="D28" s="27"/>
      <c r="E28" s="65"/>
      <c r="F28" s="133"/>
      <c r="G28" s="45"/>
      <c r="H28" s="14"/>
    </row>
    <row r="29" spans="1:8" x14ac:dyDescent="0.25">
      <c r="A29" s="14"/>
      <c r="B29" s="127"/>
      <c r="C29" s="70"/>
      <c r="D29" s="27"/>
      <c r="E29" s="65"/>
      <c r="F29" s="133"/>
      <c r="G29" s="45"/>
      <c r="H29" s="14"/>
    </row>
    <row r="30" spans="1:8" x14ac:dyDescent="0.25">
      <c r="A30" s="14"/>
      <c r="B30" s="127"/>
      <c r="C30" s="70"/>
      <c r="D30" s="27"/>
      <c r="E30" s="65"/>
      <c r="F30" s="133"/>
      <c r="G30" s="45"/>
      <c r="H30" s="14"/>
    </row>
    <row r="31" spans="1:8" x14ac:dyDescent="0.25">
      <c r="A31" s="14"/>
      <c r="B31" s="127"/>
      <c r="C31" s="70"/>
      <c r="D31" s="27"/>
      <c r="E31" s="65"/>
      <c r="F31" s="133"/>
      <c r="G31" s="45"/>
      <c r="H31" s="14"/>
    </row>
    <row r="32" spans="1:8" x14ac:dyDescent="0.25">
      <c r="A32" s="14"/>
      <c r="B32" s="127"/>
      <c r="C32" s="70"/>
      <c r="D32" s="27"/>
      <c r="E32" s="65"/>
      <c r="F32" s="133"/>
      <c r="G32" s="45"/>
      <c r="H32" s="14"/>
    </row>
    <row r="33" spans="1:8" x14ac:dyDescent="0.25">
      <c r="A33" s="14"/>
      <c r="B33" s="116"/>
      <c r="C33" s="70"/>
      <c r="D33" s="27"/>
      <c r="E33" s="65"/>
      <c r="F33" s="98"/>
      <c r="G33" s="96"/>
      <c r="H33" s="14"/>
    </row>
    <row r="34" spans="1:8" x14ac:dyDescent="0.25">
      <c r="A34" s="14"/>
      <c r="B34" s="117"/>
      <c r="C34" s="70"/>
      <c r="D34" s="27"/>
      <c r="E34" s="65"/>
      <c r="F34" s="98"/>
      <c r="G34" s="96"/>
      <c r="H34" s="14"/>
    </row>
    <row r="35" spans="1:8" x14ac:dyDescent="0.25">
      <c r="A35" s="14"/>
      <c r="B35" s="117"/>
      <c r="C35" s="70"/>
      <c r="D35" s="27"/>
      <c r="E35" s="65"/>
      <c r="F35" s="98"/>
      <c r="G35" s="96"/>
      <c r="H35" s="14"/>
    </row>
    <row r="36" spans="1:8" x14ac:dyDescent="0.25">
      <c r="A36" s="14"/>
      <c r="B36" s="117"/>
      <c r="C36" s="70"/>
      <c r="D36" s="27"/>
      <c r="E36" s="65"/>
      <c r="F36" s="98"/>
      <c r="G36" s="96"/>
      <c r="H36" s="14"/>
    </row>
    <row r="37" spans="1:8" x14ac:dyDescent="0.25">
      <c r="A37" s="14"/>
      <c r="B37" s="134"/>
      <c r="C37" s="70"/>
      <c r="D37" s="27"/>
      <c r="E37" s="65"/>
      <c r="F37" s="98"/>
      <c r="G37" s="96"/>
      <c r="H37" s="14"/>
    </row>
    <row r="38" spans="1:8" x14ac:dyDescent="0.25">
      <c r="A38" s="14"/>
      <c r="B38" s="117"/>
      <c r="C38" s="70"/>
      <c r="D38" s="27"/>
      <c r="E38" s="65"/>
      <c r="F38" s="98"/>
      <c r="G38" s="96"/>
      <c r="H38" s="14"/>
    </row>
    <row r="39" spans="1:8" x14ac:dyDescent="0.25">
      <c r="A39" s="14"/>
      <c r="B39" s="117"/>
      <c r="C39" s="70"/>
      <c r="D39" s="27"/>
      <c r="E39" s="65"/>
      <c r="F39" s="98"/>
      <c r="G39" s="96"/>
      <c r="H39" s="14"/>
    </row>
    <row r="40" spans="1:8" x14ac:dyDescent="0.25">
      <c r="A40" s="14"/>
      <c r="B40" s="117"/>
      <c r="C40" s="70"/>
      <c r="D40" s="27"/>
      <c r="E40" s="65"/>
      <c r="F40" s="98"/>
      <c r="G40" s="96"/>
      <c r="H40" s="14"/>
    </row>
    <row r="41" spans="1:8" x14ac:dyDescent="0.25">
      <c r="A41" s="14"/>
      <c r="B41" s="117"/>
      <c r="C41" s="70"/>
      <c r="D41" s="27"/>
      <c r="E41" s="65"/>
      <c r="F41" s="98"/>
      <c r="G41" s="96"/>
      <c r="H41" s="14"/>
    </row>
    <row r="42" spans="1:8" x14ac:dyDescent="0.25">
      <c r="A42" s="14"/>
      <c r="B42" s="117"/>
      <c r="C42" s="70"/>
      <c r="D42" s="27"/>
      <c r="E42" s="65"/>
      <c r="F42" s="98"/>
      <c r="G42" s="96"/>
      <c r="H42" s="14"/>
    </row>
    <row r="43" spans="1:8" x14ac:dyDescent="0.25">
      <c r="A43" s="14"/>
      <c r="B43" s="117"/>
      <c r="C43" s="70"/>
      <c r="D43" s="27"/>
      <c r="E43" s="65"/>
      <c r="F43" s="98"/>
      <c r="G43" s="96"/>
      <c r="H43" s="14"/>
    </row>
    <row r="44" spans="1:8" x14ac:dyDescent="0.25">
      <c r="A44" s="14"/>
      <c r="B44" s="117"/>
      <c r="C44" s="70"/>
      <c r="D44" s="27"/>
      <c r="E44" s="65"/>
      <c r="F44" s="98"/>
      <c r="G44" s="96"/>
      <c r="H44" s="14"/>
    </row>
    <row r="45" spans="1:8" x14ac:dyDescent="0.25">
      <c r="A45" s="14"/>
      <c r="B45" s="117"/>
      <c r="C45" s="70"/>
      <c r="D45" s="27"/>
      <c r="E45" s="65"/>
      <c r="F45" s="98"/>
      <c r="G45" s="96"/>
      <c r="H45" s="14"/>
    </row>
    <row r="46" spans="1:8" x14ac:dyDescent="0.25">
      <c r="A46" s="14"/>
      <c r="B46" s="117"/>
      <c r="C46" s="70"/>
      <c r="D46" s="27"/>
      <c r="E46" s="65"/>
      <c r="F46" s="98"/>
      <c r="G46" s="96"/>
      <c r="H46" s="14"/>
    </row>
    <row r="47" spans="1:8" x14ac:dyDescent="0.25">
      <c r="A47" s="14"/>
      <c r="B47" s="117"/>
      <c r="C47" s="70"/>
      <c r="D47" s="27"/>
      <c r="E47" s="65"/>
      <c r="F47" s="98"/>
      <c r="G47" s="96"/>
      <c r="H47" s="14"/>
    </row>
    <row r="48" spans="1:8" x14ac:dyDescent="0.25">
      <c r="A48" s="14"/>
      <c r="B48" s="117"/>
      <c r="C48" s="70"/>
      <c r="D48" s="27"/>
      <c r="E48" s="65"/>
      <c r="F48" s="98"/>
      <c r="G48" s="96"/>
      <c r="H48" s="14"/>
    </row>
    <row r="49" spans="1:8" x14ac:dyDescent="0.25">
      <c r="A49" s="14"/>
      <c r="B49" s="117"/>
      <c r="C49" s="70"/>
      <c r="D49" s="27"/>
      <c r="E49" s="65"/>
      <c r="F49" s="98"/>
      <c r="G49" s="96"/>
      <c r="H49" s="14"/>
    </row>
    <row r="50" spans="1:8" x14ac:dyDescent="0.25">
      <c r="A50" s="14"/>
      <c r="B50" s="117"/>
      <c r="C50" s="70"/>
      <c r="D50" s="27"/>
      <c r="E50" s="65"/>
      <c r="F50" s="98"/>
      <c r="G50" s="96"/>
      <c r="H50" s="14"/>
    </row>
    <row r="51" spans="1:8" x14ac:dyDescent="0.25">
      <c r="A51" s="14"/>
      <c r="B51" s="117"/>
      <c r="C51" s="70"/>
      <c r="D51" s="27"/>
      <c r="E51" s="65"/>
      <c r="F51" s="98"/>
      <c r="G51" s="96"/>
      <c r="H51" s="14"/>
    </row>
    <row r="52" spans="1:8" x14ac:dyDescent="0.25">
      <c r="A52" s="14"/>
      <c r="B52" s="117"/>
      <c r="C52" s="70"/>
      <c r="D52" s="27"/>
      <c r="E52" s="65"/>
      <c r="F52" s="98"/>
      <c r="G52" s="96"/>
      <c r="H52" s="14"/>
    </row>
    <row r="53" spans="1:8" x14ac:dyDescent="0.25">
      <c r="A53" s="14"/>
      <c r="B53" s="117"/>
      <c r="C53" s="70"/>
      <c r="D53" s="27"/>
      <c r="E53" s="65"/>
      <c r="F53" s="98"/>
      <c r="G53" s="96"/>
      <c r="H53" s="14"/>
    </row>
    <row r="54" spans="1:8" x14ac:dyDescent="0.25">
      <c r="A54" s="14"/>
      <c r="B54" s="117"/>
      <c r="C54" s="70"/>
      <c r="D54" s="27"/>
      <c r="E54" s="65"/>
      <c r="F54" s="98"/>
      <c r="G54" s="96"/>
      <c r="H54" s="14"/>
    </row>
    <row r="55" spans="1:8" x14ac:dyDescent="0.25">
      <c r="A55" s="14"/>
      <c r="B55" s="117"/>
      <c r="C55" s="70"/>
      <c r="D55" s="27"/>
      <c r="E55" s="65"/>
      <c r="F55" s="98"/>
      <c r="G55" s="96"/>
      <c r="H55" s="14"/>
    </row>
    <row r="56" spans="1:8" x14ac:dyDescent="0.25">
      <c r="A56" s="14"/>
      <c r="B56" s="117"/>
      <c r="C56" s="70"/>
      <c r="D56" s="27"/>
      <c r="E56" s="65"/>
      <c r="F56" s="98"/>
      <c r="G56" s="96"/>
      <c r="H56" s="14"/>
    </row>
    <row r="57" spans="1:8" x14ac:dyDescent="0.25">
      <c r="A57" s="14"/>
      <c r="B57" s="117"/>
      <c r="C57" s="70"/>
      <c r="D57" s="27"/>
      <c r="E57" s="65"/>
      <c r="F57" s="98"/>
      <c r="G57" s="96"/>
      <c r="H57" s="14"/>
    </row>
    <row r="58" spans="1:8" x14ac:dyDescent="0.25">
      <c r="A58" s="14"/>
      <c r="B58" s="117"/>
      <c r="C58" s="70"/>
      <c r="D58" s="27"/>
      <c r="E58" s="65"/>
      <c r="F58" s="98"/>
      <c r="G58" s="96"/>
      <c r="H58" s="14"/>
    </row>
    <row r="59" spans="1:8" x14ac:dyDescent="0.25">
      <c r="A59" s="14"/>
      <c r="B59" s="117"/>
      <c r="C59" s="26"/>
      <c r="D59" s="27"/>
      <c r="E59" s="65"/>
      <c r="F59" s="98"/>
      <c r="G59" s="96"/>
      <c r="H59" s="14"/>
    </row>
    <row r="60" spans="1:8" x14ac:dyDescent="0.25">
      <c r="A60" s="14"/>
      <c r="B60" s="117"/>
      <c r="C60" s="26"/>
      <c r="D60" s="27"/>
      <c r="E60" s="65"/>
      <c r="F60" s="98"/>
      <c r="G60" s="96"/>
      <c r="H60" s="14"/>
    </row>
    <row r="61" spans="1:8" x14ac:dyDescent="0.25">
      <c r="A61" s="14"/>
      <c r="B61" s="117"/>
      <c r="C61" s="26"/>
      <c r="D61" s="27"/>
      <c r="E61" s="65"/>
      <c r="F61" s="98"/>
      <c r="G61" s="96"/>
      <c r="H61" s="14"/>
    </row>
    <row r="62" spans="1:8" x14ac:dyDescent="0.25">
      <c r="A62" s="14"/>
      <c r="B62" s="117"/>
      <c r="C62" s="26"/>
      <c r="D62" s="27"/>
      <c r="E62" s="65"/>
      <c r="F62" s="98"/>
      <c r="G62" s="96"/>
      <c r="H62" s="14"/>
    </row>
    <row r="63" spans="1:8" x14ac:dyDescent="0.25">
      <c r="A63" s="14"/>
      <c r="B63" s="117"/>
      <c r="C63" s="26"/>
      <c r="D63" s="27"/>
      <c r="E63" s="65"/>
      <c r="F63" s="98"/>
      <c r="G63" s="96"/>
      <c r="H63" s="14"/>
    </row>
    <row r="64" spans="1:8" ht="15.75" thickBot="1" x14ac:dyDescent="0.3">
      <c r="A64" s="14"/>
      <c r="B64" s="117"/>
      <c r="C64" s="26"/>
      <c r="D64" s="27"/>
      <c r="E64" s="65"/>
      <c r="F64" s="98"/>
      <c r="G64" s="96"/>
      <c r="H64" s="14"/>
    </row>
    <row r="65" spans="1:8" ht="19.899999999999999" customHeight="1" thickBot="1" x14ac:dyDescent="0.3">
      <c r="A65" s="14"/>
      <c r="B65" s="61">
        <v>3100</v>
      </c>
      <c r="C65" s="262" t="s">
        <v>237</v>
      </c>
      <c r="D65" s="263"/>
      <c r="E65" s="263"/>
      <c r="F65" s="264"/>
      <c r="G65" s="100"/>
      <c r="H65" s="14"/>
    </row>
    <row r="66" spans="1:8" x14ac:dyDescent="0.25">
      <c r="A66" s="14"/>
      <c r="B66" s="14"/>
      <c r="C66" s="14"/>
      <c r="D66" s="16"/>
      <c r="E66" s="17"/>
      <c r="F66" s="87"/>
      <c r="G66" s="87"/>
      <c r="H66" s="14"/>
    </row>
    <row r="67" spans="1:8" x14ac:dyDescent="0.25">
      <c r="D67" s="182" t="s">
        <v>543</v>
      </c>
    </row>
  </sheetData>
  <mergeCells count="1">
    <mergeCell ref="C65:F65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topLeftCell="A46" zoomScaleNormal="100" workbookViewId="0">
      <selection activeCell="E49" sqref="E49"/>
    </sheetView>
  </sheetViews>
  <sheetFormatPr defaultRowHeight="15" x14ac:dyDescent="0.25"/>
  <cols>
    <col min="1" max="1" width="3.7109375" customWidth="1"/>
    <col min="2" max="2" width="9.140625" customWidth="1"/>
    <col min="3" max="3" width="51.28515625" customWidth="1"/>
    <col min="4" max="4" width="9.7109375" customWidth="1"/>
    <col min="5" max="5" width="11.7109375" customWidth="1"/>
    <col min="6" max="6" width="13.42578125" style="106" customWidth="1"/>
    <col min="7" max="7" width="17.140625" style="106" customWidth="1"/>
    <col min="8" max="8" width="3.5703125" customWidth="1"/>
  </cols>
  <sheetData>
    <row r="1" spans="1:8" x14ac:dyDescent="0.25">
      <c r="A1" s="14"/>
      <c r="B1" s="15"/>
      <c r="C1" s="14"/>
      <c r="D1" s="16"/>
      <c r="E1" s="17"/>
      <c r="F1" s="87"/>
      <c r="G1" s="87"/>
      <c r="H1" s="14"/>
    </row>
    <row r="2" spans="1:8" x14ac:dyDescent="0.25">
      <c r="A2" s="14"/>
      <c r="B2" s="15" t="s">
        <v>250</v>
      </c>
      <c r="C2" s="14"/>
      <c r="D2" s="19"/>
      <c r="E2" s="17"/>
      <c r="F2" s="87"/>
      <c r="G2" s="87"/>
      <c r="H2" s="14"/>
    </row>
    <row r="3" spans="1:8" ht="15.75" thickBot="1" x14ac:dyDescent="0.3">
      <c r="A3" s="14"/>
      <c r="B3" s="20"/>
      <c r="C3" s="14"/>
      <c r="D3" s="16"/>
      <c r="E3" s="17"/>
      <c r="F3" s="87"/>
      <c r="G3" s="88" t="s">
        <v>382</v>
      </c>
      <c r="H3" s="14"/>
    </row>
    <row r="4" spans="1:8" ht="20.45" customHeight="1" thickBot="1" x14ac:dyDescent="0.3">
      <c r="A4" s="14"/>
      <c r="B4" s="118" t="s">
        <v>38</v>
      </c>
      <c r="C4" s="49" t="s">
        <v>1</v>
      </c>
      <c r="D4" s="50" t="s">
        <v>39</v>
      </c>
      <c r="E4" s="51" t="s">
        <v>40</v>
      </c>
      <c r="F4" s="89" t="s">
        <v>41</v>
      </c>
      <c r="G4" s="90" t="s">
        <v>42</v>
      </c>
      <c r="H4" s="14"/>
    </row>
    <row r="5" spans="1:8" ht="20.45" customHeight="1" x14ac:dyDescent="0.25">
      <c r="A5" s="14"/>
      <c r="B5" s="119"/>
      <c r="C5" s="54"/>
      <c r="D5" s="55"/>
      <c r="E5" s="56"/>
      <c r="F5" s="91"/>
      <c r="G5" s="92"/>
      <c r="H5" s="14"/>
    </row>
    <row r="6" spans="1:8" ht="22.15" customHeight="1" x14ac:dyDescent="0.25">
      <c r="A6" s="14"/>
      <c r="B6" s="114" t="s">
        <v>381</v>
      </c>
      <c r="C6" s="23" t="s">
        <v>18</v>
      </c>
      <c r="D6" s="24"/>
      <c r="E6" s="43"/>
      <c r="F6" s="93"/>
      <c r="G6" s="94"/>
      <c r="H6" s="14"/>
    </row>
    <row r="7" spans="1:8" ht="18" customHeight="1" x14ac:dyDescent="0.25">
      <c r="A7" s="14"/>
      <c r="B7" s="114"/>
      <c r="C7" s="23"/>
      <c r="D7" s="24"/>
      <c r="E7" s="43"/>
      <c r="F7" s="93"/>
      <c r="G7" s="94"/>
      <c r="H7" s="14"/>
    </row>
    <row r="8" spans="1:8" x14ac:dyDescent="0.25">
      <c r="A8" s="14"/>
      <c r="B8" s="116">
        <v>33.04</v>
      </c>
      <c r="C8" s="25" t="s">
        <v>383</v>
      </c>
      <c r="D8" s="62"/>
      <c r="E8" s="65"/>
      <c r="F8" s="98"/>
      <c r="G8" s="96"/>
      <c r="H8" s="14"/>
    </row>
    <row r="9" spans="1:8" x14ac:dyDescent="0.25">
      <c r="A9" s="14"/>
      <c r="B9" s="116"/>
      <c r="C9" s="25" t="s">
        <v>384</v>
      </c>
      <c r="D9" s="135"/>
      <c r="E9" s="65"/>
      <c r="F9" s="98"/>
      <c r="G9" s="96"/>
      <c r="H9" s="14"/>
    </row>
    <row r="10" spans="1:8" x14ac:dyDescent="0.25">
      <c r="A10" s="14"/>
      <c r="B10" s="116"/>
      <c r="C10" s="26"/>
      <c r="D10" s="62"/>
      <c r="E10" s="65"/>
      <c r="F10" s="98"/>
      <c r="G10" s="96"/>
      <c r="H10" s="14"/>
    </row>
    <row r="11" spans="1:8" x14ac:dyDescent="0.25">
      <c r="A11" s="14"/>
      <c r="B11" s="116" t="s">
        <v>81</v>
      </c>
      <c r="C11" s="26" t="s">
        <v>385</v>
      </c>
      <c r="D11" s="62" t="s">
        <v>219</v>
      </c>
      <c r="E11" s="65">
        <v>8160</v>
      </c>
      <c r="F11" s="98"/>
      <c r="G11" s="96"/>
      <c r="H11" s="14"/>
    </row>
    <row r="12" spans="1:8" x14ac:dyDescent="0.25">
      <c r="A12" s="14"/>
      <c r="B12" s="116"/>
      <c r="C12" s="25"/>
      <c r="D12" s="62"/>
      <c r="E12" s="65"/>
      <c r="F12" s="98"/>
      <c r="G12" s="96"/>
      <c r="H12" s="14"/>
    </row>
    <row r="13" spans="1:8" x14ac:dyDescent="0.25">
      <c r="A13" s="14"/>
      <c r="B13" s="116" t="s">
        <v>84</v>
      </c>
      <c r="C13" s="25" t="s">
        <v>386</v>
      </c>
      <c r="D13" s="62" t="s">
        <v>219</v>
      </c>
      <c r="E13" s="65">
        <v>1000</v>
      </c>
      <c r="F13" s="98"/>
      <c r="G13" s="96"/>
      <c r="H13" s="14"/>
    </row>
    <row r="14" spans="1:8" x14ac:dyDescent="0.25">
      <c r="A14" s="14"/>
      <c r="B14" s="116"/>
      <c r="C14" s="26"/>
      <c r="D14" s="62"/>
      <c r="E14" s="65"/>
      <c r="F14" s="98"/>
      <c r="G14" s="96"/>
      <c r="H14" s="14"/>
    </row>
    <row r="15" spans="1:8" x14ac:dyDescent="0.25">
      <c r="A15" s="14"/>
      <c r="B15" s="116" t="s">
        <v>86</v>
      </c>
      <c r="C15" s="25" t="s">
        <v>387</v>
      </c>
      <c r="D15" s="62" t="s">
        <v>219</v>
      </c>
      <c r="E15" s="65">
        <v>1000</v>
      </c>
      <c r="F15" s="98"/>
      <c r="G15" s="96"/>
      <c r="H15" s="14"/>
    </row>
    <row r="16" spans="1:8" x14ac:dyDescent="0.25">
      <c r="A16" s="14"/>
      <c r="B16" s="127"/>
      <c r="C16" s="132"/>
      <c r="D16" s="27"/>
      <c r="E16" s="72"/>
      <c r="F16" s="97"/>
      <c r="G16" s="45"/>
      <c r="H16" s="14"/>
    </row>
    <row r="17" spans="1:8" x14ac:dyDescent="0.25">
      <c r="A17" s="14"/>
      <c r="B17" s="127" t="s">
        <v>103</v>
      </c>
      <c r="C17" s="26" t="s">
        <v>388</v>
      </c>
      <c r="D17" s="27" t="s">
        <v>219</v>
      </c>
      <c r="E17" s="65">
        <v>30</v>
      </c>
      <c r="F17" s="97"/>
      <c r="G17" s="45"/>
      <c r="H17" s="14"/>
    </row>
    <row r="18" spans="1:8" x14ac:dyDescent="0.25">
      <c r="A18" s="14"/>
      <c r="B18" s="127"/>
      <c r="C18" s="26"/>
      <c r="D18" s="27"/>
      <c r="E18" s="72"/>
      <c r="F18" s="97"/>
      <c r="G18" s="45"/>
      <c r="H18" s="14"/>
    </row>
    <row r="19" spans="1:8" x14ac:dyDescent="0.25">
      <c r="A19" s="14"/>
      <c r="B19" s="127" t="s">
        <v>104</v>
      </c>
      <c r="C19" s="132" t="s">
        <v>389</v>
      </c>
      <c r="D19" s="27" t="s">
        <v>219</v>
      </c>
      <c r="E19" s="72">
        <v>30</v>
      </c>
      <c r="F19" s="97"/>
      <c r="G19" s="45"/>
      <c r="H19" s="14"/>
    </row>
    <row r="20" spans="1:8" x14ac:dyDescent="0.25">
      <c r="A20" s="14"/>
      <c r="B20" s="116"/>
      <c r="C20" s="25"/>
      <c r="D20" s="27"/>
      <c r="E20" s="65"/>
      <c r="F20" s="98"/>
      <c r="G20" s="96"/>
      <c r="H20" s="14"/>
    </row>
    <row r="21" spans="1:8" x14ac:dyDescent="0.25">
      <c r="A21" s="14"/>
      <c r="B21" s="127" t="s">
        <v>390</v>
      </c>
      <c r="C21" s="77" t="s">
        <v>403</v>
      </c>
      <c r="D21" s="27"/>
      <c r="E21" s="65"/>
      <c r="F21" s="97"/>
      <c r="G21" s="45"/>
      <c r="H21" s="14"/>
    </row>
    <row r="22" spans="1:8" x14ac:dyDescent="0.25">
      <c r="A22" s="14"/>
      <c r="B22" s="127"/>
      <c r="C22" s="26"/>
      <c r="D22" s="27"/>
      <c r="E22" s="65"/>
      <c r="F22" s="97"/>
      <c r="G22" s="45"/>
      <c r="H22" s="14"/>
    </row>
    <row r="23" spans="1:8" x14ac:dyDescent="0.25">
      <c r="A23" s="14"/>
      <c r="B23" s="127" t="s">
        <v>81</v>
      </c>
      <c r="C23" s="26" t="s">
        <v>404</v>
      </c>
      <c r="D23" s="27" t="s">
        <v>118</v>
      </c>
      <c r="E23" s="65">
        <v>2500</v>
      </c>
      <c r="F23" s="97"/>
      <c r="G23" s="45"/>
      <c r="H23" s="14"/>
    </row>
    <row r="24" spans="1:8" x14ac:dyDescent="0.25">
      <c r="A24" s="14"/>
      <c r="B24" s="127"/>
      <c r="C24" s="26"/>
      <c r="D24" s="27"/>
      <c r="E24" s="65"/>
      <c r="F24" s="97"/>
      <c r="G24" s="45"/>
      <c r="H24" s="14"/>
    </row>
    <row r="25" spans="1:8" x14ac:dyDescent="0.25">
      <c r="A25" s="14"/>
      <c r="B25" s="127" t="s">
        <v>391</v>
      </c>
      <c r="C25" s="26" t="s">
        <v>392</v>
      </c>
      <c r="D25" s="27"/>
      <c r="E25" s="65"/>
      <c r="F25" s="97"/>
      <c r="G25" s="45"/>
      <c r="H25" s="14"/>
    </row>
    <row r="26" spans="1:8" x14ac:dyDescent="0.25">
      <c r="A26" s="14"/>
      <c r="B26" s="127"/>
      <c r="C26" s="70"/>
      <c r="D26" s="27"/>
      <c r="E26" s="65"/>
      <c r="F26" s="97"/>
      <c r="G26" s="45"/>
      <c r="H26" s="14"/>
    </row>
    <row r="27" spans="1:8" x14ac:dyDescent="0.25">
      <c r="A27" s="14"/>
      <c r="B27" s="127" t="s">
        <v>81</v>
      </c>
      <c r="C27" s="70" t="s">
        <v>393</v>
      </c>
      <c r="D27" s="27" t="s">
        <v>129</v>
      </c>
      <c r="E27" s="65">
        <v>15300</v>
      </c>
      <c r="F27" s="97"/>
      <c r="G27" s="45"/>
      <c r="H27" s="14"/>
    </row>
    <row r="28" spans="1:8" x14ac:dyDescent="0.25">
      <c r="A28" s="14"/>
      <c r="B28" s="127"/>
      <c r="C28" s="70"/>
      <c r="D28" s="27"/>
      <c r="E28" s="65"/>
      <c r="F28" s="97"/>
      <c r="G28" s="45"/>
      <c r="H28" s="14"/>
    </row>
    <row r="29" spans="1:8" x14ac:dyDescent="0.25">
      <c r="A29" s="14"/>
      <c r="B29" s="127" t="s">
        <v>84</v>
      </c>
      <c r="C29" s="70" t="s">
        <v>394</v>
      </c>
      <c r="D29" s="27" t="s">
        <v>129</v>
      </c>
      <c r="E29" s="65">
        <v>15300</v>
      </c>
      <c r="F29" s="97"/>
      <c r="G29" s="45"/>
      <c r="H29" s="14"/>
    </row>
    <row r="30" spans="1:8" x14ac:dyDescent="0.25">
      <c r="A30" s="14"/>
      <c r="B30" s="116"/>
      <c r="C30" s="70"/>
      <c r="D30" s="27"/>
      <c r="E30" s="65"/>
      <c r="F30" s="98"/>
      <c r="G30" s="96"/>
      <c r="H30" s="14"/>
    </row>
    <row r="31" spans="1:8" x14ac:dyDescent="0.25">
      <c r="A31" s="14"/>
      <c r="B31" s="117" t="s">
        <v>86</v>
      </c>
      <c r="C31" s="70" t="s">
        <v>395</v>
      </c>
      <c r="D31" s="27" t="s">
        <v>129</v>
      </c>
      <c r="E31" s="65">
        <v>15300</v>
      </c>
      <c r="F31" s="98"/>
      <c r="G31" s="96"/>
      <c r="H31" s="14"/>
    </row>
    <row r="32" spans="1:8" x14ac:dyDescent="0.25">
      <c r="A32" s="14"/>
      <c r="B32" s="117"/>
      <c r="C32" s="70"/>
      <c r="D32" s="27"/>
      <c r="E32" s="65"/>
      <c r="F32" s="98"/>
      <c r="G32" s="96"/>
      <c r="H32" s="14"/>
    </row>
    <row r="33" spans="1:8" x14ac:dyDescent="0.25">
      <c r="A33" s="14"/>
      <c r="B33" s="117" t="s">
        <v>103</v>
      </c>
      <c r="C33" s="70" t="s">
        <v>396</v>
      </c>
      <c r="D33" s="27" t="s">
        <v>129</v>
      </c>
      <c r="E33" s="65">
        <v>15300</v>
      </c>
      <c r="F33" s="98"/>
      <c r="G33" s="96"/>
      <c r="H33" s="14"/>
    </row>
    <row r="34" spans="1:8" x14ac:dyDescent="0.25">
      <c r="A34" s="14"/>
      <c r="B34" s="117"/>
      <c r="C34" s="70"/>
      <c r="D34" s="27"/>
      <c r="E34" s="65"/>
      <c r="F34" s="98"/>
      <c r="G34" s="96"/>
      <c r="H34" s="14"/>
    </row>
    <row r="35" spans="1:8" x14ac:dyDescent="0.25">
      <c r="A35" s="14"/>
      <c r="B35" s="117">
        <v>33.119999999999997</v>
      </c>
      <c r="C35" s="77" t="s">
        <v>582</v>
      </c>
      <c r="D35" s="27"/>
      <c r="E35" s="65"/>
      <c r="F35" s="98"/>
      <c r="G35" s="96"/>
      <c r="H35" s="14"/>
    </row>
    <row r="36" spans="1:8" x14ac:dyDescent="0.25">
      <c r="A36" s="14"/>
      <c r="B36" s="117"/>
      <c r="C36" s="26"/>
      <c r="D36" s="27"/>
      <c r="E36" s="65"/>
      <c r="F36" s="98"/>
      <c r="G36" s="96"/>
      <c r="H36" s="14"/>
    </row>
    <row r="37" spans="1:8" x14ac:dyDescent="0.25">
      <c r="A37" s="14"/>
      <c r="B37" s="117" t="s">
        <v>81</v>
      </c>
      <c r="C37" s="26" t="s">
        <v>583</v>
      </c>
      <c r="D37" s="27" t="s">
        <v>219</v>
      </c>
      <c r="E37" s="65">
        <v>60</v>
      </c>
      <c r="F37" s="98"/>
      <c r="G37" s="96"/>
      <c r="H37" s="14"/>
    </row>
    <row r="38" spans="1:8" x14ac:dyDescent="0.25">
      <c r="A38" s="14"/>
      <c r="B38" s="117"/>
      <c r="C38" s="70"/>
      <c r="D38" s="27"/>
      <c r="E38" s="65"/>
      <c r="F38" s="98"/>
      <c r="G38" s="96"/>
      <c r="H38" s="14"/>
    </row>
    <row r="39" spans="1:8" x14ac:dyDescent="0.25">
      <c r="A39" s="14"/>
      <c r="B39" s="117">
        <v>33.130000000000003</v>
      </c>
      <c r="C39" s="70" t="s">
        <v>397</v>
      </c>
      <c r="D39" s="27" t="s">
        <v>254</v>
      </c>
      <c r="E39" s="65"/>
      <c r="F39" s="98"/>
      <c r="G39" s="96"/>
      <c r="H39" s="14"/>
    </row>
    <row r="40" spans="1:8" x14ac:dyDescent="0.25">
      <c r="A40" s="14"/>
      <c r="B40" s="117"/>
      <c r="C40" s="70" t="s">
        <v>398</v>
      </c>
      <c r="D40" s="27"/>
      <c r="E40" s="65"/>
      <c r="F40" s="98"/>
      <c r="G40" s="96"/>
      <c r="H40" s="14"/>
    </row>
    <row r="41" spans="1:8" x14ac:dyDescent="0.25">
      <c r="A41" s="14"/>
      <c r="B41" s="117"/>
      <c r="C41" s="70"/>
      <c r="D41" s="27"/>
      <c r="E41" s="65"/>
      <c r="F41" s="98"/>
      <c r="G41" s="96"/>
      <c r="H41" s="14"/>
    </row>
    <row r="42" spans="1:8" x14ac:dyDescent="0.25">
      <c r="A42" s="14"/>
      <c r="B42" s="117" t="s">
        <v>81</v>
      </c>
      <c r="C42" s="70" t="s">
        <v>399</v>
      </c>
      <c r="D42" s="27" t="s">
        <v>129</v>
      </c>
      <c r="E42" s="65">
        <f>1000*1.5</f>
        <v>1500</v>
      </c>
      <c r="F42" s="98"/>
      <c r="G42" s="96"/>
      <c r="H42" s="14"/>
    </row>
    <row r="43" spans="1:8" x14ac:dyDescent="0.25">
      <c r="A43" s="14"/>
      <c r="B43" s="117"/>
      <c r="C43" s="70"/>
      <c r="D43" s="27"/>
      <c r="E43" s="65"/>
      <c r="F43" s="98"/>
      <c r="G43" s="96"/>
      <c r="H43" s="14"/>
    </row>
    <row r="44" spans="1:8" x14ac:dyDescent="0.25">
      <c r="A44" s="14"/>
      <c r="B44" s="117" t="s">
        <v>84</v>
      </c>
      <c r="C44" s="70" t="s">
        <v>405</v>
      </c>
      <c r="D44" s="27" t="s">
        <v>129</v>
      </c>
      <c r="E44" s="65">
        <v>1500</v>
      </c>
      <c r="F44" s="98"/>
      <c r="G44" s="96"/>
      <c r="H44" s="14"/>
    </row>
    <row r="45" spans="1:8" x14ac:dyDescent="0.25">
      <c r="A45" s="14"/>
      <c r="B45" s="117"/>
      <c r="C45" s="70"/>
      <c r="D45" s="27"/>
      <c r="E45" s="65"/>
      <c r="F45" s="98"/>
      <c r="G45" s="96"/>
      <c r="H45" s="14"/>
    </row>
    <row r="46" spans="1:8" x14ac:dyDescent="0.25">
      <c r="A46" s="14"/>
      <c r="B46" s="117" t="s">
        <v>400</v>
      </c>
      <c r="C46" s="70" t="s">
        <v>401</v>
      </c>
      <c r="D46" s="27"/>
      <c r="E46" s="65"/>
      <c r="F46" s="98"/>
      <c r="G46" s="96"/>
      <c r="H46" s="14"/>
    </row>
    <row r="47" spans="1:8" x14ac:dyDescent="0.25">
      <c r="A47" s="14"/>
      <c r="B47" s="117"/>
      <c r="C47" s="70" t="s">
        <v>402</v>
      </c>
      <c r="D47" s="27" t="s">
        <v>249</v>
      </c>
      <c r="E47" s="65">
        <v>260</v>
      </c>
      <c r="F47" s="98"/>
      <c r="G47" s="96"/>
      <c r="H47" s="14"/>
    </row>
    <row r="48" spans="1:8" x14ac:dyDescent="0.25">
      <c r="A48" s="14"/>
      <c r="B48" s="117"/>
      <c r="C48" s="70"/>
      <c r="D48" s="27"/>
      <c r="E48" s="65"/>
      <c r="F48" s="98"/>
      <c r="G48" s="96"/>
      <c r="H48" s="14"/>
    </row>
    <row r="49" spans="1:8" ht="39" x14ac:dyDescent="0.25">
      <c r="A49" s="14"/>
      <c r="B49" s="117" t="s">
        <v>406</v>
      </c>
      <c r="C49" s="70" t="s">
        <v>525</v>
      </c>
      <c r="D49" s="136" t="s">
        <v>219</v>
      </c>
      <c r="E49" s="200">
        <v>2500</v>
      </c>
      <c r="F49" s="201"/>
      <c r="G49" s="202"/>
      <c r="H49" s="14"/>
    </row>
    <row r="50" spans="1:8" x14ac:dyDescent="0.25">
      <c r="A50" s="14"/>
      <c r="B50" s="117"/>
      <c r="C50" s="70"/>
      <c r="D50" s="27"/>
      <c r="E50" s="65"/>
      <c r="F50" s="98"/>
      <c r="G50" s="96"/>
      <c r="H50" s="14"/>
    </row>
    <row r="51" spans="1:8" x14ac:dyDescent="0.25">
      <c r="A51" s="14"/>
      <c r="B51" s="117"/>
      <c r="C51" s="70"/>
      <c r="D51" s="27"/>
      <c r="E51" s="65"/>
      <c r="F51" s="98"/>
      <c r="G51" s="96"/>
      <c r="H51" s="14"/>
    </row>
    <row r="52" spans="1:8" x14ac:dyDescent="0.25">
      <c r="A52" s="14"/>
      <c r="B52" s="117"/>
      <c r="C52" s="70"/>
      <c r="D52" s="27"/>
      <c r="E52" s="65"/>
      <c r="F52" s="98"/>
      <c r="G52" s="96"/>
      <c r="H52" s="14"/>
    </row>
    <row r="53" spans="1:8" x14ac:dyDescent="0.25">
      <c r="A53" s="14"/>
      <c r="B53" s="117"/>
      <c r="C53" s="70"/>
      <c r="D53" s="27"/>
      <c r="E53" s="65"/>
      <c r="F53" s="98"/>
      <c r="G53" s="96"/>
      <c r="H53" s="14"/>
    </row>
    <row r="54" spans="1:8" x14ac:dyDescent="0.25">
      <c r="A54" s="14"/>
      <c r="B54" s="117"/>
      <c r="C54" s="70"/>
      <c r="D54" s="27"/>
      <c r="E54" s="65"/>
      <c r="F54" s="98"/>
      <c r="G54" s="96"/>
      <c r="H54" s="14"/>
    </row>
    <row r="55" spans="1:8" x14ac:dyDescent="0.25">
      <c r="A55" s="14"/>
      <c r="B55" s="117"/>
      <c r="C55" s="70"/>
      <c r="D55" s="27"/>
      <c r="E55" s="65"/>
      <c r="F55" s="98"/>
      <c r="G55" s="96"/>
      <c r="H55" s="14"/>
    </row>
    <row r="56" spans="1:8" x14ac:dyDescent="0.25">
      <c r="A56" s="14"/>
      <c r="B56" s="117"/>
      <c r="C56" s="70"/>
      <c r="D56" s="27"/>
      <c r="E56" s="65"/>
      <c r="F56" s="98"/>
      <c r="G56" s="96"/>
      <c r="H56" s="14"/>
    </row>
    <row r="57" spans="1:8" x14ac:dyDescent="0.25">
      <c r="A57" s="14"/>
      <c r="B57" s="117"/>
      <c r="C57" s="70"/>
      <c r="D57" s="27"/>
      <c r="E57" s="65"/>
      <c r="F57" s="98"/>
      <c r="G57" s="96"/>
      <c r="H57" s="14"/>
    </row>
    <row r="58" spans="1:8" x14ac:dyDescent="0.25">
      <c r="A58" s="14"/>
      <c r="B58" s="117"/>
      <c r="C58" s="70"/>
      <c r="D58" s="27"/>
      <c r="E58" s="65"/>
      <c r="F58" s="98"/>
      <c r="G58" s="96"/>
      <c r="H58" s="14"/>
    </row>
    <row r="59" spans="1:8" x14ac:dyDescent="0.25">
      <c r="A59" s="14"/>
      <c r="B59" s="117"/>
      <c r="C59" s="26"/>
      <c r="D59" s="27"/>
      <c r="E59" s="65"/>
      <c r="F59" s="98"/>
      <c r="G59" s="96"/>
      <c r="H59" s="14"/>
    </row>
    <row r="60" spans="1:8" x14ac:dyDescent="0.25">
      <c r="A60" s="14"/>
      <c r="B60" s="117"/>
      <c r="C60" s="26"/>
      <c r="D60" s="27"/>
      <c r="E60" s="65"/>
      <c r="F60" s="98"/>
      <c r="G60" s="96"/>
      <c r="H60" s="14"/>
    </row>
    <row r="61" spans="1:8" x14ac:dyDescent="0.25">
      <c r="A61" s="14"/>
      <c r="B61" s="117"/>
      <c r="C61" s="26"/>
      <c r="D61" s="27"/>
      <c r="E61" s="65"/>
      <c r="F61" s="98"/>
      <c r="G61" s="96"/>
      <c r="H61" s="14"/>
    </row>
    <row r="62" spans="1:8" ht="15.75" thickBot="1" x14ac:dyDescent="0.3">
      <c r="A62" s="14"/>
      <c r="B62" s="117"/>
      <c r="C62" s="26"/>
      <c r="D62" s="27"/>
      <c r="E62" s="65"/>
      <c r="F62" s="98"/>
      <c r="G62" s="96"/>
      <c r="H62" s="14"/>
    </row>
    <row r="63" spans="1:8" ht="19.899999999999999" customHeight="1" thickBot="1" x14ac:dyDescent="0.3">
      <c r="A63" s="14"/>
      <c r="B63" s="61">
        <v>3300</v>
      </c>
      <c r="C63" s="262" t="s">
        <v>237</v>
      </c>
      <c r="D63" s="263"/>
      <c r="E63" s="263"/>
      <c r="F63" s="264"/>
      <c r="G63" s="100"/>
      <c r="H63" s="14"/>
    </row>
    <row r="64" spans="1:8" x14ac:dyDescent="0.25">
      <c r="A64" s="14"/>
      <c r="B64" s="14"/>
      <c r="C64" s="14"/>
      <c r="D64" s="16"/>
      <c r="E64" s="17"/>
      <c r="F64" s="87"/>
      <c r="G64" s="87"/>
      <c r="H64" s="14"/>
    </row>
    <row r="65" spans="4:4" x14ac:dyDescent="0.25">
      <c r="D65" s="182" t="s">
        <v>544</v>
      </c>
    </row>
  </sheetData>
  <mergeCells count="1">
    <mergeCell ref="C63:F63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zoomScaleNormal="100" workbookViewId="0">
      <selection activeCell="G29" sqref="G29"/>
    </sheetView>
  </sheetViews>
  <sheetFormatPr defaultRowHeight="15" x14ac:dyDescent="0.25"/>
  <cols>
    <col min="1" max="1" width="3.7109375" customWidth="1"/>
    <col min="2" max="2" width="9.140625" customWidth="1"/>
    <col min="3" max="3" width="51.28515625" customWidth="1"/>
    <col min="4" max="4" width="9.7109375" customWidth="1"/>
    <col min="5" max="5" width="11.7109375" customWidth="1"/>
    <col min="6" max="6" width="13.42578125" style="106" customWidth="1"/>
    <col min="7" max="7" width="17.140625" style="106" customWidth="1"/>
    <col min="8" max="8" width="3.5703125" customWidth="1"/>
  </cols>
  <sheetData>
    <row r="1" spans="1:8" x14ac:dyDescent="0.25">
      <c r="A1" s="14"/>
      <c r="B1" s="15"/>
      <c r="C1" s="14"/>
      <c r="D1" s="16"/>
      <c r="E1" s="17"/>
      <c r="F1" s="87"/>
      <c r="G1" s="87"/>
      <c r="H1" s="14"/>
    </row>
    <row r="2" spans="1:8" x14ac:dyDescent="0.25">
      <c r="A2" s="14"/>
      <c r="B2" s="15" t="s">
        <v>250</v>
      </c>
      <c r="C2" s="14"/>
      <c r="D2" s="19"/>
      <c r="E2" s="17"/>
      <c r="F2" s="87"/>
      <c r="G2" s="87"/>
      <c r="H2" s="14"/>
    </row>
    <row r="3" spans="1:8" ht="15.75" thickBot="1" x14ac:dyDescent="0.3">
      <c r="A3" s="14"/>
      <c r="B3" s="20"/>
      <c r="C3" s="14"/>
      <c r="D3" s="16"/>
      <c r="E3" s="17"/>
      <c r="F3" s="87"/>
      <c r="G3" s="88" t="s">
        <v>408</v>
      </c>
      <c r="H3" s="14"/>
    </row>
    <row r="4" spans="1:8" ht="20.45" customHeight="1" thickBot="1" x14ac:dyDescent="0.3">
      <c r="A4" s="14"/>
      <c r="B4" s="118" t="s">
        <v>38</v>
      </c>
      <c r="C4" s="49" t="s">
        <v>1</v>
      </c>
      <c r="D4" s="50" t="s">
        <v>39</v>
      </c>
      <c r="E4" s="51" t="s">
        <v>40</v>
      </c>
      <c r="F4" s="89" t="s">
        <v>41</v>
      </c>
      <c r="G4" s="90" t="s">
        <v>42</v>
      </c>
      <c r="H4" s="14"/>
    </row>
    <row r="5" spans="1:8" ht="20.45" customHeight="1" x14ac:dyDescent="0.25">
      <c r="A5" s="14"/>
      <c r="B5" s="119"/>
      <c r="C5" s="54"/>
      <c r="D5" s="55"/>
      <c r="E5" s="56"/>
      <c r="F5" s="91"/>
      <c r="G5" s="92"/>
      <c r="H5" s="14"/>
    </row>
    <row r="6" spans="1:8" ht="22.15" customHeight="1" x14ac:dyDescent="0.25">
      <c r="A6" s="14"/>
      <c r="B6" s="114" t="s">
        <v>407</v>
      </c>
      <c r="C6" s="23" t="s">
        <v>409</v>
      </c>
      <c r="D6" s="24"/>
      <c r="E6" s="43"/>
      <c r="F6" s="93"/>
      <c r="G6" s="94"/>
      <c r="H6" s="14"/>
    </row>
    <row r="7" spans="1:8" ht="18" customHeight="1" x14ac:dyDescent="0.25">
      <c r="A7" s="14"/>
      <c r="B7" s="114"/>
      <c r="C7" s="23"/>
      <c r="D7" s="24"/>
      <c r="E7" s="43"/>
      <c r="F7" s="93"/>
      <c r="G7" s="94"/>
      <c r="H7" s="14"/>
    </row>
    <row r="8" spans="1:8" x14ac:dyDescent="0.25">
      <c r="A8" s="14"/>
      <c r="B8" s="116" t="s">
        <v>410</v>
      </c>
      <c r="C8" s="25" t="s">
        <v>411</v>
      </c>
      <c r="D8" s="62"/>
      <c r="E8" s="65"/>
      <c r="F8" s="98"/>
      <c r="G8" s="96"/>
      <c r="H8" s="14"/>
    </row>
    <row r="9" spans="1:8" x14ac:dyDescent="0.25">
      <c r="A9" s="14"/>
      <c r="B9" s="116"/>
      <c r="C9" s="25" t="s">
        <v>556</v>
      </c>
      <c r="D9" s="135"/>
      <c r="E9" s="65"/>
      <c r="F9" s="98"/>
      <c r="G9" s="96"/>
      <c r="H9" s="14"/>
    </row>
    <row r="10" spans="1:8" x14ac:dyDescent="0.25">
      <c r="A10" s="14"/>
      <c r="B10" s="116"/>
      <c r="C10" s="25"/>
      <c r="D10" s="137"/>
      <c r="E10" s="65"/>
      <c r="F10" s="98"/>
      <c r="G10" s="96"/>
      <c r="H10" s="14"/>
    </row>
    <row r="11" spans="1:8" x14ac:dyDescent="0.25">
      <c r="A11" s="14"/>
      <c r="B11" s="116"/>
      <c r="C11" s="25" t="s">
        <v>417</v>
      </c>
      <c r="D11" s="137"/>
      <c r="E11" s="65"/>
      <c r="F11" s="98"/>
      <c r="G11" s="96"/>
      <c r="H11" s="14"/>
    </row>
    <row r="12" spans="1:8" x14ac:dyDescent="0.25">
      <c r="A12" s="14"/>
      <c r="B12" s="116"/>
      <c r="C12" s="25" t="s">
        <v>413</v>
      </c>
      <c r="D12" s="137"/>
      <c r="E12" s="65"/>
      <c r="F12" s="98"/>
      <c r="G12" s="96"/>
      <c r="H12" s="14"/>
    </row>
    <row r="13" spans="1:8" x14ac:dyDescent="0.25">
      <c r="A13" s="14"/>
      <c r="B13" s="116"/>
      <c r="C13" s="25" t="s">
        <v>412</v>
      </c>
      <c r="D13" s="62" t="s">
        <v>219</v>
      </c>
      <c r="E13" s="65">
        <v>2500</v>
      </c>
      <c r="F13" s="98"/>
      <c r="G13" s="96"/>
      <c r="H13" s="14"/>
    </row>
    <row r="14" spans="1:8" x14ac:dyDescent="0.25">
      <c r="A14" s="14"/>
      <c r="B14" s="116"/>
      <c r="C14" s="25"/>
      <c r="D14" s="137"/>
      <c r="E14" s="65"/>
      <c r="F14" s="98"/>
      <c r="G14" s="96"/>
      <c r="H14" s="14"/>
    </row>
    <row r="15" spans="1:8" x14ac:dyDescent="0.25">
      <c r="A15" s="14"/>
      <c r="B15" s="116"/>
      <c r="C15" s="25" t="s">
        <v>629</v>
      </c>
      <c r="D15" s="137"/>
      <c r="E15" s="65"/>
      <c r="F15" s="98"/>
      <c r="G15" s="96"/>
      <c r="H15" s="14"/>
    </row>
    <row r="16" spans="1:8" x14ac:dyDescent="0.25">
      <c r="A16" s="14"/>
      <c r="B16" s="116"/>
      <c r="C16" s="25" t="s">
        <v>414</v>
      </c>
      <c r="D16" s="62"/>
      <c r="E16" s="65"/>
      <c r="F16" s="98"/>
      <c r="G16" s="96"/>
      <c r="H16" s="14"/>
    </row>
    <row r="17" spans="1:8" x14ac:dyDescent="0.25">
      <c r="A17" s="14"/>
      <c r="B17" s="116"/>
      <c r="C17" s="25" t="s">
        <v>415</v>
      </c>
      <c r="D17" s="62" t="s">
        <v>219</v>
      </c>
      <c r="E17" s="65">
        <v>2500</v>
      </c>
      <c r="F17" s="98"/>
      <c r="G17" s="96"/>
      <c r="H17" s="14"/>
    </row>
    <row r="18" spans="1:8" x14ac:dyDescent="0.25">
      <c r="A18" s="14"/>
      <c r="B18" s="116"/>
      <c r="C18" s="25"/>
      <c r="D18" s="62"/>
      <c r="E18" s="65"/>
      <c r="F18" s="98"/>
      <c r="G18" s="96"/>
      <c r="H18" s="14"/>
    </row>
    <row r="19" spans="1:8" x14ac:dyDescent="0.25">
      <c r="A19" s="14"/>
      <c r="B19" s="116">
        <v>34.03</v>
      </c>
      <c r="C19" s="25" t="s">
        <v>411</v>
      </c>
      <c r="D19" s="62"/>
      <c r="E19" s="65"/>
      <c r="F19" s="98"/>
      <c r="G19" s="96"/>
      <c r="H19" s="14"/>
    </row>
    <row r="20" spans="1:8" x14ac:dyDescent="0.25">
      <c r="A20" s="14"/>
      <c r="B20" s="116"/>
      <c r="C20" s="25" t="s">
        <v>416</v>
      </c>
      <c r="D20" s="62"/>
      <c r="E20" s="65"/>
      <c r="F20" s="98"/>
      <c r="G20" s="96"/>
      <c r="H20" s="14"/>
    </row>
    <row r="21" spans="1:8" x14ac:dyDescent="0.25">
      <c r="A21" s="14"/>
      <c r="B21" s="116"/>
      <c r="C21" s="25"/>
      <c r="D21" s="62"/>
      <c r="E21" s="65"/>
      <c r="F21" s="98"/>
      <c r="G21" s="96"/>
      <c r="H21" s="14"/>
    </row>
    <row r="22" spans="1:8" x14ac:dyDescent="0.25">
      <c r="A22" s="14"/>
      <c r="B22" s="116"/>
      <c r="C22" s="25" t="s">
        <v>418</v>
      </c>
      <c r="D22" s="62"/>
      <c r="E22" s="65"/>
      <c r="F22" s="98"/>
      <c r="G22" s="96"/>
      <c r="H22" s="14"/>
    </row>
    <row r="23" spans="1:8" x14ac:dyDescent="0.25">
      <c r="A23" s="14"/>
      <c r="B23" s="127"/>
      <c r="C23" s="25" t="s">
        <v>419</v>
      </c>
      <c r="D23" s="27"/>
      <c r="E23" s="72"/>
      <c r="F23" s="97"/>
      <c r="G23" s="45"/>
      <c r="H23" s="14"/>
    </row>
    <row r="24" spans="1:8" x14ac:dyDescent="0.25">
      <c r="A24" s="14"/>
      <c r="B24" s="127"/>
      <c r="C24" s="25" t="s">
        <v>415</v>
      </c>
      <c r="D24" s="62" t="s">
        <v>219</v>
      </c>
      <c r="E24" s="65">
        <v>2500</v>
      </c>
      <c r="F24" s="98"/>
      <c r="G24" s="96"/>
      <c r="H24" s="14"/>
    </row>
    <row r="25" spans="1:8" x14ac:dyDescent="0.25">
      <c r="A25" s="14"/>
      <c r="B25" s="127"/>
      <c r="C25" s="26"/>
      <c r="D25" s="27"/>
      <c r="E25" s="72"/>
      <c r="F25" s="97"/>
      <c r="G25" s="45"/>
      <c r="H25" s="14"/>
    </row>
    <row r="26" spans="1:8" x14ac:dyDescent="0.25">
      <c r="A26" s="14"/>
      <c r="B26" s="127">
        <v>34.04</v>
      </c>
      <c r="C26" s="132" t="s">
        <v>557</v>
      </c>
      <c r="D26" s="27" t="s">
        <v>49</v>
      </c>
      <c r="E26" s="72">
        <v>1</v>
      </c>
      <c r="F26" s="97">
        <v>20000</v>
      </c>
      <c r="G26" s="45">
        <f>F26*E26</f>
        <v>20000</v>
      </c>
      <c r="H26" s="14"/>
    </row>
    <row r="27" spans="1:8" x14ac:dyDescent="0.25">
      <c r="A27" s="14"/>
      <c r="B27" s="116"/>
      <c r="C27" s="25"/>
      <c r="D27" s="27"/>
      <c r="E27" s="65"/>
      <c r="F27" s="98"/>
      <c r="G27" s="96"/>
      <c r="H27" s="14"/>
    </row>
    <row r="28" spans="1:8" x14ac:dyDescent="0.25">
      <c r="A28" s="14"/>
      <c r="B28" s="127">
        <v>34.049999999999997</v>
      </c>
      <c r="C28" s="26" t="s">
        <v>558</v>
      </c>
      <c r="D28" s="27" t="s">
        <v>51</v>
      </c>
      <c r="E28" s="65">
        <v>10</v>
      </c>
      <c r="F28" s="99">
        <f>F26</f>
        <v>20000</v>
      </c>
      <c r="G28" s="45">
        <f>F28*E28%</f>
        <v>2000</v>
      </c>
      <c r="H28" s="14"/>
    </row>
    <row r="29" spans="1:8" x14ac:dyDescent="0.25">
      <c r="A29" s="14"/>
      <c r="B29" s="127"/>
      <c r="C29" s="26"/>
      <c r="D29" s="27"/>
      <c r="E29" s="65"/>
      <c r="F29" s="97"/>
      <c r="G29" s="45"/>
      <c r="H29" s="14"/>
    </row>
    <row r="30" spans="1:8" x14ac:dyDescent="0.25">
      <c r="A30" s="14"/>
      <c r="B30" s="127"/>
      <c r="C30" s="26"/>
      <c r="D30" s="27"/>
      <c r="E30" s="65"/>
      <c r="F30" s="97"/>
      <c r="G30" s="45"/>
      <c r="H30" s="14"/>
    </row>
    <row r="31" spans="1:8" x14ac:dyDescent="0.25">
      <c r="A31" s="14"/>
      <c r="B31" s="127"/>
      <c r="C31" s="26"/>
      <c r="D31" s="27"/>
      <c r="E31" s="65"/>
      <c r="F31" s="97"/>
      <c r="G31" s="45"/>
      <c r="H31" s="14"/>
    </row>
    <row r="32" spans="1:8" x14ac:dyDescent="0.25">
      <c r="A32" s="14"/>
      <c r="B32" s="127"/>
      <c r="C32" s="26"/>
      <c r="D32" s="27"/>
      <c r="E32" s="65"/>
      <c r="F32" s="97"/>
      <c r="G32" s="45"/>
      <c r="H32" s="14"/>
    </row>
    <row r="33" spans="1:8" x14ac:dyDescent="0.25">
      <c r="A33" s="14"/>
      <c r="B33" s="127"/>
      <c r="C33" s="70"/>
      <c r="D33" s="27"/>
      <c r="E33" s="65"/>
      <c r="F33" s="97"/>
      <c r="G33" s="45"/>
      <c r="H33" s="14"/>
    </row>
    <row r="34" spans="1:8" x14ac:dyDescent="0.25">
      <c r="A34" s="14"/>
      <c r="B34" s="127"/>
      <c r="C34" s="70"/>
      <c r="D34" s="27"/>
      <c r="E34" s="65"/>
      <c r="F34" s="97"/>
      <c r="G34" s="45"/>
      <c r="H34" s="14"/>
    </row>
    <row r="35" spans="1:8" x14ac:dyDescent="0.25">
      <c r="A35" s="14"/>
      <c r="B35" s="127"/>
      <c r="C35" s="70"/>
      <c r="D35" s="27"/>
      <c r="E35" s="65"/>
      <c r="F35" s="97"/>
      <c r="G35" s="45"/>
      <c r="H35" s="14"/>
    </row>
    <row r="36" spans="1:8" x14ac:dyDescent="0.25">
      <c r="A36" s="14"/>
      <c r="B36" s="127"/>
      <c r="C36" s="70"/>
      <c r="D36" s="27"/>
      <c r="E36" s="65"/>
      <c r="F36" s="97"/>
      <c r="G36" s="45"/>
      <c r="H36" s="14"/>
    </row>
    <row r="37" spans="1:8" x14ac:dyDescent="0.25">
      <c r="A37" s="14"/>
      <c r="B37" s="116"/>
      <c r="C37" s="70"/>
      <c r="D37" s="27"/>
      <c r="E37" s="65"/>
      <c r="F37" s="98"/>
      <c r="G37" s="96"/>
      <c r="H37" s="14"/>
    </row>
    <row r="38" spans="1:8" x14ac:dyDescent="0.25">
      <c r="A38" s="14"/>
      <c r="B38" s="117"/>
      <c r="C38" s="70"/>
      <c r="D38" s="27"/>
      <c r="E38" s="65"/>
      <c r="F38" s="98"/>
      <c r="G38" s="96"/>
      <c r="H38" s="14"/>
    </row>
    <row r="39" spans="1:8" x14ac:dyDescent="0.25">
      <c r="A39" s="14"/>
      <c r="B39" s="117"/>
      <c r="C39" s="70"/>
      <c r="D39" s="27"/>
      <c r="E39" s="65"/>
      <c r="F39" s="98"/>
      <c r="G39" s="96"/>
      <c r="H39" s="14"/>
    </row>
    <row r="40" spans="1:8" x14ac:dyDescent="0.25">
      <c r="A40" s="14"/>
      <c r="B40" s="117"/>
      <c r="C40" s="70"/>
      <c r="D40" s="27"/>
      <c r="E40" s="65"/>
      <c r="F40" s="98"/>
      <c r="G40" s="96"/>
      <c r="H40" s="14"/>
    </row>
    <row r="41" spans="1:8" x14ac:dyDescent="0.25">
      <c r="A41" s="14"/>
      <c r="B41" s="134"/>
      <c r="C41" s="70"/>
      <c r="D41" s="27"/>
      <c r="E41" s="65"/>
      <c r="F41" s="98"/>
      <c r="G41" s="96"/>
      <c r="H41" s="14"/>
    </row>
    <row r="42" spans="1:8" x14ac:dyDescent="0.25">
      <c r="A42" s="14"/>
      <c r="B42" s="117"/>
      <c r="C42" s="70"/>
      <c r="D42" s="27"/>
      <c r="E42" s="65"/>
      <c r="F42" s="98"/>
      <c r="G42" s="96"/>
      <c r="H42" s="14"/>
    </row>
    <row r="43" spans="1:8" x14ac:dyDescent="0.25">
      <c r="A43" s="14"/>
      <c r="B43" s="117"/>
      <c r="C43" s="70"/>
      <c r="D43" s="27"/>
      <c r="E43" s="65"/>
      <c r="F43" s="98"/>
      <c r="G43" s="96"/>
      <c r="H43" s="14"/>
    </row>
    <row r="44" spans="1:8" x14ac:dyDescent="0.25">
      <c r="A44" s="14"/>
      <c r="B44" s="117"/>
      <c r="C44" s="70"/>
      <c r="D44" s="27"/>
      <c r="E44" s="65"/>
      <c r="F44" s="98"/>
      <c r="G44" s="96"/>
      <c r="H44" s="14"/>
    </row>
    <row r="45" spans="1:8" x14ac:dyDescent="0.25">
      <c r="A45" s="14"/>
      <c r="B45" s="117"/>
      <c r="C45" s="70"/>
      <c r="D45" s="27"/>
      <c r="E45" s="65"/>
      <c r="F45" s="98"/>
      <c r="G45" s="96"/>
      <c r="H45" s="14"/>
    </row>
    <row r="46" spans="1:8" x14ac:dyDescent="0.25">
      <c r="A46" s="14"/>
      <c r="B46" s="117"/>
      <c r="C46" s="70"/>
      <c r="D46" s="27"/>
      <c r="E46" s="65"/>
      <c r="F46" s="98"/>
      <c r="G46" s="96"/>
      <c r="H46" s="14"/>
    </row>
    <row r="47" spans="1:8" x14ac:dyDescent="0.25">
      <c r="A47" s="14"/>
      <c r="B47" s="117"/>
      <c r="C47" s="70"/>
      <c r="D47" s="27"/>
      <c r="E47" s="65"/>
      <c r="F47" s="98"/>
      <c r="G47" s="96"/>
      <c r="H47" s="14"/>
    </row>
    <row r="48" spans="1:8" x14ac:dyDescent="0.25">
      <c r="A48" s="14"/>
      <c r="B48" s="117"/>
      <c r="C48" s="70"/>
      <c r="D48" s="27"/>
      <c r="E48" s="65"/>
      <c r="F48" s="98"/>
      <c r="G48" s="96"/>
      <c r="H48" s="14"/>
    </row>
    <row r="49" spans="1:8" x14ac:dyDescent="0.25">
      <c r="A49" s="14"/>
      <c r="B49" s="117"/>
      <c r="C49" s="70"/>
      <c r="D49" s="27"/>
      <c r="E49" s="65"/>
      <c r="F49" s="98"/>
      <c r="G49" s="96"/>
      <c r="H49" s="14"/>
    </row>
    <row r="50" spans="1:8" x14ac:dyDescent="0.25">
      <c r="A50" s="14"/>
      <c r="B50" s="117"/>
      <c r="C50" s="70"/>
      <c r="D50" s="27"/>
      <c r="E50" s="65"/>
      <c r="F50" s="98"/>
      <c r="G50" s="96"/>
      <c r="H50" s="14"/>
    </row>
    <row r="51" spans="1:8" x14ac:dyDescent="0.25">
      <c r="A51" s="14"/>
      <c r="B51" s="117"/>
      <c r="C51" s="70"/>
      <c r="D51" s="27"/>
      <c r="E51" s="65"/>
      <c r="F51" s="98"/>
      <c r="G51" s="96"/>
      <c r="H51" s="14"/>
    </row>
    <row r="52" spans="1:8" x14ac:dyDescent="0.25">
      <c r="A52" s="14"/>
      <c r="B52" s="117"/>
      <c r="C52" s="70"/>
      <c r="D52" s="136"/>
      <c r="E52" s="65"/>
      <c r="F52" s="98"/>
      <c r="G52" s="96"/>
      <c r="H52" s="14"/>
    </row>
    <row r="53" spans="1:8" x14ac:dyDescent="0.25">
      <c r="A53" s="14"/>
      <c r="B53" s="117"/>
      <c r="C53" s="70"/>
      <c r="D53" s="27"/>
      <c r="E53" s="65"/>
      <c r="F53" s="98"/>
      <c r="G53" s="96"/>
      <c r="H53" s="14"/>
    </row>
    <row r="54" spans="1:8" x14ac:dyDescent="0.25">
      <c r="A54" s="14"/>
      <c r="B54" s="117"/>
      <c r="C54" s="70"/>
      <c r="D54" s="27"/>
      <c r="E54" s="65"/>
      <c r="F54" s="98"/>
      <c r="G54" s="96"/>
      <c r="H54" s="14"/>
    </row>
    <row r="55" spans="1:8" x14ac:dyDescent="0.25">
      <c r="A55" s="14"/>
      <c r="B55" s="117"/>
      <c r="C55" s="70"/>
      <c r="D55" s="27"/>
      <c r="E55" s="65"/>
      <c r="F55" s="98"/>
      <c r="G55" s="96"/>
      <c r="H55" s="14"/>
    </row>
    <row r="56" spans="1:8" x14ac:dyDescent="0.25">
      <c r="A56" s="14"/>
      <c r="B56" s="117"/>
      <c r="C56" s="70"/>
      <c r="D56" s="27"/>
      <c r="E56" s="65"/>
      <c r="F56" s="98"/>
      <c r="G56" s="96"/>
      <c r="H56" s="14"/>
    </row>
    <row r="57" spans="1:8" x14ac:dyDescent="0.25">
      <c r="A57" s="14"/>
      <c r="B57" s="117"/>
      <c r="C57" s="70"/>
      <c r="D57" s="27"/>
      <c r="E57" s="65"/>
      <c r="F57" s="98"/>
      <c r="G57" s="96"/>
      <c r="H57" s="14"/>
    </row>
    <row r="58" spans="1:8" x14ac:dyDescent="0.25">
      <c r="A58" s="14"/>
      <c r="B58" s="117"/>
      <c r="C58" s="70"/>
      <c r="D58" s="27"/>
      <c r="E58" s="65"/>
      <c r="F58" s="98"/>
      <c r="G58" s="96"/>
      <c r="H58" s="14"/>
    </row>
    <row r="59" spans="1:8" x14ac:dyDescent="0.25">
      <c r="A59" s="14"/>
      <c r="B59" s="117"/>
      <c r="C59" s="70"/>
      <c r="D59" s="27"/>
      <c r="E59" s="65"/>
      <c r="F59" s="98"/>
      <c r="G59" s="96"/>
      <c r="H59" s="14"/>
    </row>
    <row r="60" spans="1:8" x14ac:dyDescent="0.25">
      <c r="A60" s="14"/>
      <c r="B60" s="117"/>
      <c r="C60" s="70"/>
      <c r="D60" s="27"/>
      <c r="E60" s="65"/>
      <c r="F60" s="98"/>
      <c r="G60" s="96"/>
      <c r="H60" s="14"/>
    </row>
    <row r="61" spans="1:8" x14ac:dyDescent="0.25">
      <c r="A61" s="14"/>
      <c r="B61" s="117"/>
      <c r="C61" s="70"/>
      <c r="D61" s="27"/>
      <c r="E61" s="65"/>
      <c r="F61" s="98"/>
      <c r="G61" s="96"/>
      <c r="H61" s="14"/>
    </row>
    <row r="62" spans="1:8" x14ac:dyDescent="0.25">
      <c r="A62" s="14"/>
      <c r="B62" s="117"/>
      <c r="C62" s="70"/>
      <c r="D62" s="27"/>
      <c r="E62" s="65"/>
      <c r="F62" s="98"/>
      <c r="G62" s="96"/>
      <c r="H62" s="14"/>
    </row>
    <row r="63" spans="1:8" x14ac:dyDescent="0.25">
      <c r="A63" s="14"/>
      <c r="B63" s="117"/>
      <c r="C63" s="70"/>
      <c r="D63" s="27"/>
      <c r="E63" s="65"/>
      <c r="F63" s="98"/>
      <c r="G63" s="96"/>
      <c r="H63" s="14"/>
    </row>
    <row r="64" spans="1:8" ht="15.75" thickBot="1" x14ac:dyDescent="0.3">
      <c r="A64" s="14"/>
      <c r="B64" s="117"/>
      <c r="C64" s="70"/>
      <c r="D64" s="27"/>
      <c r="E64" s="65"/>
      <c r="F64" s="98"/>
      <c r="G64" s="96"/>
      <c r="H64" s="14"/>
    </row>
    <row r="65" spans="1:8" ht="19.899999999999999" customHeight="1" thickBot="1" x14ac:dyDescent="0.3">
      <c r="A65" s="14"/>
      <c r="B65" s="61">
        <v>3400</v>
      </c>
      <c r="C65" s="262" t="s">
        <v>237</v>
      </c>
      <c r="D65" s="263"/>
      <c r="E65" s="263"/>
      <c r="F65" s="264"/>
      <c r="G65" s="100"/>
      <c r="H65" s="14"/>
    </row>
    <row r="66" spans="1:8" x14ac:dyDescent="0.25">
      <c r="A66" s="14"/>
      <c r="B66" s="14"/>
      <c r="C66" s="14"/>
      <c r="D66" s="16"/>
      <c r="E66" s="17"/>
      <c r="F66" s="87"/>
      <c r="G66" s="87"/>
      <c r="H66" s="14"/>
    </row>
    <row r="67" spans="1:8" x14ac:dyDescent="0.25">
      <c r="D67" s="182" t="s">
        <v>545</v>
      </c>
    </row>
  </sheetData>
  <mergeCells count="1">
    <mergeCell ref="C65:F65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zoomScaleNormal="100" workbookViewId="0">
      <selection activeCell="G26" sqref="G26"/>
    </sheetView>
  </sheetViews>
  <sheetFormatPr defaultRowHeight="15" x14ac:dyDescent="0.25"/>
  <cols>
    <col min="1" max="1" width="3.7109375" customWidth="1"/>
    <col min="2" max="2" width="9.140625" customWidth="1"/>
    <col min="3" max="3" width="51.28515625" customWidth="1"/>
    <col min="4" max="4" width="9.7109375" customWidth="1"/>
    <col min="5" max="5" width="11.7109375" customWidth="1"/>
    <col min="6" max="6" width="13.42578125" style="106" customWidth="1"/>
    <col min="7" max="7" width="17.140625" style="106" customWidth="1"/>
    <col min="8" max="8" width="3.5703125" customWidth="1"/>
  </cols>
  <sheetData>
    <row r="1" spans="1:8" x14ac:dyDescent="0.25">
      <c r="A1" s="14"/>
      <c r="B1" s="15"/>
      <c r="C1" s="14"/>
      <c r="D1" s="16"/>
      <c r="E1" s="17"/>
      <c r="F1" s="87"/>
      <c r="G1" s="87"/>
      <c r="H1" s="14"/>
    </row>
    <row r="2" spans="1:8" x14ac:dyDescent="0.25">
      <c r="A2" s="14"/>
      <c r="B2" s="15" t="s">
        <v>250</v>
      </c>
      <c r="C2" s="14"/>
      <c r="D2" s="19"/>
      <c r="E2" s="17"/>
      <c r="F2" s="87"/>
      <c r="G2" s="87"/>
      <c r="H2" s="14"/>
    </row>
    <row r="3" spans="1:8" ht="15.75" thickBot="1" x14ac:dyDescent="0.3">
      <c r="A3" s="14"/>
      <c r="B3" s="20"/>
      <c r="C3" s="14"/>
      <c r="D3" s="16"/>
      <c r="E3" s="17"/>
      <c r="F3" s="87"/>
      <c r="G3" s="88" t="s">
        <v>428</v>
      </c>
      <c r="H3" s="14"/>
    </row>
    <row r="4" spans="1:8" ht="20.45" customHeight="1" thickBot="1" x14ac:dyDescent="0.3">
      <c r="A4" s="14"/>
      <c r="B4" s="118" t="s">
        <v>38</v>
      </c>
      <c r="C4" s="49" t="s">
        <v>1</v>
      </c>
      <c r="D4" s="50" t="s">
        <v>39</v>
      </c>
      <c r="E4" s="51" t="s">
        <v>40</v>
      </c>
      <c r="F4" s="89" t="s">
        <v>41</v>
      </c>
      <c r="G4" s="90" t="s">
        <v>42</v>
      </c>
      <c r="H4" s="14"/>
    </row>
    <row r="5" spans="1:8" ht="20.45" customHeight="1" x14ac:dyDescent="0.25">
      <c r="A5" s="14"/>
      <c r="B5" s="119"/>
      <c r="C5" s="54"/>
      <c r="D5" s="55"/>
      <c r="E5" s="56"/>
      <c r="F5" s="91"/>
      <c r="G5" s="92"/>
      <c r="H5" s="14"/>
    </row>
    <row r="6" spans="1:8" ht="22.15" customHeight="1" x14ac:dyDescent="0.25">
      <c r="A6" s="14"/>
      <c r="B6" s="114" t="s">
        <v>429</v>
      </c>
      <c r="C6" s="23" t="s">
        <v>430</v>
      </c>
      <c r="D6" s="24"/>
      <c r="E6" s="43"/>
      <c r="F6" s="93"/>
      <c r="G6" s="94"/>
      <c r="H6" s="14"/>
    </row>
    <row r="7" spans="1:8" ht="18" customHeight="1" x14ac:dyDescent="0.25">
      <c r="A7" s="14"/>
      <c r="B7" s="114"/>
      <c r="C7" s="23" t="s">
        <v>431</v>
      </c>
      <c r="D7" s="24"/>
      <c r="E7" s="43"/>
      <c r="F7" s="93"/>
      <c r="G7" s="94"/>
      <c r="H7" s="14"/>
    </row>
    <row r="8" spans="1:8" x14ac:dyDescent="0.25">
      <c r="A8" s="14"/>
      <c r="B8" s="116"/>
      <c r="C8" s="25"/>
      <c r="D8" s="62"/>
      <c r="E8" s="65"/>
      <c r="F8" s="98"/>
      <c r="G8" s="96"/>
      <c r="H8" s="14"/>
    </row>
    <row r="9" spans="1:8" x14ac:dyDescent="0.25">
      <c r="A9" s="14"/>
      <c r="B9" s="116">
        <v>51.01</v>
      </c>
      <c r="C9" s="25" t="s">
        <v>432</v>
      </c>
      <c r="D9" s="135"/>
      <c r="E9" s="65"/>
      <c r="F9" s="98"/>
      <c r="G9" s="96"/>
      <c r="H9" s="14"/>
    </row>
    <row r="10" spans="1:8" x14ac:dyDescent="0.25">
      <c r="A10" s="14"/>
      <c r="B10" s="116"/>
      <c r="C10" s="25"/>
      <c r="D10" s="137"/>
      <c r="E10" s="65"/>
      <c r="F10" s="98"/>
      <c r="G10" s="96"/>
      <c r="H10" s="14"/>
    </row>
    <row r="11" spans="1:8" ht="16.5" x14ac:dyDescent="0.25">
      <c r="A11" s="14"/>
      <c r="B11" s="116"/>
      <c r="C11" s="25" t="s">
        <v>433</v>
      </c>
      <c r="D11" s="138" t="s">
        <v>434</v>
      </c>
      <c r="E11" s="65">
        <v>40</v>
      </c>
      <c r="F11" s="98"/>
      <c r="G11" s="96"/>
      <c r="H11" s="14"/>
    </row>
    <row r="12" spans="1:8" x14ac:dyDescent="0.25">
      <c r="A12" s="14"/>
      <c r="B12" s="116"/>
      <c r="C12" s="25"/>
      <c r="D12" s="137"/>
      <c r="E12" s="65"/>
      <c r="F12" s="98"/>
      <c r="G12" s="96"/>
      <c r="H12" s="14"/>
    </row>
    <row r="13" spans="1:8" x14ac:dyDescent="0.25">
      <c r="A13" s="14"/>
      <c r="B13" s="116"/>
      <c r="C13" s="25"/>
      <c r="D13" s="137"/>
      <c r="E13" s="65"/>
      <c r="F13" s="98"/>
      <c r="G13" s="96"/>
      <c r="H13" s="14"/>
    </row>
    <row r="14" spans="1:8" x14ac:dyDescent="0.25">
      <c r="A14" s="14"/>
      <c r="B14" s="116"/>
      <c r="C14" s="25"/>
      <c r="D14" s="137"/>
      <c r="E14" s="65"/>
      <c r="F14" s="98"/>
      <c r="G14" s="96"/>
      <c r="H14" s="14"/>
    </row>
    <row r="15" spans="1:8" x14ac:dyDescent="0.25">
      <c r="A15" s="14"/>
      <c r="B15" s="116"/>
      <c r="C15" s="25"/>
      <c r="D15" s="62"/>
      <c r="E15" s="65"/>
      <c r="F15" s="98"/>
      <c r="G15" s="96"/>
      <c r="H15" s="14"/>
    </row>
    <row r="16" spans="1:8" x14ac:dyDescent="0.25">
      <c r="A16" s="14"/>
      <c r="B16" s="116"/>
      <c r="C16" s="25"/>
      <c r="D16" s="62"/>
      <c r="E16" s="65"/>
      <c r="F16" s="98"/>
      <c r="G16" s="96"/>
      <c r="H16" s="14"/>
    </row>
    <row r="17" spans="1:8" x14ac:dyDescent="0.25">
      <c r="A17" s="14"/>
      <c r="B17" s="116"/>
      <c r="C17" s="25"/>
      <c r="D17" s="62"/>
      <c r="E17" s="65"/>
      <c r="F17" s="98"/>
      <c r="G17" s="96"/>
      <c r="H17" s="14"/>
    </row>
    <row r="18" spans="1:8" x14ac:dyDescent="0.25">
      <c r="A18" s="14"/>
      <c r="B18" s="116"/>
      <c r="C18" s="25"/>
      <c r="D18" s="62"/>
      <c r="E18" s="65"/>
      <c r="F18" s="98"/>
      <c r="G18" s="96"/>
      <c r="H18" s="14"/>
    </row>
    <row r="19" spans="1:8" x14ac:dyDescent="0.25">
      <c r="A19" s="14"/>
      <c r="B19" s="127"/>
      <c r="C19" s="25"/>
      <c r="D19" s="27"/>
      <c r="E19" s="72"/>
      <c r="F19" s="97"/>
      <c r="G19" s="45"/>
      <c r="H19" s="14"/>
    </row>
    <row r="20" spans="1:8" x14ac:dyDescent="0.25">
      <c r="A20" s="14"/>
      <c r="B20" s="127"/>
      <c r="C20" s="25"/>
      <c r="D20" s="62"/>
      <c r="E20" s="65"/>
      <c r="F20" s="98"/>
      <c r="G20" s="96"/>
      <c r="H20" s="14"/>
    </row>
    <row r="21" spans="1:8" x14ac:dyDescent="0.25">
      <c r="A21" s="14"/>
      <c r="B21" s="127"/>
      <c r="C21" s="26"/>
      <c r="D21" s="27"/>
      <c r="E21" s="72"/>
      <c r="F21" s="97"/>
      <c r="G21" s="45"/>
      <c r="H21" s="14"/>
    </row>
    <row r="22" spans="1:8" x14ac:dyDescent="0.25">
      <c r="A22" s="14"/>
      <c r="B22" s="127"/>
      <c r="C22" s="132"/>
      <c r="D22" s="27"/>
      <c r="E22" s="72"/>
      <c r="F22" s="97"/>
      <c r="G22" s="45"/>
      <c r="H22" s="14"/>
    </row>
    <row r="23" spans="1:8" x14ac:dyDescent="0.25">
      <c r="A23" s="14"/>
      <c r="B23" s="116"/>
      <c r="C23" s="25"/>
      <c r="D23" s="27"/>
      <c r="E23" s="65"/>
      <c r="F23" s="98"/>
      <c r="G23" s="96"/>
      <c r="H23" s="14"/>
    </row>
    <row r="24" spans="1:8" x14ac:dyDescent="0.25">
      <c r="A24" s="14"/>
      <c r="B24" s="127"/>
      <c r="C24" s="26"/>
      <c r="D24" s="27"/>
      <c r="E24" s="65"/>
      <c r="F24" s="97"/>
      <c r="G24" s="45"/>
      <c r="H24" s="14"/>
    </row>
    <row r="25" spans="1:8" x14ac:dyDescent="0.25">
      <c r="A25" s="14"/>
      <c r="B25" s="127"/>
      <c r="C25" s="26"/>
      <c r="D25" s="27"/>
      <c r="E25" s="65"/>
      <c r="F25" s="97"/>
      <c r="G25" s="45"/>
      <c r="H25" s="14"/>
    </row>
    <row r="26" spans="1:8" x14ac:dyDescent="0.25">
      <c r="A26" s="14"/>
      <c r="B26" s="127"/>
      <c r="C26" s="26"/>
      <c r="D26" s="27"/>
      <c r="E26" s="65"/>
      <c r="F26" s="97"/>
      <c r="G26" s="45"/>
      <c r="H26" s="14"/>
    </row>
    <row r="27" spans="1:8" x14ac:dyDescent="0.25">
      <c r="A27" s="14"/>
      <c r="B27" s="127"/>
      <c r="C27" s="26"/>
      <c r="D27" s="27"/>
      <c r="E27" s="65"/>
      <c r="F27" s="97"/>
      <c r="G27" s="45"/>
      <c r="H27" s="14"/>
    </row>
    <row r="28" spans="1:8" x14ac:dyDescent="0.25">
      <c r="A28" s="14"/>
      <c r="B28" s="127"/>
      <c r="C28" s="26"/>
      <c r="D28" s="27"/>
      <c r="E28" s="65"/>
      <c r="F28" s="97"/>
      <c r="G28" s="45"/>
      <c r="H28" s="14"/>
    </row>
    <row r="29" spans="1:8" x14ac:dyDescent="0.25">
      <c r="A29" s="14"/>
      <c r="B29" s="127"/>
      <c r="C29" s="70"/>
      <c r="D29" s="27"/>
      <c r="E29" s="65"/>
      <c r="F29" s="97"/>
      <c r="G29" s="45"/>
      <c r="H29" s="14"/>
    </row>
    <row r="30" spans="1:8" x14ac:dyDescent="0.25">
      <c r="A30" s="14"/>
      <c r="B30" s="127"/>
      <c r="C30" s="70"/>
      <c r="D30" s="27"/>
      <c r="E30" s="65"/>
      <c r="F30" s="97"/>
      <c r="G30" s="45"/>
      <c r="H30" s="14"/>
    </row>
    <row r="31" spans="1:8" x14ac:dyDescent="0.25">
      <c r="A31" s="14"/>
      <c r="B31" s="127"/>
      <c r="C31" s="70"/>
      <c r="D31" s="27"/>
      <c r="E31" s="65"/>
      <c r="F31" s="97"/>
      <c r="G31" s="45"/>
      <c r="H31" s="14"/>
    </row>
    <row r="32" spans="1:8" x14ac:dyDescent="0.25">
      <c r="A32" s="14"/>
      <c r="B32" s="127"/>
      <c r="C32" s="70"/>
      <c r="D32" s="27"/>
      <c r="E32" s="65"/>
      <c r="F32" s="97"/>
      <c r="G32" s="45"/>
      <c r="H32" s="14"/>
    </row>
    <row r="33" spans="1:8" x14ac:dyDescent="0.25">
      <c r="A33" s="14"/>
      <c r="B33" s="116"/>
      <c r="C33" s="70"/>
      <c r="D33" s="27"/>
      <c r="E33" s="65"/>
      <c r="F33" s="98"/>
      <c r="G33" s="96"/>
      <c r="H33" s="14"/>
    </row>
    <row r="34" spans="1:8" x14ac:dyDescent="0.25">
      <c r="A34" s="14"/>
      <c r="B34" s="117"/>
      <c r="C34" s="70"/>
      <c r="D34" s="27"/>
      <c r="E34" s="65"/>
      <c r="F34" s="98"/>
      <c r="G34" s="96"/>
      <c r="H34" s="14"/>
    </row>
    <row r="35" spans="1:8" x14ac:dyDescent="0.25">
      <c r="A35" s="14"/>
      <c r="B35" s="117"/>
      <c r="C35" s="70"/>
      <c r="D35" s="27"/>
      <c r="E35" s="65"/>
      <c r="F35" s="98"/>
      <c r="G35" s="96"/>
      <c r="H35" s="14"/>
    </row>
    <row r="36" spans="1:8" x14ac:dyDescent="0.25">
      <c r="A36" s="14"/>
      <c r="B36" s="117"/>
      <c r="C36" s="70"/>
      <c r="D36" s="27"/>
      <c r="E36" s="65"/>
      <c r="F36" s="98"/>
      <c r="G36" s="96"/>
      <c r="H36" s="14"/>
    </row>
    <row r="37" spans="1:8" x14ac:dyDescent="0.25">
      <c r="A37" s="14"/>
      <c r="B37" s="134"/>
      <c r="C37" s="70"/>
      <c r="D37" s="27"/>
      <c r="E37" s="65"/>
      <c r="F37" s="98"/>
      <c r="G37" s="96"/>
      <c r="H37" s="14"/>
    </row>
    <row r="38" spans="1:8" x14ac:dyDescent="0.25">
      <c r="A38" s="14"/>
      <c r="B38" s="117"/>
      <c r="C38" s="70"/>
      <c r="D38" s="27"/>
      <c r="E38" s="65"/>
      <c r="F38" s="98"/>
      <c r="G38" s="96"/>
      <c r="H38" s="14"/>
    </row>
    <row r="39" spans="1:8" x14ac:dyDescent="0.25">
      <c r="A39" s="14"/>
      <c r="B39" s="117"/>
      <c r="C39" s="70"/>
      <c r="D39" s="27"/>
      <c r="E39" s="65"/>
      <c r="F39" s="98"/>
      <c r="G39" s="96"/>
      <c r="H39" s="14"/>
    </row>
    <row r="40" spans="1:8" x14ac:dyDescent="0.25">
      <c r="A40" s="14"/>
      <c r="B40" s="117"/>
      <c r="C40" s="70"/>
      <c r="D40" s="27"/>
      <c r="E40" s="65"/>
      <c r="F40" s="98"/>
      <c r="G40" s="96"/>
      <c r="H40" s="14"/>
    </row>
    <row r="41" spans="1:8" x14ac:dyDescent="0.25">
      <c r="A41" s="14"/>
      <c r="B41" s="117"/>
      <c r="C41" s="70"/>
      <c r="D41" s="27"/>
      <c r="E41" s="65"/>
      <c r="F41" s="98"/>
      <c r="G41" s="96"/>
      <c r="H41" s="14"/>
    </row>
    <row r="42" spans="1:8" x14ac:dyDescent="0.25">
      <c r="A42" s="14"/>
      <c r="B42" s="117"/>
      <c r="C42" s="70"/>
      <c r="D42" s="27"/>
      <c r="E42" s="65"/>
      <c r="F42" s="98"/>
      <c r="G42" s="96"/>
      <c r="H42" s="14"/>
    </row>
    <row r="43" spans="1:8" x14ac:dyDescent="0.25">
      <c r="A43" s="14"/>
      <c r="B43" s="117"/>
      <c r="C43" s="70"/>
      <c r="D43" s="27"/>
      <c r="E43" s="65"/>
      <c r="F43" s="98"/>
      <c r="G43" s="96"/>
      <c r="H43" s="14"/>
    </row>
    <row r="44" spans="1:8" x14ac:dyDescent="0.25">
      <c r="A44" s="14"/>
      <c r="B44" s="117"/>
      <c r="C44" s="70"/>
      <c r="D44" s="27"/>
      <c r="E44" s="65"/>
      <c r="F44" s="98"/>
      <c r="G44" s="96"/>
      <c r="H44" s="14"/>
    </row>
    <row r="45" spans="1:8" x14ac:dyDescent="0.25">
      <c r="A45" s="14"/>
      <c r="B45" s="117"/>
      <c r="C45" s="70"/>
      <c r="D45" s="27"/>
      <c r="E45" s="65"/>
      <c r="F45" s="98"/>
      <c r="G45" s="96"/>
      <c r="H45" s="14"/>
    </row>
    <row r="46" spans="1:8" x14ac:dyDescent="0.25">
      <c r="A46" s="14"/>
      <c r="B46" s="117"/>
      <c r="C46" s="70"/>
      <c r="D46" s="27"/>
      <c r="E46" s="65"/>
      <c r="F46" s="98"/>
      <c r="G46" s="96"/>
      <c r="H46" s="14"/>
    </row>
    <row r="47" spans="1:8" x14ac:dyDescent="0.25">
      <c r="A47" s="14"/>
      <c r="B47" s="117"/>
      <c r="C47" s="70"/>
      <c r="D47" s="27"/>
      <c r="E47" s="65"/>
      <c r="F47" s="98"/>
      <c r="G47" s="96"/>
      <c r="H47" s="14"/>
    </row>
    <row r="48" spans="1:8" x14ac:dyDescent="0.25">
      <c r="A48" s="14"/>
      <c r="B48" s="117"/>
      <c r="C48" s="70"/>
      <c r="D48" s="136"/>
      <c r="E48" s="65"/>
      <c r="F48" s="98"/>
      <c r="G48" s="96"/>
      <c r="H48" s="14"/>
    </row>
    <row r="49" spans="1:8" x14ac:dyDescent="0.25">
      <c r="A49" s="14"/>
      <c r="B49" s="117"/>
      <c r="C49" s="70"/>
      <c r="D49" s="136"/>
      <c r="E49" s="65"/>
      <c r="F49" s="98"/>
      <c r="G49" s="96"/>
      <c r="H49" s="14"/>
    </row>
    <row r="50" spans="1:8" x14ac:dyDescent="0.25">
      <c r="A50" s="14"/>
      <c r="B50" s="117"/>
      <c r="C50" s="70"/>
      <c r="D50" s="27"/>
      <c r="E50" s="65"/>
      <c r="F50" s="98"/>
      <c r="G50" s="96"/>
      <c r="H50" s="14"/>
    </row>
    <row r="51" spans="1:8" x14ac:dyDescent="0.25">
      <c r="A51" s="14"/>
      <c r="B51" s="117"/>
      <c r="C51" s="70"/>
      <c r="D51" s="27"/>
      <c r="E51" s="65"/>
      <c r="F51" s="98"/>
      <c r="G51" s="96"/>
      <c r="H51" s="14"/>
    </row>
    <row r="52" spans="1:8" x14ac:dyDescent="0.25">
      <c r="A52" s="14"/>
      <c r="B52" s="117"/>
      <c r="C52" s="70"/>
      <c r="D52" s="27"/>
      <c r="E52" s="65"/>
      <c r="F52" s="98"/>
      <c r="G52" s="96"/>
      <c r="H52" s="14"/>
    </row>
    <row r="53" spans="1:8" x14ac:dyDescent="0.25">
      <c r="A53" s="14"/>
      <c r="B53" s="117"/>
      <c r="C53" s="70"/>
      <c r="D53" s="27"/>
      <c r="E53" s="65"/>
      <c r="F53" s="98"/>
      <c r="G53" s="96"/>
      <c r="H53" s="14"/>
    </row>
    <row r="54" spans="1:8" x14ac:dyDescent="0.25">
      <c r="A54" s="14"/>
      <c r="B54" s="117"/>
      <c r="C54" s="70"/>
      <c r="D54" s="27"/>
      <c r="E54" s="65"/>
      <c r="F54" s="98"/>
      <c r="G54" s="96"/>
      <c r="H54" s="14"/>
    </row>
    <row r="55" spans="1:8" x14ac:dyDescent="0.25">
      <c r="A55" s="14"/>
      <c r="B55" s="117"/>
      <c r="C55" s="70"/>
      <c r="D55" s="27"/>
      <c r="E55" s="65"/>
      <c r="F55" s="98"/>
      <c r="G55" s="96"/>
      <c r="H55" s="14"/>
    </row>
    <row r="56" spans="1:8" x14ac:dyDescent="0.25">
      <c r="A56" s="14"/>
      <c r="B56" s="117"/>
      <c r="C56" s="70"/>
      <c r="D56" s="27"/>
      <c r="E56" s="65"/>
      <c r="F56" s="98"/>
      <c r="G56" s="96"/>
      <c r="H56" s="14"/>
    </row>
    <row r="57" spans="1:8" x14ac:dyDescent="0.25">
      <c r="A57" s="14"/>
      <c r="B57" s="117"/>
      <c r="C57" s="70"/>
      <c r="D57" s="27"/>
      <c r="E57" s="65"/>
      <c r="F57" s="98"/>
      <c r="G57" s="96"/>
      <c r="H57" s="14"/>
    </row>
    <row r="58" spans="1:8" x14ac:dyDescent="0.25">
      <c r="A58" s="14"/>
      <c r="B58" s="117"/>
      <c r="C58" s="70"/>
      <c r="D58" s="27"/>
      <c r="E58" s="65"/>
      <c r="F58" s="98"/>
      <c r="G58" s="96"/>
      <c r="H58" s="14"/>
    </row>
    <row r="59" spans="1:8" x14ac:dyDescent="0.25">
      <c r="A59" s="14"/>
      <c r="B59" s="117"/>
      <c r="C59" s="70"/>
      <c r="D59" s="27"/>
      <c r="E59" s="65"/>
      <c r="F59" s="98"/>
      <c r="G59" s="96"/>
      <c r="H59" s="14"/>
    </row>
    <row r="60" spans="1:8" x14ac:dyDescent="0.25">
      <c r="A60" s="14"/>
      <c r="B60" s="117"/>
      <c r="C60" s="70"/>
      <c r="D60" s="27"/>
      <c r="E60" s="65"/>
      <c r="F60" s="98"/>
      <c r="G60" s="96"/>
      <c r="H60" s="14"/>
    </row>
    <row r="61" spans="1:8" x14ac:dyDescent="0.25">
      <c r="A61" s="14"/>
      <c r="B61" s="117"/>
      <c r="C61" s="70"/>
      <c r="D61" s="27"/>
      <c r="E61" s="65"/>
      <c r="F61" s="98"/>
      <c r="G61" s="96"/>
      <c r="H61" s="14"/>
    </row>
    <row r="62" spans="1:8" x14ac:dyDescent="0.25">
      <c r="A62" s="14"/>
      <c r="B62" s="117"/>
      <c r="C62" s="70"/>
      <c r="D62" s="27"/>
      <c r="E62" s="65"/>
      <c r="F62" s="98"/>
      <c r="G62" s="96"/>
      <c r="H62" s="14"/>
    </row>
    <row r="63" spans="1:8" x14ac:dyDescent="0.25">
      <c r="A63" s="14"/>
      <c r="B63" s="117"/>
      <c r="C63" s="70"/>
      <c r="D63" s="27"/>
      <c r="E63" s="65"/>
      <c r="F63" s="98"/>
      <c r="G63" s="96"/>
      <c r="H63" s="14"/>
    </row>
    <row r="64" spans="1:8" ht="15.75" thickBot="1" x14ac:dyDescent="0.3">
      <c r="A64" s="14"/>
      <c r="B64" s="117"/>
      <c r="C64" s="70"/>
      <c r="D64" s="27"/>
      <c r="E64" s="65"/>
      <c r="F64" s="98"/>
      <c r="G64" s="96"/>
      <c r="H64" s="14"/>
    </row>
    <row r="65" spans="1:8" ht="19.899999999999999" customHeight="1" thickBot="1" x14ac:dyDescent="0.3">
      <c r="A65" s="14"/>
      <c r="B65" s="61">
        <v>5100</v>
      </c>
      <c r="C65" s="262" t="s">
        <v>237</v>
      </c>
      <c r="D65" s="263"/>
      <c r="E65" s="263"/>
      <c r="F65" s="264"/>
      <c r="G65" s="100"/>
      <c r="H65" s="14"/>
    </row>
    <row r="66" spans="1:8" x14ac:dyDescent="0.25">
      <c r="A66" s="14"/>
      <c r="B66" s="14"/>
      <c r="C66" s="14"/>
      <c r="D66" s="16"/>
      <c r="E66" s="17"/>
      <c r="F66" s="87"/>
      <c r="G66" s="87"/>
      <c r="H66" s="14"/>
    </row>
    <row r="67" spans="1:8" x14ac:dyDescent="0.25">
      <c r="D67" s="182" t="s">
        <v>547</v>
      </c>
    </row>
  </sheetData>
  <mergeCells count="1">
    <mergeCell ref="C65:F65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"/>
  <sheetViews>
    <sheetView zoomScaleNormal="100" workbookViewId="0">
      <selection activeCell="E11" sqref="E11"/>
    </sheetView>
  </sheetViews>
  <sheetFormatPr defaultRowHeight="15" x14ac:dyDescent="0.25"/>
  <cols>
    <col min="1" max="1" width="3.7109375" customWidth="1"/>
    <col min="2" max="2" width="9.140625" customWidth="1"/>
    <col min="3" max="3" width="51.28515625" customWidth="1"/>
    <col min="4" max="4" width="9.7109375" customWidth="1"/>
    <col min="5" max="5" width="11.7109375" customWidth="1"/>
    <col min="6" max="6" width="13.42578125" style="106" customWidth="1"/>
    <col min="7" max="7" width="17.140625" style="106" customWidth="1"/>
    <col min="8" max="8" width="3.5703125" customWidth="1"/>
  </cols>
  <sheetData>
    <row r="1" spans="1:8" x14ac:dyDescent="0.25">
      <c r="A1" s="14"/>
      <c r="B1" s="15"/>
      <c r="C1" s="14"/>
      <c r="D1" s="16"/>
      <c r="E1" s="17"/>
      <c r="F1" s="87"/>
      <c r="G1" s="87"/>
      <c r="H1" s="14"/>
    </row>
    <row r="2" spans="1:8" x14ac:dyDescent="0.25">
      <c r="A2" s="14"/>
      <c r="B2" s="15" t="s">
        <v>250</v>
      </c>
      <c r="C2" s="14"/>
      <c r="D2" s="19"/>
      <c r="E2" s="17"/>
      <c r="F2" s="87"/>
      <c r="G2" s="87"/>
      <c r="H2" s="14"/>
    </row>
    <row r="3" spans="1:8" ht="15.75" thickBot="1" x14ac:dyDescent="0.3">
      <c r="A3" s="14"/>
      <c r="B3" s="20"/>
      <c r="C3" s="14"/>
      <c r="D3" s="16"/>
      <c r="E3" s="17"/>
      <c r="F3" s="87"/>
      <c r="G3" s="88" t="s">
        <v>421</v>
      </c>
      <c r="H3" s="14"/>
    </row>
    <row r="4" spans="1:8" ht="20.45" customHeight="1" thickBot="1" x14ac:dyDescent="0.3">
      <c r="A4" s="14"/>
      <c r="B4" s="118" t="s">
        <v>38</v>
      </c>
      <c r="C4" s="49" t="s">
        <v>1</v>
      </c>
      <c r="D4" s="50" t="s">
        <v>39</v>
      </c>
      <c r="E4" s="51" t="s">
        <v>40</v>
      </c>
      <c r="F4" s="89" t="s">
        <v>41</v>
      </c>
      <c r="G4" s="90" t="s">
        <v>42</v>
      </c>
      <c r="H4" s="14"/>
    </row>
    <row r="5" spans="1:8" ht="20.45" customHeight="1" x14ac:dyDescent="0.25">
      <c r="A5" s="14"/>
      <c r="B5" s="119"/>
      <c r="C5" s="54"/>
      <c r="D5" s="55"/>
      <c r="E5" s="56"/>
      <c r="F5" s="91"/>
      <c r="G5" s="92"/>
      <c r="H5" s="14"/>
    </row>
    <row r="6" spans="1:8" ht="22.15" customHeight="1" x14ac:dyDescent="0.25">
      <c r="A6" s="14"/>
      <c r="B6" s="114" t="s">
        <v>420</v>
      </c>
      <c r="C6" s="23" t="s">
        <v>20</v>
      </c>
      <c r="D6" s="24"/>
      <c r="E6" s="43"/>
      <c r="F6" s="93"/>
      <c r="G6" s="94"/>
      <c r="H6" s="14"/>
    </row>
    <row r="7" spans="1:8" ht="18" customHeight="1" x14ac:dyDescent="0.25">
      <c r="A7" s="14"/>
      <c r="B7" s="114"/>
      <c r="C7" s="23"/>
      <c r="D7" s="24"/>
      <c r="E7" s="43"/>
      <c r="F7" s="93"/>
      <c r="G7" s="186"/>
      <c r="H7" s="14"/>
    </row>
    <row r="8" spans="1:8" x14ac:dyDescent="0.25">
      <c r="A8" s="14"/>
      <c r="B8" s="116">
        <v>35.01</v>
      </c>
      <c r="C8" s="25" t="s">
        <v>424</v>
      </c>
      <c r="D8" s="62"/>
      <c r="E8" s="65"/>
      <c r="F8" s="98"/>
      <c r="G8" s="187"/>
      <c r="H8" s="14"/>
    </row>
    <row r="9" spans="1:8" x14ac:dyDescent="0.25">
      <c r="A9" s="14"/>
      <c r="B9" s="116"/>
      <c r="C9" s="25" t="s">
        <v>425</v>
      </c>
      <c r="D9" s="135"/>
      <c r="E9" s="65"/>
      <c r="F9" s="98"/>
      <c r="G9" s="187"/>
      <c r="H9" s="14"/>
    </row>
    <row r="10" spans="1:8" x14ac:dyDescent="0.25">
      <c r="A10" s="14"/>
      <c r="B10" s="116"/>
      <c r="C10" s="25"/>
      <c r="D10" s="137"/>
      <c r="E10" s="65"/>
      <c r="F10" s="98"/>
      <c r="G10" s="187"/>
      <c r="H10" s="14"/>
    </row>
    <row r="11" spans="1:8" x14ac:dyDescent="0.25">
      <c r="A11" s="14"/>
      <c r="B11" s="116" t="s">
        <v>81</v>
      </c>
      <c r="C11" s="25" t="s">
        <v>426</v>
      </c>
      <c r="D11" s="137" t="s">
        <v>219</v>
      </c>
      <c r="E11" s="65">
        <f>'3400'!E17</f>
        <v>2500</v>
      </c>
      <c r="F11" s="98"/>
      <c r="G11" s="187"/>
      <c r="H11" s="14"/>
    </row>
    <row r="12" spans="1:8" x14ac:dyDescent="0.25">
      <c r="A12" s="14"/>
      <c r="B12" s="116"/>
      <c r="C12" s="25"/>
      <c r="D12" s="137"/>
      <c r="E12" s="65"/>
      <c r="F12" s="98"/>
      <c r="G12" s="187"/>
      <c r="H12" s="14"/>
    </row>
    <row r="13" spans="1:8" x14ac:dyDescent="0.25">
      <c r="A13" s="14"/>
      <c r="B13" s="116">
        <v>35.020000000000003</v>
      </c>
      <c r="C13" s="25" t="s">
        <v>427</v>
      </c>
      <c r="D13" s="137"/>
      <c r="E13" s="65"/>
      <c r="F13" s="98"/>
      <c r="G13" s="187"/>
      <c r="H13" s="14"/>
    </row>
    <row r="14" spans="1:8" x14ac:dyDescent="0.25">
      <c r="A14" s="14"/>
      <c r="B14" s="116"/>
      <c r="C14" s="25"/>
      <c r="D14" s="137"/>
      <c r="E14" s="65"/>
      <c r="F14" s="98"/>
      <c r="G14" s="187"/>
      <c r="H14" s="14"/>
    </row>
    <row r="15" spans="1:8" x14ac:dyDescent="0.25">
      <c r="A15" s="14"/>
      <c r="B15" s="116" t="s">
        <v>81</v>
      </c>
      <c r="C15" s="25" t="s">
        <v>524</v>
      </c>
      <c r="D15" s="62" t="s">
        <v>336</v>
      </c>
      <c r="E15" s="65">
        <v>140</v>
      </c>
      <c r="F15" s="98"/>
      <c r="G15" s="187"/>
      <c r="H15" s="14"/>
    </row>
    <row r="16" spans="1:8" x14ac:dyDescent="0.25">
      <c r="A16" s="14"/>
      <c r="B16" s="116"/>
      <c r="C16" s="25"/>
      <c r="D16" s="62"/>
      <c r="E16" s="65"/>
      <c r="F16" s="98"/>
      <c r="G16" s="187"/>
      <c r="H16" s="14"/>
    </row>
    <row r="17" spans="1:15" x14ac:dyDescent="0.25">
      <c r="A17" s="14"/>
      <c r="B17" s="116">
        <v>35.04</v>
      </c>
      <c r="C17" s="25" t="s">
        <v>422</v>
      </c>
      <c r="D17" s="62" t="s">
        <v>423</v>
      </c>
      <c r="E17" s="65">
        <v>375</v>
      </c>
      <c r="F17" s="98"/>
      <c r="G17" s="187"/>
      <c r="H17" s="14"/>
    </row>
    <row r="18" spans="1:15" x14ac:dyDescent="0.25">
      <c r="A18" s="14"/>
      <c r="B18" s="116"/>
      <c r="C18" s="25"/>
      <c r="D18" s="62"/>
      <c r="E18" s="65"/>
      <c r="F18" s="98"/>
      <c r="G18" s="187"/>
      <c r="H18" s="14"/>
    </row>
    <row r="19" spans="1:15" x14ac:dyDescent="0.25">
      <c r="A19" s="14"/>
      <c r="B19" s="127"/>
      <c r="C19" s="25" t="s">
        <v>559</v>
      </c>
      <c r="D19" s="135" t="s">
        <v>219</v>
      </c>
      <c r="E19" s="72">
        <f>10*0.5*0.5*0.2</f>
        <v>0.5</v>
      </c>
      <c r="F19" s="97"/>
      <c r="G19" s="46"/>
      <c r="H19" s="14"/>
    </row>
    <row r="20" spans="1:15" x14ac:dyDescent="0.25">
      <c r="A20" s="14"/>
      <c r="B20" s="127"/>
      <c r="C20" s="25"/>
      <c r="D20" s="27"/>
      <c r="E20" s="72"/>
      <c r="F20" s="98"/>
      <c r="G20" s="187"/>
      <c r="H20" s="14"/>
    </row>
    <row r="21" spans="1:15" x14ac:dyDescent="0.25">
      <c r="A21" s="14"/>
      <c r="B21" s="127"/>
      <c r="C21" s="26" t="s">
        <v>560</v>
      </c>
      <c r="D21" s="135" t="s">
        <v>219</v>
      </c>
      <c r="E21" s="72">
        <v>150</v>
      </c>
      <c r="F21" s="97"/>
      <c r="G21" s="46" t="s">
        <v>561</v>
      </c>
      <c r="H21" s="14"/>
    </row>
    <row r="22" spans="1:15" x14ac:dyDescent="0.25">
      <c r="A22" s="14"/>
      <c r="B22" s="127"/>
      <c r="C22" s="132"/>
      <c r="D22" s="27"/>
      <c r="E22" s="72"/>
      <c r="F22" s="97"/>
      <c r="G22" s="46"/>
      <c r="H22" s="14"/>
    </row>
    <row r="23" spans="1:15" x14ac:dyDescent="0.25">
      <c r="A23" s="14"/>
      <c r="B23" s="116"/>
      <c r="C23" s="25"/>
      <c r="D23" s="27"/>
      <c r="E23" s="65"/>
      <c r="F23" s="98"/>
      <c r="G23" s="187"/>
      <c r="H23" s="14"/>
    </row>
    <row r="24" spans="1:15" x14ac:dyDescent="0.25">
      <c r="A24" s="14"/>
      <c r="B24" s="127"/>
      <c r="C24" s="26"/>
      <c r="D24" s="27"/>
      <c r="E24" s="65"/>
      <c r="F24" s="97"/>
      <c r="G24" s="46"/>
      <c r="H24" s="14"/>
    </row>
    <row r="25" spans="1:15" x14ac:dyDescent="0.25">
      <c r="A25" s="14"/>
      <c r="B25" s="127"/>
      <c r="C25" s="26"/>
      <c r="D25" s="27"/>
      <c r="E25" s="65"/>
      <c r="F25" s="97"/>
      <c r="G25" s="46"/>
      <c r="H25" s="14"/>
    </row>
    <row r="26" spans="1:15" x14ac:dyDescent="0.25">
      <c r="A26" s="14"/>
      <c r="B26" s="127"/>
      <c r="C26" s="26"/>
      <c r="D26" s="27"/>
      <c r="E26" s="65"/>
      <c r="F26" s="97"/>
      <c r="G26" s="94"/>
      <c r="H26" s="14"/>
      <c r="N26" s="169"/>
      <c r="O26" s="168"/>
    </row>
    <row r="27" spans="1:15" x14ac:dyDescent="0.25">
      <c r="A27" s="14"/>
      <c r="B27" s="127"/>
      <c r="C27" s="26"/>
      <c r="D27" s="27"/>
      <c r="E27" s="65"/>
      <c r="F27" s="97"/>
      <c r="G27" s="45"/>
      <c r="H27" s="14"/>
    </row>
    <row r="28" spans="1:15" x14ac:dyDescent="0.25">
      <c r="A28" s="14"/>
      <c r="B28" s="127"/>
      <c r="C28" s="26"/>
      <c r="D28" s="27"/>
      <c r="E28" s="65"/>
      <c r="F28" s="97"/>
      <c r="G28" s="45"/>
      <c r="H28" s="14"/>
    </row>
    <row r="29" spans="1:15" x14ac:dyDescent="0.25">
      <c r="A29" s="14"/>
      <c r="B29" s="127"/>
      <c r="C29" s="70"/>
      <c r="D29" s="27"/>
      <c r="E29" s="65"/>
      <c r="F29" s="97"/>
      <c r="G29" s="45"/>
      <c r="H29" s="14"/>
    </row>
    <row r="30" spans="1:15" x14ac:dyDescent="0.25">
      <c r="A30" s="14"/>
      <c r="B30" s="127"/>
      <c r="C30" s="70"/>
      <c r="D30" s="27"/>
      <c r="E30" s="65"/>
      <c r="F30" s="97"/>
      <c r="G30" s="45"/>
      <c r="H30" s="14"/>
    </row>
    <row r="31" spans="1:15" x14ac:dyDescent="0.25">
      <c r="A31" s="14"/>
      <c r="B31" s="127"/>
      <c r="C31" s="70"/>
      <c r="D31" s="27"/>
      <c r="E31" s="65"/>
      <c r="F31" s="97"/>
      <c r="G31" s="45"/>
      <c r="H31" s="14"/>
    </row>
    <row r="32" spans="1:15" x14ac:dyDescent="0.25">
      <c r="A32" s="14"/>
      <c r="B32" s="127"/>
      <c r="C32" s="70"/>
      <c r="D32" s="27"/>
      <c r="E32" s="65"/>
      <c r="F32" s="97"/>
      <c r="G32" s="45"/>
      <c r="H32" s="14"/>
    </row>
    <row r="33" spans="1:8" x14ac:dyDescent="0.25">
      <c r="A33" s="14"/>
      <c r="B33" s="116"/>
      <c r="C33" s="70"/>
      <c r="D33" s="27"/>
      <c r="E33" s="65"/>
      <c r="F33" s="98"/>
      <c r="G33" s="96"/>
      <c r="H33" s="14"/>
    </row>
    <row r="34" spans="1:8" x14ac:dyDescent="0.25">
      <c r="A34" s="14"/>
      <c r="B34" s="117"/>
      <c r="C34" s="70"/>
      <c r="D34" s="27"/>
      <c r="E34" s="65"/>
      <c r="F34" s="98"/>
      <c r="G34" s="96"/>
      <c r="H34" s="14"/>
    </row>
    <row r="35" spans="1:8" x14ac:dyDescent="0.25">
      <c r="A35" s="14"/>
      <c r="B35" s="117"/>
      <c r="C35" s="70"/>
      <c r="D35" s="27"/>
      <c r="E35" s="65"/>
      <c r="F35" s="98"/>
      <c r="G35" s="96"/>
      <c r="H35" s="14"/>
    </row>
    <row r="36" spans="1:8" x14ac:dyDescent="0.25">
      <c r="A36" s="14"/>
      <c r="B36" s="117"/>
      <c r="C36" s="70"/>
      <c r="D36" s="27"/>
      <c r="E36" s="65"/>
      <c r="F36" s="98"/>
      <c r="G36" s="96"/>
      <c r="H36" s="14"/>
    </row>
    <row r="37" spans="1:8" x14ac:dyDescent="0.25">
      <c r="A37" s="14"/>
      <c r="B37" s="134"/>
      <c r="C37" s="70"/>
      <c r="D37" s="27"/>
      <c r="E37" s="65"/>
      <c r="F37" s="98"/>
      <c r="G37" s="96"/>
      <c r="H37" s="14"/>
    </row>
    <row r="38" spans="1:8" x14ac:dyDescent="0.25">
      <c r="A38" s="14"/>
      <c r="B38" s="117"/>
      <c r="C38" s="70"/>
      <c r="D38" s="27"/>
      <c r="E38" s="65"/>
      <c r="F38" s="98"/>
      <c r="G38" s="96"/>
      <c r="H38" s="14"/>
    </row>
    <row r="39" spans="1:8" x14ac:dyDescent="0.25">
      <c r="A39" s="14"/>
      <c r="B39" s="117"/>
      <c r="C39" s="70"/>
      <c r="D39" s="27"/>
      <c r="E39" s="65"/>
      <c r="F39" s="98"/>
      <c r="G39" s="96"/>
      <c r="H39" s="14"/>
    </row>
    <row r="40" spans="1:8" x14ac:dyDescent="0.25">
      <c r="A40" s="14"/>
      <c r="B40" s="117"/>
      <c r="C40" s="70"/>
      <c r="D40" s="27"/>
      <c r="E40" s="65"/>
      <c r="F40" s="98"/>
      <c r="G40" s="96"/>
      <c r="H40" s="14"/>
    </row>
    <row r="41" spans="1:8" x14ac:dyDescent="0.25">
      <c r="A41" s="14"/>
      <c r="B41" s="117"/>
      <c r="C41" s="70"/>
      <c r="D41" s="27"/>
      <c r="E41" s="65"/>
      <c r="F41" s="98"/>
      <c r="G41" s="96"/>
      <c r="H41" s="14"/>
    </row>
    <row r="42" spans="1:8" x14ac:dyDescent="0.25">
      <c r="A42" s="14"/>
      <c r="B42" s="117"/>
      <c r="C42" s="70"/>
      <c r="D42" s="27"/>
      <c r="E42" s="65"/>
      <c r="F42" s="98"/>
      <c r="G42" s="96"/>
      <c r="H42" s="14"/>
    </row>
    <row r="43" spans="1:8" x14ac:dyDescent="0.25">
      <c r="A43" s="14"/>
      <c r="B43" s="117"/>
      <c r="C43" s="70"/>
      <c r="D43" s="27"/>
      <c r="E43" s="65"/>
      <c r="F43" s="98"/>
      <c r="G43" s="96"/>
      <c r="H43" s="14"/>
    </row>
    <row r="44" spans="1:8" x14ac:dyDescent="0.25">
      <c r="A44" s="14"/>
      <c r="B44" s="117"/>
      <c r="C44" s="70"/>
      <c r="D44" s="27"/>
      <c r="E44" s="65"/>
      <c r="F44" s="98"/>
      <c r="G44" s="96"/>
      <c r="H44" s="14"/>
    </row>
    <row r="45" spans="1:8" x14ac:dyDescent="0.25">
      <c r="A45" s="14"/>
      <c r="B45" s="117"/>
      <c r="C45" s="70"/>
      <c r="D45" s="27"/>
      <c r="E45" s="65"/>
      <c r="F45" s="98"/>
      <c r="G45" s="96"/>
      <c r="H45" s="14"/>
    </row>
    <row r="46" spans="1:8" x14ac:dyDescent="0.25">
      <c r="A46" s="14"/>
      <c r="B46" s="117"/>
      <c r="C46" s="70"/>
      <c r="D46" s="27"/>
      <c r="E46" s="65"/>
      <c r="F46" s="98"/>
      <c r="G46" s="96"/>
      <c r="H46" s="14"/>
    </row>
    <row r="47" spans="1:8" x14ac:dyDescent="0.25">
      <c r="A47" s="14"/>
      <c r="B47" s="117"/>
      <c r="C47" s="70"/>
      <c r="D47" s="27"/>
      <c r="E47" s="65"/>
      <c r="F47" s="98"/>
      <c r="G47" s="96"/>
      <c r="H47" s="14"/>
    </row>
    <row r="48" spans="1:8" x14ac:dyDescent="0.25">
      <c r="A48" s="14"/>
      <c r="B48" s="117"/>
      <c r="C48" s="70"/>
      <c r="D48" s="136"/>
      <c r="E48" s="65"/>
      <c r="F48" s="98"/>
      <c r="G48" s="96"/>
      <c r="H48" s="14"/>
    </row>
    <row r="49" spans="1:8" x14ac:dyDescent="0.25">
      <c r="A49" s="14"/>
      <c r="B49" s="117"/>
      <c r="C49" s="70"/>
      <c r="D49" s="27"/>
      <c r="E49" s="65"/>
      <c r="F49" s="98"/>
      <c r="G49" s="96"/>
      <c r="H49" s="14"/>
    </row>
    <row r="50" spans="1:8" x14ac:dyDescent="0.25">
      <c r="A50" s="14"/>
      <c r="B50" s="117"/>
      <c r="C50" s="70"/>
      <c r="D50" s="27"/>
      <c r="E50" s="65"/>
      <c r="F50" s="98"/>
      <c r="G50" s="96"/>
      <c r="H50" s="14"/>
    </row>
    <row r="51" spans="1:8" x14ac:dyDescent="0.25">
      <c r="A51" s="14"/>
      <c r="B51" s="117"/>
      <c r="C51" s="70"/>
      <c r="D51" s="27"/>
      <c r="E51" s="65"/>
      <c r="F51" s="98"/>
      <c r="G51" s="96"/>
      <c r="H51" s="14"/>
    </row>
    <row r="52" spans="1:8" x14ac:dyDescent="0.25">
      <c r="A52" s="14"/>
      <c r="B52" s="117"/>
      <c r="C52" s="70"/>
      <c r="D52" s="27"/>
      <c r="E52" s="65"/>
      <c r="F52" s="98"/>
      <c r="G52" s="96"/>
      <c r="H52" s="14"/>
    </row>
    <row r="53" spans="1:8" x14ac:dyDescent="0.25">
      <c r="A53" s="14"/>
      <c r="B53" s="117"/>
      <c r="C53" s="70"/>
      <c r="D53" s="27"/>
      <c r="E53" s="65"/>
      <c r="F53" s="98"/>
      <c r="G53" s="96"/>
      <c r="H53" s="14"/>
    </row>
    <row r="54" spans="1:8" x14ac:dyDescent="0.25">
      <c r="A54" s="14"/>
      <c r="B54" s="117"/>
      <c r="C54" s="70"/>
      <c r="D54" s="27"/>
      <c r="E54" s="65"/>
      <c r="F54" s="98"/>
      <c r="G54" s="96"/>
      <c r="H54" s="14"/>
    </row>
    <row r="55" spans="1:8" x14ac:dyDescent="0.25">
      <c r="A55" s="14"/>
      <c r="B55" s="117"/>
      <c r="C55" s="70"/>
      <c r="D55" s="27"/>
      <c r="E55" s="65"/>
      <c r="F55" s="98"/>
      <c r="G55" s="96"/>
      <c r="H55" s="14"/>
    </row>
    <row r="56" spans="1:8" x14ac:dyDescent="0.25">
      <c r="A56" s="14"/>
      <c r="B56" s="117"/>
      <c r="C56" s="70"/>
      <c r="D56" s="27"/>
      <c r="E56" s="65"/>
      <c r="F56" s="98"/>
      <c r="G56" s="96"/>
      <c r="H56" s="14"/>
    </row>
    <row r="57" spans="1:8" x14ac:dyDescent="0.25">
      <c r="A57" s="14"/>
      <c r="B57" s="117"/>
      <c r="C57" s="70"/>
      <c r="D57" s="27"/>
      <c r="E57" s="65"/>
      <c r="F57" s="98"/>
      <c r="G57" s="96"/>
      <c r="H57" s="14"/>
    </row>
    <row r="58" spans="1:8" x14ac:dyDescent="0.25">
      <c r="A58" s="14"/>
      <c r="B58" s="117"/>
      <c r="C58" s="70"/>
      <c r="D58" s="27"/>
      <c r="E58" s="65"/>
      <c r="F58" s="98"/>
      <c r="G58" s="96"/>
      <c r="H58" s="14"/>
    </row>
    <row r="59" spans="1:8" x14ac:dyDescent="0.25">
      <c r="A59" s="14"/>
      <c r="B59" s="117"/>
      <c r="C59" s="70"/>
      <c r="D59" s="27"/>
      <c r="E59" s="65"/>
      <c r="F59" s="98"/>
      <c r="G59" s="96"/>
      <c r="H59" s="14"/>
    </row>
    <row r="60" spans="1:8" x14ac:dyDescent="0.25">
      <c r="A60" s="14"/>
      <c r="B60" s="117"/>
      <c r="C60" s="70"/>
      <c r="D60" s="27"/>
      <c r="E60" s="65"/>
      <c r="F60" s="98"/>
      <c r="G60" s="96"/>
      <c r="H60" s="14"/>
    </row>
    <row r="61" spans="1:8" x14ac:dyDescent="0.25">
      <c r="A61" s="14"/>
      <c r="B61" s="117"/>
      <c r="C61" s="70"/>
      <c r="D61" s="27"/>
      <c r="E61" s="65"/>
      <c r="F61" s="98"/>
      <c r="G61" s="96"/>
      <c r="H61" s="14"/>
    </row>
    <row r="62" spans="1:8" x14ac:dyDescent="0.25">
      <c r="A62" s="14"/>
      <c r="B62" s="117"/>
      <c r="C62" s="70"/>
      <c r="D62" s="27"/>
      <c r="E62" s="65"/>
      <c r="F62" s="98"/>
      <c r="G62" s="96"/>
      <c r="H62" s="14"/>
    </row>
    <row r="63" spans="1:8" x14ac:dyDescent="0.25">
      <c r="A63" s="14"/>
      <c r="B63" s="117"/>
      <c r="C63" s="70"/>
      <c r="D63" s="27"/>
      <c r="E63" s="65"/>
      <c r="F63" s="98"/>
      <c r="G63" s="96"/>
      <c r="H63" s="14"/>
    </row>
    <row r="64" spans="1:8" ht="15.75" thickBot="1" x14ac:dyDescent="0.3">
      <c r="A64" s="14"/>
      <c r="B64" s="117"/>
      <c r="C64" s="70"/>
      <c r="D64" s="27"/>
      <c r="E64" s="65"/>
      <c r="F64" s="98"/>
      <c r="G64" s="96"/>
      <c r="H64" s="14"/>
    </row>
    <row r="65" spans="1:8" ht="19.899999999999999" customHeight="1" thickBot="1" x14ac:dyDescent="0.3">
      <c r="A65" s="14"/>
      <c r="B65" s="61">
        <v>3500</v>
      </c>
      <c r="C65" s="262" t="s">
        <v>237</v>
      </c>
      <c r="D65" s="263"/>
      <c r="E65" s="263"/>
      <c r="F65" s="264"/>
      <c r="G65" s="100"/>
      <c r="H65" s="14"/>
    </row>
    <row r="66" spans="1:8" x14ac:dyDescent="0.25">
      <c r="A66" s="14"/>
      <c r="B66" s="14"/>
      <c r="C66" s="14"/>
      <c r="D66" s="16"/>
      <c r="E66" s="17"/>
      <c r="F66" s="87"/>
      <c r="G66" s="87"/>
      <c r="H66" s="14"/>
    </row>
    <row r="67" spans="1:8" x14ac:dyDescent="0.25">
      <c r="D67" s="182" t="s">
        <v>546</v>
      </c>
    </row>
  </sheetData>
  <mergeCells count="1">
    <mergeCell ref="C65:F65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topLeftCell="A22" zoomScaleNormal="100" workbookViewId="0">
      <selection activeCell="E33" sqref="E33"/>
    </sheetView>
  </sheetViews>
  <sheetFormatPr defaultRowHeight="15" x14ac:dyDescent="0.25"/>
  <cols>
    <col min="1" max="1" width="3.7109375" customWidth="1"/>
    <col min="2" max="2" width="9.140625" customWidth="1"/>
    <col min="3" max="3" width="51.28515625" customWidth="1"/>
    <col min="4" max="4" width="9.7109375" customWidth="1"/>
    <col min="5" max="5" width="11.7109375" customWidth="1"/>
    <col min="6" max="6" width="13.42578125" style="106" customWidth="1"/>
    <col min="7" max="7" width="17.140625" style="106" customWidth="1"/>
    <col min="8" max="8" width="3.5703125" customWidth="1"/>
  </cols>
  <sheetData>
    <row r="1" spans="1:8" x14ac:dyDescent="0.25">
      <c r="A1" s="14"/>
      <c r="B1" s="15"/>
      <c r="C1" s="14"/>
      <c r="D1" s="16"/>
      <c r="E1" s="17"/>
      <c r="F1" s="87"/>
      <c r="G1" s="87"/>
      <c r="H1" s="14"/>
    </row>
    <row r="2" spans="1:8" x14ac:dyDescent="0.25">
      <c r="A2" s="14"/>
      <c r="B2" s="15" t="s">
        <v>250</v>
      </c>
      <c r="C2" s="14"/>
      <c r="D2" s="19"/>
      <c r="E2" s="17"/>
      <c r="F2" s="87"/>
      <c r="G2" s="87"/>
      <c r="H2" s="14"/>
    </row>
    <row r="3" spans="1:8" ht="15.75" thickBot="1" x14ac:dyDescent="0.3">
      <c r="A3" s="14"/>
      <c r="B3" s="20"/>
      <c r="C3" s="14"/>
      <c r="D3" s="16"/>
      <c r="E3" s="17"/>
      <c r="F3" s="87"/>
      <c r="G3" s="88" t="s">
        <v>436</v>
      </c>
      <c r="H3" s="14"/>
    </row>
    <row r="4" spans="1:8" ht="20.45" customHeight="1" thickBot="1" x14ac:dyDescent="0.3">
      <c r="A4" s="14"/>
      <c r="B4" s="118" t="s">
        <v>38</v>
      </c>
      <c r="C4" s="49" t="s">
        <v>1</v>
      </c>
      <c r="D4" s="50" t="s">
        <v>39</v>
      </c>
      <c r="E4" s="51" t="s">
        <v>40</v>
      </c>
      <c r="F4" s="89" t="s">
        <v>41</v>
      </c>
      <c r="G4" s="90" t="s">
        <v>42</v>
      </c>
      <c r="H4" s="14"/>
    </row>
    <row r="5" spans="1:8" ht="20.45" customHeight="1" x14ac:dyDescent="0.25">
      <c r="A5" s="14"/>
      <c r="B5" s="119"/>
      <c r="C5" s="54"/>
      <c r="D5" s="55"/>
      <c r="E5" s="56"/>
      <c r="F5" s="91"/>
      <c r="G5" s="92"/>
      <c r="H5" s="14"/>
    </row>
    <row r="6" spans="1:8" ht="22.15" customHeight="1" x14ac:dyDescent="0.25">
      <c r="A6" s="14"/>
      <c r="B6" s="114" t="s">
        <v>435</v>
      </c>
      <c r="C6" s="23" t="s">
        <v>437</v>
      </c>
      <c r="D6" s="24"/>
      <c r="E6" s="43"/>
      <c r="F6" s="93"/>
      <c r="G6" s="94"/>
      <c r="H6" s="14"/>
    </row>
    <row r="7" spans="1:8" ht="18" customHeight="1" x14ac:dyDescent="0.25">
      <c r="A7" s="14"/>
      <c r="B7" s="114"/>
      <c r="C7" s="23"/>
      <c r="D7" s="24"/>
      <c r="E7" s="43"/>
      <c r="F7" s="93"/>
      <c r="G7" s="94"/>
      <c r="H7" s="14"/>
    </row>
    <row r="8" spans="1:8" x14ac:dyDescent="0.25">
      <c r="A8" s="14"/>
      <c r="B8" s="116">
        <v>52.01</v>
      </c>
      <c r="C8" s="66" t="s">
        <v>438</v>
      </c>
      <c r="D8" s="135"/>
      <c r="E8" s="65"/>
      <c r="F8" s="98"/>
      <c r="G8" s="96"/>
      <c r="H8" s="14"/>
    </row>
    <row r="9" spans="1:8" x14ac:dyDescent="0.25">
      <c r="A9" s="14"/>
      <c r="B9" s="116"/>
      <c r="C9" s="25"/>
      <c r="D9" s="137"/>
      <c r="E9" s="65"/>
      <c r="F9" s="98"/>
      <c r="G9" s="96"/>
      <c r="H9" s="14"/>
    </row>
    <row r="10" spans="1:8" ht="16.5" x14ac:dyDescent="0.25">
      <c r="A10" s="14"/>
      <c r="B10" s="116"/>
      <c r="C10" s="25" t="s">
        <v>584</v>
      </c>
      <c r="D10" s="138" t="s">
        <v>434</v>
      </c>
      <c r="E10" s="65">
        <v>20</v>
      </c>
      <c r="F10" s="98"/>
      <c r="G10" s="96"/>
      <c r="H10" s="14"/>
    </row>
    <row r="11" spans="1:8" x14ac:dyDescent="0.25">
      <c r="A11" s="14"/>
      <c r="B11" s="116"/>
      <c r="C11" s="25"/>
      <c r="D11" s="137"/>
      <c r="E11" s="65"/>
      <c r="F11" s="98"/>
      <c r="G11" s="96"/>
      <c r="H11" s="14"/>
    </row>
    <row r="12" spans="1:8" x14ac:dyDescent="0.25">
      <c r="A12" s="14"/>
      <c r="B12" s="116">
        <v>52.02</v>
      </c>
      <c r="C12" s="25" t="s">
        <v>439</v>
      </c>
      <c r="D12" s="138" t="s">
        <v>129</v>
      </c>
      <c r="E12" s="65">
        <v>20</v>
      </c>
      <c r="F12" s="98"/>
      <c r="G12" s="96"/>
      <c r="H12" s="14"/>
    </row>
    <row r="13" spans="1:8" x14ac:dyDescent="0.25">
      <c r="A13" s="14"/>
      <c r="B13" s="116"/>
      <c r="C13" s="25"/>
      <c r="D13" s="188"/>
      <c r="E13" s="65"/>
      <c r="F13" s="98"/>
      <c r="G13" s="96"/>
      <c r="H13" s="14"/>
    </row>
    <row r="14" spans="1:8" x14ac:dyDescent="0.25">
      <c r="A14" s="14"/>
      <c r="B14" s="116"/>
      <c r="C14" s="66" t="s">
        <v>585</v>
      </c>
      <c r="D14" s="137"/>
      <c r="E14" s="65"/>
      <c r="F14" s="98"/>
      <c r="G14" s="96"/>
      <c r="H14" s="14"/>
    </row>
    <row r="15" spans="1:8" x14ac:dyDescent="0.25">
      <c r="A15" s="14"/>
      <c r="B15" s="116"/>
      <c r="C15" s="66"/>
      <c r="D15" s="137"/>
      <c r="E15" s="65"/>
      <c r="F15" s="98"/>
      <c r="G15" s="96"/>
      <c r="H15" s="14"/>
    </row>
    <row r="16" spans="1:8" x14ac:dyDescent="0.25">
      <c r="A16" s="14"/>
      <c r="B16" s="116"/>
      <c r="C16" s="25" t="s">
        <v>440</v>
      </c>
      <c r="D16" s="62"/>
      <c r="E16" s="65"/>
      <c r="F16" s="98"/>
      <c r="G16" s="96"/>
      <c r="H16" s="14"/>
    </row>
    <row r="17" spans="1:8" x14ac:dyDescent="0.25">
      <c r="A17" s="14"/>
      <c r="B17" s="116"/>
      <c r="C17" s="25" t="s">
        <v>441</v>
      </c>
      <c r="D17" s="62"/>
      <c r="E17" s="65"/>
      <c r="F17" s="98"/>
      <c r="G17" s="96"/>
      <c r="H17" s="14"/>
    </row>
    <row r="18" spans="1:8" x14ac:dyDescent="0.25">
      <c r="A18" s="14"/>
      <c r="B18" s="116"/>
      <c r="C18" s="25"/>
      <c r="D18" s="62"/>
      <c r="E18" s="65"/>
      <c r="F18" s="98"/>
      <c r="G18" s="96"/>
      <c r="H18" s="14"/>
    </row>
    <row r="19" spans="1:8" x14ac:dyDescent="0.25">
      <c r="A19" s="14"/>
      <c r="B19" s="116" t="s">
        <v>131</v>
      </c>
      <c r="C19" s="25" t="s">
        <v>442</v>
      </c>
      <c r="D19" s="62" t="s">
        <v>118</v>
      </c>
      <c r="E19" s="65">
        <v>15</v>
      </c>
      <c r="F19" s="98"/>
      <c r="G19" s="96"/>
      <c r="H19" s="14"/>
    </row>
    <row r="20" spans="1:8" x14ac:dyDescent="0.25">
      <c r="A20" s="14"/>
      <c r="B20" s="127"/>
      <c r="C20" s="25"/>
      <c r="D20" s="27"/>
      <c r="E20" s="72"/>
      <c r="F20" s="97"/>
      <c r="G20" s="45"/>
      <c r="H20" s="14"/>
    </row>
    <row r="21" spans="1:8" x14ac:dyDescent="0.25">
      <c r="A21" s="14"/>
      <c r="B21" s="127" t="s">
        <v>153</v>
      </c>
      <c r="C21" s="25" t="s">
        <v>443</v>
      </c>
      <c r="D21" s="27" t="s">
        <v>118</v>
      </c>
      <c r="E21" s="72">
        <v>15</v>
      </c>
      <c r="F21" s="98"/>
      <c r="G21" s="96"/>
      <c r="H21" s="14"/>
    </row>
    <row r="22" spans="1:8" x14ac:dyDescent="0.25">
      <c r="A22" s="14"/>
      <c r="B22" s="127"/>
      <c r="C22" s="25"/>
      <c r="D22" s="27"/>
      <c r="E22" s="72"/>
      <c r="F22" s="98"/>
      <c r="G22" s="96"/>
      <c r="H22" s="14"/>
    </row>
    <row r="23" spans="1:8" x14ac:dyDescent="0.25">
      <c r="A23" s="14"/>
      <c r="B23" s="127"/>
      <c r="C23" s="66" t="s">
        <v>586</v>
      </c>
      <c r="D23" s="27"/>
      <c r="E23" s="72"/>
      <c r="F23" s="98"/>
      <c r="G23" s="96"/>
      <c r="H23" s="14"/>
    </row>
    <row r="24" spans="1:8" x14ac:dyDescent="0.25">
      <c r="A24" s="14"/>
      <c r="B24" s="127"/>
      <c r="C24" s="25"/>
      <c r="D24" s="27"/>
      <c r="E24" s="72"/>
      <c r="F24" s="98"/>
      <c r="G24" s="96"/>
      <c r="H24" s="14"/>
    </row>
    <row r="25" spans="1:8" ht="26.25" x14ac:dyDescent="0.25">
      <c r="A25" s="14"/>
      <c r="B25" s="127" t="s">
        <v>131</v>
      </c>
      <c r="C25" s="132" t="s">
        <v>587</v>
      </c>
      <c r="D25" s="27"/>
      <c r="E25" s="72"/>
      <c r="F25" s="97"/>
      <c r="G25" s="45"/>
      <c r="H25" s="14"/>
    </row>
    <row r="26" spans="1:8" x14ac:dyDescent="0.25">
      <c r="A26" s="14"/>
      <c r="B26" s="116"/>
      <c r="C26" s="25" t="s">
        <v>588</v>
      </c>
      <c r="D26" s="27"/>
      <c r="E26" s="65"/>
      <c r="F26" s="98"/>
      <c r="G26" s="96"/>
      <c r="H26" s="14"/>
    </row>
    <row r="27" spans="1:8" x14ac:dyDescent="0.25">
      <c r="A27" s="14"/>
      <c r="B27" s="116"/>
      <c r="C27" s="25" t="s">
        <v>589</v>
      </c>
      <c r="D27" s="27" t="s">
        <v>118</v>
      </c>
      <c r="E27" s="72">
        <v>25</v>
      </c>
      <c r="F27" s="97"/>
      <c r="G27" s="45"/>
      <c r="H27" s="14"/>
    </row>
    <row r="28" spans="1:8" x14ac:dyDescent="0.25">
      <c r="A28" s="14"/>
      <c r="B28" s="116"/>
      <c r="C28" s="25"/>
      <c r="D28" s="27"/>
      <c r="E28" s="65"/>
      <c r="F28" s="98"/>
      <c r="G28" s="96"/>
      <c r="H28" s="14"/>
    </row>
    <row r="29" spans="1:8" x14ac:dyDescent="0.25">
      <c r="A29" s="14"/>
      <c r="B29" s="127" t="s">
        <v>444</v>
      </c>
      <c r="C29" s="26" t="s">
        <v>592</v>
      </c>
      <c r="D29" s="27"/>
      <c r="E29" s="65"/>
      <c r="F29" s="97"/>
      <c r="G29" s="45"/>
      <c r="H29" s="14"/>
    </row>
    <row r="30" spans="1:8" x14ac:dyDescent="0.25">
      <c r="A30" s="14"/>
      <c r="B30" s="127"/>
      <c r="C30" s="26"/>
      <c r="D30" s="27"/>
      <c r="E30" s="65"/>
      <c r="F30" s="97"/>
      <c r="G30" s="45"/>
      <c r="H30" s="14"/>
    </row>
    <row r="31" spans="1:8" x14ac:dyDescent="0.25">
      <c r="A31" s="14"/>
      <c r="B31" s="127"/>
      <c r="C31" s="26" t="s">
        <v>590</v>
      </c>
      <c r="D31" s="27"/>
      <c r="E31" s="65"/>
      <c r="F31" s="97"/>
      <c r="G31" s="45"/>
      <c r="H31" s="14"/>
    </row>
    <row r="32" spans="1:8" x14ac:dyDescent="0.25">
      <c r="A32" s="14"/>
      <c r="B32" s="127"/>
      <c r="C32" s="26" t="s">
        <v>591</v>
      </c>
      <c r="D32" s="27" t="s">
        <v>129</v>
      </c>
      <c r="E32" s="65">
        <v>50</v>
      </c>
      <c r="F32" s="97"/>
      <c r="G32" s="45"/>
      <c r="H32" s="14"/>
    </row>
    <row r="33" spans="1:8" x14ac:dyDescent="0.25">
      <c r="A33" s="14"/>
      <c r="B33" s="127"/>
      <c r="C33" s="26"/>
      <c r="D33" s="27"/>
      <c r="E33" s="65"/>
      <c r="F33" s="97"/>
      <c r="G33" s="45"/>
      <c r="H33" s="14"/>
    </row>
    <row r="34" spans="1:8" x14ac:dyDescent="0.25">
      <c r="A34" s="14"/>
      <c r="B34" s="127"/>
      <c r="C34" s="70"/>
      <c r="D34" s="27"/>
      <c r="E34" s="65"/>
      <c r="F34" s="97"/>
      <c r="G34" s="45"/>
      <c r="H34" s="14"/>
    </row>
    <row r="35" spans="1:8" x14ac:dyDescent="0.25">
      <c r="A35" s="14"/>
      <c r="B35" s="127"/>
      <c r="C35" s="70"/>
      <c r="D35" s="27"/>
      <c r="E35" s="65"/>
      <c r="F35" s="97"/>
      <c r="G35" s="45"/>
      <c r="H35" s="14"/>
    </row>
    <row r="36" spans="1:8" x14ac:dyDescent="0.25">
      <c r="A36" s="14"/>
      <c r="B36" s="127"/>
      <c r="C36" s="70"/>
      <c r="D36" s="27"/>
      <c r="E36" s="65"/>
      <c r="F36" s="97"/>
      <c r="G36" s="45"/>
      <c r="H36" s="14"/>
    </row>
    <row r="37" spans="1:8" x14ac:dyDescent="0.25">
      <c r="A37" s="14"/>
      <c r="B37" s="127"/>
      <c r="C37" s="70"/>
      <c r="D37" s="27"/>
      <c r="E37" s="65"/>
      <c r="F37" s="97"/>
      <c r="G37" s="45"/>
      <c r="H37" s="14"/>
    </row>
    <row r="38" spans="1:8" x14ac:dyDescent="0.25">
      <c r="A38" s="14"/>
      <c r="B38" s="116"/>
      <c r="C38" s="70"/>
      <c r="D38" s="27"/>
      <c r="E38" s="65"/>
      <c r="F38" s="98"/>
      <c r="G38" s="96"/>
      <c r="H38" s="14"/>
    </row>
    <row r="39" spans="1:8" x14ac:dyDescent="0.25">
      <c r="A39" s="14"/>
      <c r="B39" s="117"/>
      <c r="C39" s="70"/>
      <c r="D39" s="27"/>
      <c r="E39" s="65"/>
      <c r="F39" s="98"/>
      <c r="G39" s="96"/>
      <c r="H39" s="14"/>
    </row>
    <row r="40" spans="1:8" x14ac:dyDescent="0.25">
      <c r="A40" s="14"/>
      <c r="B40" s="117"/>
      <c r="C40" s="70"/>
      <c r="D40" s="27"/>
      <c r="E40" s="65"/>
      <c r="F40" s="98"/>
      <c r="G40" s="96"/>
      <c r="H40" s="14"/>
    </row>
    <row r="41" spans="1:8" x14ac:dyDescent="0.25">
      <c r="A41" s="14"/>
      <c r="B41" s="117"/>
      <c r="C41" s="70"/>
      <c r="D41" s="27"/>
      <c r="E41" s="65"/>
      <c r="F41" s="98"/>
      <c r="G41" s="96"/>
      <c r="H41" s="14"/>
    </row>
    <row r="42" spans="1:8" x14ac:dyDescent="0.25">
      <c r="A42" s="14"/>
      <c r="B42" s="134"/>
      <c r="C42" s="70"/>
      <c r="D42" s="27"/>
      <c r="E42" s="65"/>
      <c r="F42" s="98"/>
      <c r="G42" s="96"/>
      <c r="H42" s="14"/>
    </row>
    <row r="43" spans="1:8" x14ac:dyDescent="0.25">
      <c r="A43" s="14"/>
      <c r="B43" s="117"/>
      <c r="C43" s="70"/>
      <c r="D43" s="27"/>
      <c r="E43" s="65"/>
      <c r="F43" s="98"/>
      <c r="G43" s="96"/>
      <c r="H43" s="14"/>
    </row>
    <row r="44" spans="1:8" x14ac:dyDescent="0.25">
      <c r="A44" s="14"/>
      <c r="B44" s="117"/>
      <c r="C44" s="70"/>
      <c r="D44" s="27"/>
      <c r="E44" s="65"/>
      <c r="F44" s="98"/>
      <c r="G44" s="96"/>
      <c r="H44" s="14"/>
    </row>
    <row r="45" spans="1:8" x14ac:dyDescent="0.25">
      <c r="A45" s="14"/>
      <c r="B45" s="117"/>
      <c r="C45" s="70"/>
      <c r="D45" s="27"/>
      <c r="E45" s="65"/>
      <c r="F45" s="98"/>
      <c r="G45" s="96"/>
      <c r="H45" s="14"/>
    </row>
    <row r="46" spans="1:8" x14ac:dyDescent="0.25">
      <c r="A46" s="14"/>
      <c r="B46" s="117"/>
      <c r="C46" s="70"/>
      <c r="D46" s="27"/>
      <c r="E46" s="65"/>
      <c r="F46" s="98"/>
      <c r="G46" s="96"/>
      <c r="H46" s="14"/>
    </row>
    <row r="47" spans="1:8" x14ac:dyDescent="0.25">
      <c r="A47" s="14"/>
      <c r="B47" s="117"/>
      <c r="C47" s="70"/>
      <c r="D47" s="27"/>
      <c r="E47" s="65"/>
      <c r="F47" s="98"/>
      <c r="G47" s="96"/>
      <c r="H47" s="14"/>
    </row>
    <row r="48" spans="1:8" x14ac:dyDescent="0.25">
      <c r="A48" s="14"/>
      <c r="B48" s="117"/>
      <c r="C48" s="70"/>
      <c r="D48" s="27"/>
      <c r="E48" s="65"/>
      <c r="F48" s="98"/>
      <c r="G48" s="96"/>
      <c r="H48" s="14"/>
    </row>
    <row r="49" spans="1:8" x14ac:dyDescent="0.25">
      <c r="A49" s="14"/>
      <c r="B49" s="117"/>
      <c r="C49" s="70"/>
      <c r="D49" s="27"/>
      <c r="E49" s="65"/>
      <c r="F49" s="98"/>
      <c r="G49" s="96"/>
      <c r="H49" s="14"/>
    </row>
    <row r="50" spans="1:8" x14ac:dyDescent="0.25">
      <c r="A50" s="14"/>
      <c r="B50" s="117"/>
      <c r="C50" s="70"/>
      <c r="D50" s="27"/>
      <c r="E50" s="65"/>
      <c r="F50" s="98"/>
      <c r="G50" s="96"/>
      <c r="H50" s="14"/>
    </row>
    <row r="51" spans="1:8" x14ac:dyDescent="0.25">
      <c r="A51" s="14"/>
      <c r="B51" s="117"/>
      <c r="C51" s="70"/>
      <c r="D51" s="27"/>
      <c r="E51" s="65"/>
      <c r="F51" s="98"/>
      <c r="G51" s="96"/>
      <c r="H51" s="14"/>
    </row>
    <row r="52" spans="1:8" x14ac:dyDescent="0.25">
      <c r="A52" s="14"/>
      <c r="B52" s="117"/>
      <c r="C52" s="70"/>
      <c r="D52" s="27"/>
      <c r="E52" s="65"/>
      <c r="F52" s="98"/>
      <c r="G52" s="96"/>
      <c r="H52" s="14"/>
    </row>
    <row r="53" spans="1:8" x14ac:dyDescent="0.25">
      <c r="A53" s="14"/>
      <c r="B53" s="117"/>
      <c r="C53" s="70"/>
      <c r="D53" s="136"/>
      <c r="E53" s="65"/>
      <c r="F53" s="98"/>
      <c r="G53" s="96"/>
      <c r="H53" s="14"/>
    </row>
    <row r="54" spans="1:8" x14ac:dyDescent="0.25">
      <c r="A54" s="14"/>
      <c r="B54" s="117"/>
      <c r="C54" s="70"/>
      <c r="D54" s="27"/>
      <c r="E54" s="65"/>
      <c r="F54" s="98"/>
      <c r="G54" s="96"/>
      <c r="H54" s="14"/>
    </row>
    <row r="55" spans="1:8" x14ac:dyDescent="0.25">
      <c r="A55" s="14"/>
      <c r="B55" s="117"/>
      <c r="C55" s="70"/>
      <c r="D55" s="27"/>
      <c r="E55" s="65"/>
      <c r="F55" s="98"/>
      <c r="G55" s="96"/>
      <c r="H55" s="14"/>
    </row>
    <row r="56" spans="1:8" x14ac:dyDescent="0.25">
      <c r="A56" s="14"/>
      <c r="B56" s="117"/>
      <c r="C56" s="70"/>
      <c r="D56" s="27"/>
      <c r="E56" s="65"/>
      <c r="F56" s="98"/>
      <c r="G56" s="96"/>
      <c r="H56" s="14"/>
    </row>
    <row r="57" spans="1:8" x14ac:dyDescent="0.25">
      <c r="A57" s="14"/>
      <c r="B57" s="117"/>
      <c r="C57" s="70"/>
      <c r="D57" s="27"/>
      <c r="E57" s="65"/>
      <c r="F57" s="98"/>
      <c r="G57" s="96"/>
      <c r="H57" s="14"/>
    </row>
    <row r="58" spans="1:8" x14ac:dyDescent="0.25">
      <c r="A58" s="14"/>
      <c r="B58" s="117"/>
      <c r="C58" s="70"/>
      <c r="D58" s="27"/>
      <c r="E58" s="65"/>
      <c r="F58" s="98"/>
      <c r="G58" s="96"/>
      <c r="H58" s="14"/>
    </row>
    <row r="59" spans="1:8" x14ac:dyDescent="0.25">
      <c r="A59" s="14"/>
      <c r="B59" s="117"/>
      <c r="C59" s="70"/>
      <c r="D59" s="27"/>
      <c r="E59" s="65"/>
      <c r="F59" s="98"/>
      <c r="G59" s="96"/>
      <c r="H59" s="14"/>
    </row>
    <row r="60" spans="1:8" x14ac:dyDescent="0.25">
      <c r="A60" s="14"/>
      <c r="B60" s="117"/>
      <c r="C60" s="70"/>
      <c r="D60" s="27"/>
      <c r="E60" s="65"/>
      <c r="F60" s="98"/>
      <c r="G60" s="96"/>
      <c r="H60" s="14"/>
    </row>
    <row r="61" spans="1:8" x14ac:dyDescent="0.25">
      <c r="A61" s="14"/>
      <c r="B61" s="117"/>
      <c r="C61" s="70"/>
      <c r="D61" s="27"/>
      <c r="E61" s="65"/>
      <c r="F61" s="98"/>
      <c r="G61" s="96"/>
      <c r="H61" s="14"/>
    </row>
    <row r="62" spans="1:8" x14ac:dyDescent="0.25">
      <c r="A62" s="14"/>
      <c r="B62" s="117"/>
      <c r="C62" s="70"/>
      <c r="D62" s="27"/>
      <c r="E62" s="65"/>
      <c r="F62" s="98"/>
      <c r="G62" s="96"/>
      <c r="H62" s="14"/>
    </row>
    <row r="63" spans="1:8" x14ac:dyDescent="0.25">
      <c r="A63" s="14"/>
      <c r="B63" s="117"/>
      <c r="C63" s="70"/>
      <c r="D63" s="27"/>
      <c r="E63" s="65"/>
      <c r="F63" s="98"/>
      <c r="G63" s="96"/>
      <c r="H63" s="14"/>
    </row>
    <row r="64" spans="1:8" ht="15.75" thickBot="1" x14ac:dyDescent="0.3">
      <c r="A64" s="14"/>
      <c r="B64" s="117"/>
      <c r="C64" s="70"/>
      <c r="D64" s="27"/>
      <c r="E64" s="65"/>
      <c r="F64" s="98"/>
      <c r="G64" s="96"/>
      <c r="H64" s="14"/>
    </row>
    <row r="65" spans="1:8" ht="19.899999999999999" customHeight="1" thickBot="1" x14ac:dyDescent="0.3">
      <c r="A65" s="14"/>
      <c r="B65" s="61">
        <v>5200</v>
      </c>
      <c r="C65" s="262" t="s">
        <v>237</v>
      </c>
      <c r="D65" s="263"/>
      <c r="E65" s="263"/>
      <c r="F65" s="264"/>
      <c r="G65" s="100"/>
      <c r="H65" s="14"/>
    </row>
    <row r="66" spans="1:8" x14ac:dyDescent="0.25">
      <c r="A66" s="14"/>
      <c r="B66" s="14"/>
      <c r="C66" s="14"/>
      <c r="D66" s="16"/>
      <c r="E66" s="17"/>
      <c r="F66" s="87"/>
      <c r="G66" s="87"/>
      <c r="H66" s="14"/>
    </row>
    <row r="67" spans="1:8" x14ac:dyDescent="0.25">
      <c r="D67" s="182" t="s">
        <v>548</v>
      </c>
    </row>
  </sheetData>
  <mergeCells count="1">
    <mergeCell ref="C65:F65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zoomScaleNormal="100" workbookViewId="0">
      <selection activeCell="E17" sqref="E17"/>
    </sheetView>
  </sheetViews>
  <sheetFormatPr defaultRowHeight="15" x14ac:dyDescent="0.25"/>
  <cols>
    <col min="1" max="1" width="3.7109375" customWidth="1"/>
    <col min="2" max="2" width="9.140625" customWidth="1"/>
    <col min="3" max="3" width="51.28515625" customWidth="1"/>
    <col min="4" max="4" width="9.7109375" customWidth="1"/>
    <col min="5" max="5" width="11.7109375" customWidth="1"/>
    <col min="6" max="6" width="13.42578125" style="106" customWidth="1"/>
    <col min="7" max="7" width="17.140625" style="106" customWidth="1"/>
    <col min="8" max="8" width="3.5703125" customWidth="1"/>
  </cols>
  <sheetData>
    <row r="1" spans="1:8" x14ac:dyDescent="0.25">
      <c r="A1" s="14"/>
      <c r="B1" s="15"/>
      <c r="C1" s="14"/>
      <c r="D1" s="16"/>
      <c r="E1" s="17"/>
      <c r="F1" s="87"/>
      <c r="G1" s="87"/>
      <c r="H1" s="14"/>
    </row>
    <row r="2" spans="1:8" x14ac:dyDescent="0.25">
      <c r="A2" s="14"/>
      <c r="B2" s="15" t="s">
        <v>250</v>
      </c>
      <c r="C2" s="14"/>
      <c r="D2" s="19"/>
      <c r="E2" s="17"/>
      <c r="F2" s="87"/>
      <c r="G2" s="87"/>
      <c r="H2" s="14"/>
    </row>
    <row r="3" spans="1:8" ht="15.75" thickBot="1" x14ac:dyDescent="0.3">
      <c r="A3" s="14"/>
      <c r="B3" s="20"/>
      <c r="C3" s="14"/>
      <c r="D3" s="16"/>
      <c r="E3" s="17"/>
      <c r="F3" s="87"/>
      <c r="G3" s="88" t="s">
        <v>446</v>
      </c>
      <c r="H3" s="14"/>
    </row>
    <row r="4" spans="1:8" ht="20.45" customHeight="1" thickBot="1" x14ac:dyDescent="0.3">
      <c r="A4" s="14"/>
      <c r="B4" s="118" t="s">
        <v>38</v>
      </c>
      <c r="C4" s="49" t="s">
        <v>1</v>
      </c>
      <c r="D4" s="50" t="s">
        <v>39</v>
      </c>
      <c r="E4" s="51" t="s">
        <v>40</v>
      </c>
      <c r="F4" s="89" t="s">
        <v>41</v>
      </c>
      <c r="G4" s="90" t="s">
        <v>42</v>
      </c>
      <c r="H4" s="14"/>
    </row>
    <row r="5" spans="1:8" ht="20.45" customHeight="1" x14ac:dyDescent="0.25">
      <c r="A5" s="14"/>
      <c r="B5" s="119"/>
      <c r="C5" s="54"/>
      <c r="D5" s="55"/>
      <c r="E5" s="56"/>
      <c r="F5" s="91"/>
      <c r="G5" s="92"/>
      <c r="H5" s="14"/>
    </row>
    <row r="6" spans="1:8" ht="22.15" customHeight="1" x14ac:dyDescent="0.25">
      <c r="A6" s="14"/>
      <c r="B6" s="114" t="s">
        <v>445</v>
      </c>
      <c r="C6" s="23" t="s">
        <v>447</v>
      </c>
      <c r="D6" s="24"/>
      <c r="E6" s="43"/>
      <c r="F6" s="93"/>
      <c r="G6" s="94"/>
      <c r="H6" s="14"/>
    </row>
    <row r="7" spans="1:8" ht="18" customHeight="1" x14ac:dyDescent="0.25">
      <c r="A7" s="14"/>
      <c r="B7" s="114"/>
      <c r="C7" s="23"/>
      <c r="D7" s="24"/>
      <c r="E7" s="43"/>
      <c r="F7" s="93"/>
      <c r="G7" s="94"/>
      <c r="H7" s="14"/>
    </row>
    <row r="8" spans="1:8" x14ac:dyDescent="0.25">
      <c r="A8" s="14"/>
      <c r="B8" s="116"/>
      <c r="C8" s="25"/>
      <c r="D8" s="62"/>
      <c r="E8" s="65"/>
      <c r="F8" s="98"/>
      <c r="G8" s="96"/>
      <c r="H8" s="14"/>
    </row>
    <row r="9" spans="1:8" x14ac:dyDescent="0.25">
      <c r="A9" s="14"/>
      <c r="B9" s="116" t="s">
        <v>448</v>
      </c>
      <c r="C9" s="66" t="s">
        <v>449</v>
      </c>
      <c r="D9" s="135"/>
      <c r="E9" s="65"/>
      <c r="F9" s="98"/>
      <c r="G9" s="96"/>
      <c r="H9" s="14"/>
    </row>
    <row r="10" spans="1:8" x14ac:dyDescent="0.25">
      <c r="A10" s="14"/>
      <c r="B10" s="116"/>
      <c r="C10" s="25"/>
      <c r="D10" s="137"/>
      <c r="E10" s="65"/>
      <c r="F10" s="98"/>
      <c r="G10" s="96"/>
      <c r="H10" s="14"/>
    </row>
    <row r="11" spans="1:8" x14ac:dyDescent="0.25">
      <c r="A11" s="14"/>
      <c r="B11" s="116" t="s">
        <v>81</v>
      </c>
      <c r="C11" s="25" t="s">
        <v>564</v>
      </c>
      <c r="D11" s="138"/>
      <c r="E11" s="65"/>
      <c r="F11" s="98"/>
      <c r="G11" s="96"/>
      <c r="H11" s="14"/>
    </row>
    <row r="12" spans="1:8" x14ac:dyDescent="0.25">
      <c r="A12" s="14"/>
      <c r="B12" s="116"/>
      <c r="C12" s="25"/>
      <c r="D12" s="188"/>
      <c r="E12" s="65"/>
      <c r="F12" s="98"/>
      <c r="G12" s="96"/>
      <c r="H12" s="14"/>
    </row>
    <row r="13" spans="1:8" x14ac:dyDescent="0.25">
      <c r="A13" s="14"/>
      <c r="B13" s="116"/>
      <c r="C13" s="25" t="s">
        <v>565</v>
      </c>
      <c r="D13" s="138" t="s">
        <v>223</v>
      </c>
      <c r="E13" s="65">
        <v>10</v>
      </c>
      <c r="F13" s="98"/>
      <c r="G13" s="96"/>
      <c r="H13" s="14"/>
    </row>
    <row r="14" spans="1:8" x14ac:dyDescent="0.25">
      <c r="A14" s="14"/>
      <c r="B14" s="116"/>
      <c r="C14" s="25"/>
      <c r="D14" s="188"/>
      <c r="E14" s="65"/>
      <c r="F14" s="98"/>
      <c r="G14" s="96"/>
      <c r="H14" s="14"/>
    </row>
    <row r="15" spans="1:8" ht="26.25" x14ac:dyDescent="0.25">
      <c r="A15" s="14"/>
      <c r="B15" s="116" t="s">
        <v>450</v>
      </c>
      <c r="C15" s="26" t="s">
        <v>451</v>
      </c>
      <c r="D15" s="138" t="s">
        <v>223</v>
      </c>
      <c r="E15" s="65">
        <v>10</v>
      </c>
      <c r="F15" s="98"/>
      <c r="G15" s="96"/>
      <c r="H15" s="14"/>
    </row>
    <row r="16" spans="1:8" x14ac:dyDescent="0.25">
      <c r="A16" s="14"/>
      <c r="B16" s="116"/>
      <c r="C16" s="25"/>
      <c r="D16" s="137"/>
      <c r="E16" s="65"/>
      <c r="F16" s="98"/>
      <c r="G16" s="96"/>
      <c r="H16" s="14"/>
    </row>
    <row r="17" spans="1:8" x14ac:dyDescent="0.25">
      <c r="A17" s="14"/>
      <c r="B17" s="116">
        <v>54.04</v>
      </c>
      <c r="C17" s="66" t="s">
        <v>452</v>
      </c>
      <c r="D17" s="62" t="s">
        <v>254</v>
      </c>
      <c r="E17" s="65" t="s">
        <v>254</v>
      </c>
      <c r="F17" s="98"/>
      <c r="G17" s="96"/>
      <c r="H17" s="14"/>
    </row>
    <row r="18" spans="1:8" x14ac:dyDescent="0.25">
      <c r="A18" s="14"/>
      <c r="B18" s="116"/>
      <c r="C18" s="25" t="s">
        <v>456</v>
      </c>
      <c r="D18" s="62"/>
      <c r="E18" s="65"/>
      <c r="F18" s="98"/>
      <c r="G18" s="96"/>
      <c r="H18" s="14"/>
    </row>
    <row r="19" spans="1:8" x14ac:dyDescent="0.25">
      <c r="A19" s="14"/>
      <c r="B19" s="127" t="s">
        <v>81</v>
      </c>
      <c r="C19" s="25" t="s">
        <v>457</v>
      </c>
      <c r="D19" s="27"/>
      <c r="E19" s="72"/>
      <c r="F19" s="97"/>
      <c r="G19" s="45"/>
      <c r="H19" s="14"/>
    </row>
    <row r="20" spans="1:8" x14ac:dyDescent="0.25">
      <c r="A20" s="14"/>
      <c r="B20" s="127"/>
      <c r="C20" s="25" t="s">
        <v>562</v>
      </c>
      <c r="D20" s="62" t="s">
        <v>141</v>
      </c>
      <c r="E20" s="65">
        <v>5</v>
      </c>
      <c r="F20" s="98"/>
      <c r="G20" s="96"/>
      <c r="H20" s="14"/>
    </row>
    <row r="21" spans="1:8" x14ac:dyDescent="0.25">
      <c r="A21" s="14"/>
      <c r="B21" s="127"/>
      <c r="C21" s="25" t="s">
        <v>563</v>
      </c>
      <c r="D21" s="62" t="s">
        <v>191</v>
      </c>
      <c r="E21" s="65">
        <v>5</v>
      </c>
      <c r="F21" s="98"/>
      <c r="G21" s="96"/>
      <c r="H21" s="14"/>
    </row>
    <row r="22" spans="1:8" x14ac:dyDescent="0.25">
      <c r="A22" s="14"/>
      <c r="B22" s="127"/>
      <c r="C22" s="25"/>
      <c r="D22" s="27"/>
      <c r="E22" s="72"/>
      <c r="F22" s="98"/>
      <c r="G22" s="96"/>
      <c r="H22" s="14"/>
    </row>
    <row r="23" spans="1:8" ht="26.25" x14ac:dyDescent="0.25">
      <c r="A23" s="14"/>
      <c r="B23" s="127" t="s">
        <v>103</v>
      </c>
      <c r="C23" s="26" t="s">
        <v>454</v>
      </c>
      <c r="D23" s="27"/>
      <c r="E23" s="72"/>
      <c r="F23" s="97"/>
      <c r="G23" s="45"/>
      <c r="H23" s="14"/>
    </row>
    <row r="24" spans="1:8" x14ac:dyDescent="0.25">
      <c r="A24" s="14"/>
      <c r="B24" s="127"/>
      <c r="C24" s="132" t="s">
        <v>455</v>
      </c>
      <c r="D24" s="27" t="s">
        <v>214</v>
      </c>
      <c r="E24" s="65">
        <v>4</v>
      </c>
      <c r="F24" s="98"/>
      <c r="G24" s="96"/>
      <c r="H24" s="14"/>
    </row>
    <row r="25" spans="1:8" x14ac:dyDescent="0.25">
      <c r="A25" s="14"/>
      <c r="B25" s="116"/>
      <c r="C25" s="25"/>
      <c r="D25" s="27"/>
      <c r="E25" s="65"/>
      <c r="F25" s="98"/>
      <c r="G25" s="96"/>
      <c r="H25" s="14"/>
    </row>
    <row r="26" spans="1:8" ht="26.25" x14ac:dyDescent="0.25">
      <c r="A26" s="14"/>
      <c r="B26" s="127"/>
      <c r="C26" s="26" t="s">
        <v>453</v>
      </c>
      <c r="D26" s="27" t="s">
        <v>141</v>
      </c>
      <c r="E26" s="65">
        <v>4</v>
      </c>
      <c r="F26" s="97"/>
      <c r="G26" s="45"/>
      <c r="H26" s="14"/>
    </row>
    <row r="27" spans="1:8" x14ac:dyDescent="0.25">
      <c r="A27" s="14"/>
      <c r="B27" s="127"/>
      <c r="C27" s="26"/>
      <c r="D27" s="27"/>
      <c r="E27" s="65"/>
      <c r="F27" s="97"/>
      <c r="G27" s="45"/>
      <c r="H27" s="14"/>
    </row>
    <row r="28" spans="1:8" x14ac:dyDescent="0.25">
      <c r="A28" s="14"/>
      <c r="B28" s="127"/>
      <c r="C28" s="26"/>
      <c r="D28" s="27"/>
      <c r="E28" s="65"/>
      <c r="F28" s="97"/>
      <c r="G28" s="45"/>
      <c r="H28" s="14"/>
    </row>
    <row r="29" spans="1:8" x14ac:dyDescent="0.25">
      <c r="A29" s="14"/>
      <c r="B29" s="127"/>
      <c r="C29" s="26"/>
      <c r="D29" s="27"/>
      <c r="E29" s="65"/>
      <c r="F29" s="97"/>
      <c r="G29" s="45"/>
      <c r="H29" s="14"/>
    </row>
    <row r="30" spans="1:8" x14ac:dyDescent="0.25">
      <c r="A30" s="14"/>
      <c r="B30" s="127"/>
      <c r="C30" s="26"/>
      <c r="D30" s="27"/>
      <c r="E30" s="65"/>
      <c r="F30" s="97"/>
      <c r="G30" s="45"/>
      <c r="H30" s="14"/>
    </row>
    <row r="31" spans="1:8" x14ac:dyDescent="0.25">
      <c r="A31" s="14"/>
      <c r="B31" s="127"/>
      <c r="C31" s="70"/>
      <c r="D31" s="27"/>
      <c r="E31" s="65"/>
      <c r="F31" s="97"/>
      <c r="G31" s="45"/>
      <c r="H31" s="14"/>
    </row>
    <row r="32" spans="1:8" x14ac:dyDescent="0.25">
      <c r="A32" s="14"/>
      <c r="B32" s="127"/>
      <c r="C32" s="70"/>
      <c r="D32" s="27"/>
      <c r="E32" s="65"/>
      <c r="F32" s="97"/>
      <c r="G32" s="45"/>
      <c r="H32" s="14"/>
    </row>
    <row r="33" spans="1:8" x14ac:dyDescent="0.25">
      <c r="A33" s="14"/>
      <c r="B33" s="127"/>
      <c r="C33" s="70"/>
      <c r="D33" s="27"/>
      <c r="E33" s="65"/>
      <c r="F33" s="97"/>
      <c r="G33" s="45"/>
      <c r="H33" s="14"/>
    </row>
    <row r="34" spans="1:8" x14ac:dyDescent="0.25">
      <c r="A34" s="14"/>
      <c r="B34" s="127"/>
      <c r="C34" s="70"/>
      <c r="D34" s="27"/>
      <c r="E34" s="65"/>
      <c r="F34" s="97"/>
      <c r="G34" s="45"/>
      <c r="H34" s="14"/>
    </row>
    <row r="35" spans="1:8" x14ac:dyDescent="0.25">
      <c r="A35" s="14"/>
      <c r="B35" s="116"/>
      <c r="C35" s="70"/>
      <c r="D35" s="27"/>
      <c r="E35" s="65"/>
      <c r="F35" s="98"/>
      <c r="G35" s="96"/>
      <c r="H35" s="14"/>
    </row>
    <row r="36" spans="1:8" x14ac:dyDescent="0.25">
      <c r="A36" s="14"/>
      <c r="B36" s="117"/>
      <c r="C36" s="70"/>
      <c r="D36" s="27"/>
      <c r="E36" s="65"/>
      <c r="F36" s="98"/>
      <c r="G36" s="96"/>
      <c r="H36" s="14"/>
    </row>
    <row r="37" spans="1:8" x14ac:dyDescent="0.25">
      <c r="A37" s="14"/>
      <c r="B37" s="117"/>
      <c r="C37" s="70"/>
      <c r="D37" s="27"/>
      <c r="E37" s="65"/>
      <c r="F37" s="98"/>
      <c r="G37" s="96"/>
      <c r="H37" s="14"/>
    </row>
    <row r="38" spans="1:8" x14ac:dyDescent="0.25">
      <c r="A38" s="14"/>
      <c r="B38" s="117"/>
      <c r="C38" s="70"/>
      <c r="D38" s="27"/>
      <c r="E38" s="65"/>
      <c r="F38" s="98"/>
      <c r="G38" s="96"/>
      <c r="H38" s="14"/>
    </row>
    <row r="39" spans="1:8" x14ac:dyDescent="0.25">
      <c r="A39" s="14"/>
      <c r="B39" s="134"/>
      <c r="C39" s="70"/>
      <c r="D39" s="27"/>
      <c r="E39" s="65"/>
      <c r="F39" s="98"/>
      <c r="G39" s="96"/>
      <c r="H39" s="14"/>
    </row>
    <row r="40" spans="1:8" x14ac:dyDescent="0.25">
      <c r="A40" s="14"/>
      <c r="B40" s="117"/>
      <c r="C40" s="70"/>
      <c r="D40" s="27"/>
      <c r="E40" s="65"/>
      <c r="F40" s="98"/>
      <c r="G40" s="96"/>
      <c r="H40" s="14"/>
    </row>
    <row r="41" spans="1:8" x14ac:dyDescent="0.25">
      <c r="A41" s="14"/>
      <c r="B41" s="117"/>
      <c r="C41" s="70"/>
      <c r="D41" s="27"/>
      <c r="E41" s="65"/>
      <c r="F41" s="98"/>
      <c r="G41" s="96"/>
      <c r="H41" s="14"/>
    </row>
    <row r="42" spans="1:8" x14ac:dyDescent="0.25">
      <c r="A42" s="14"/>
      <c r="B42" s="117"/>
      <c r="C42" s="70"/>
      <c r="D42" s="27"/>
      <c r="E42" s="65"/>
      <c r="F42" s="98"/>
      <c r="G42" s="96"/>
      <c r="H42" s="14"/>
    </row>
    <row r="43" spans="1:8" x14ac:dyDescent="0.25">
      <c r="A43" s="14"/>
      <c r="B43" s="117"/>
      <c r="C43" s="70"/>
      <c r="D43" s="27"/>
      <c r="E43" s="65"/>
      <c r="F43" s="98"/>
      <c r="G43" s="96"/>
      <c r="H43" s="14"/>
    </row>
    <row r="44" spans="1:8" x14ac:dyDescent="0.25">
      <c r="A44" s="14"/>
      <c r="B44" s="117"/>
      <c r="C44" s="70"/>
      <c r="D44" s="27"/>
      <c r="E44" s="65"/>
      <c r="F44" s="98"/>
      <c r="G44" s="96"/>
      <c r="H44" s="14"/>
    </row>
    <row r="45" spans="1:8" x14ac:dyDescent="0.25">
      <c r="A45" s="14"/>
      <c r="B45" s="117"/>
      <c r="C45" s="70"/>
      <c r="D45" s="27"/>
      <c r="E45" s="65"/>
      <c r="F45" s="98"/>
      <c r="G45" s="96"/>
      <c r="H45" s="14"/>
    </row>
    <row r="46" spans="1:8" x14ac:dyDescent="0.25">
      <c r="A46" s="14"/>
      <c r="B46" s="117"/>
      <c r="C46" s="70"/>
      <c r="D46" s="27"/>
      <c r="E46" s="65"/>
      <c r="F46" s="98"/>
      <c r="G46" s="96"/>
      <c r="H46" s="14"/>
    </row>
    <row r="47" spans="1:8" x14ac:dyDescent="0.25">
      <c r="A47" s="14"/>
      <c r="B47" s="117"/>
      <c r="C47" s="70"/>
      <c r="D47" s="27"/>
      <c r="E47" s="65"/>
      <c r="F47" s="98"/>
      <c r="G47" s="96"/>
      <c r="H47" s="14"/>
    </row>
    <row r="48" spans="1:8" x14ac:dyDescent="0.25">
      <c r="A48" s="14"/>
      <c r="B48" s="117"/>
      <c r="C48" s="70"/>
      <c r="D48" s="27"/>
      <c r="E48" s="65"/>
      <c r="F48" s="98"/>
      <c r="G48" s="96"/>
      <c r="H48" s="14"/>
    </row>
    <row r="49" spans="1:8" x14ac:dyDescent="0.25">
      <c r="A49" s="14"/>
      <c r="B49" s="117"/>
      <c r="C49" s="70"/>
      <c r="D49" s="27"/>
      <c r="E49" s="65"/>
      <c r="F49" s="98"/>
      <c r="G49" s="96"/>
      <c r="H49" s="14"/>
    </row>
    <row r="50" spans="1:8" x14ac:dyDescent="0.25">
      <c r="A50" s="14"/>
      <c r="B50" s="117"/>
      <c r="C50" s="70"/>
      <c r="D50" s="136"/>
      <c r="E50" s="65"/>
      <c r="F50" s="98"/>
      <c r="G50" s="96"/>
      <c r="H50" s="14"/>
    </row>
    <row r="51" spans="1:8" x14ac:dyDescent="0.25">
      <c r="A51" s="14"/>
      <c r="B51" s="117"/>
      <c r="C51" s="70"/>
      <c r="D51" s="27"/>
      <c r="E51" s="65"/>
      <c r="F51" s="98"/>
      <c r="G51" s="96"/>
      <c r="H51" s="14"/>
    </row>
    <row r="52" spans="1:8" x14ac:dyDescent="0.25">
      <c r="A52" s="14"/>
      <c r="B52" s="117"/>
      <c r="C52" s="70"/>
      <c r="D52" s="27"/>
      <c r="E52" s="65"/>
      <c r="F52" s="98"/>
      <c r="G52" s="96"/>
      <c r="H52" s="14"/>
    </row>
    <row r="53" spans="1:8" x14ac:dyDescent="0.25">
      <c r="A53" s="14"/>
      <c r="B53" s="117"/>
      <c r="C53" s="70"/>
      <c r="D53" s="27"/>
      <c r="E53" s="65"/>
      <c r="F53" s="98"/>
      <c r="G53" s="96"/>
      <c r="H53" s="14"/>
    </row>
    <row r="54" spans="1:8" x14ac:dyDescent="0.25">
      <c r="A54" s="14"/>
      <c r="B54" s="117"/>
      <c r="C54" s="70"/>
      <c r="D54" s="27"/>
      <c r="E54" s="65"/>
      <c r="F54" s="98"/>
      <c r="G54" s="96"/>
      <c r="H54" s="14"/>
    </row>
    <row r="55" spans="1:8" x14ac:dyDescent="0.25">
      <c r="A55" s="14"/>
      <c r="B55" s="117"/>
      <c r="C55" s="70"/>
      <c r="D55" s="27"/>
      <c r="E55" s="65"/>
      <c r="F55" s="98"/>
      <c r="G55" s="96"/>
      <c r="H55" s="14"/>
    </row>
    <row r="56" spans="1:8" x14ac:dyDescent="0.25">
      <c r="A56" s="14"/>
      <c r="B56" s="117"/>
      <c r="C56" s="70"/>
      <c r="D56" s="27"/>
      <c r="E56" s="65"/>
      <c r="F56" s="98"/>
      <c r="G56" s="96"/>
      <c r="H56" s="14"/>
    </row>
    <row r="57" spans="1:8" x14ac:dyDescent="0.25">
      <c r="A57" s="14"/>
      <c r="B57" s="117"/>
      <c r="C57" s="70"/>
      <c r="D57" s="27"/>
      <c r="E57" s="65"/>
      <c r="F57" s="98"/>
      <c r="G57" s="96"/>
      <c r="H57" s="14"/>
    </row>
    <row r="58" spans="1:8" x14ac:dyDescent="0.25">
      <c r="A58" s="14"/>
      <c r="B58" s="117"/>
      <c r="C58" s="70"/>
      <c r="D58" s="27"/>
      <c r="E58" s="65"/>
      <c r="F58" s="98"/>
      <c r="G58" s="96"/>
      <c r="H58" s="14"/>
    </row>
    <row r="59" spans="1:8" x14ac:dyDescent="0.25">
      <c r="A59" s="14"/>
      <c r="B59" s="117"/>
      <c r="C59" s="70"/>
      <c r="D59" s="27"/>
      <c r="E59" s="65"/>
      <c r="F59" s="98"/>
      <c r="G59" s="96"/>
      <c r="H59" s="14"/>
    </row>
    <row r="60" spans="1:8" x14ac:dyDescent="0.25">
      <c r="A60" s="14"/>
      <c r="B60" s="117"/>
      <c r="C60" s="70"/>
      <c r="D60" s="27"/>
      <c r="E60" s="65"/>
      <c r="F60" s="98"/>
      <c r="G60" s="96"/>
      <c r="H60" s="14"/>
    </row>
    <row r="61" spans="1:8" x14ac:dyDescent="0.25">
      <c r="A61" s="14"/>
      <c r="B61" s="117"/>
      <c r="C61" s="70"/>
      <c r="D61" s="27"/>
      <c r="E61" s="65"/>
      <c r="F61" s="98"/>
      <c r="G61" s="96"/>
      <c r="H61" s="14"/>
    </row>
    <row r="62" spans="1:8" ht="15.75" thickBot="1" x14ac:dyDescent="0.3">
      <c r="A62" s="14"/>
      <c r="B62" s="117"/>
      <c r="C62" s="70"/>
      <c r="D62" s="27"/>
      <c r="E62" s="65"/>
      <c r="F62" s="98"/>
      <c r="G62" s="96"/>
      <c r="H62" s="14"/>
    </row>
    <row r="63" spans="1:8" ht="19.899999999999999" customHeight="1" thickBot="1" x14ac:dyDescent="0.3">
      <c r="A63" s="14"/>
      <c r="B63" s="61">
        <v>5400</v>
      </c>
      <c r="C63" s="262" t="s">
        <v>237</v>
      </c>
      <c r="D63" s="263"/>
      <c r="E63" s="263"/>
      <c r="F63" s="264"/>
      <c r="G63" s="100"/>
      <c r="H63" s="14"/>
    </row>
    <row r="64" spans="1:8" x14ac:dyDescent="0.25">
      <c r="A64" s="14"/>
      <c r="B64" s="14"/>
      <c r="C64" s="14"/>
      <c r="D64" s="16"/>
      <c r="E64" s="17"/>
      <c r="F64" s="87"/>
      <c r="G64" s="87"/>
      <c r="H64" s="14"/>
    </row>
    <row r="65" spans="4:4" x14ac:dyDescent="0.25">
      <c r="D65" s="182" t="s">
        <v>549</v>
      </c>
    </row>
  </sheetData>
  <mergeCells count="1">
    <mergeCell ref="C63:F63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topLeftCell="A20" zoomScaleNormal="100" workbookViewId="0">
      <selection activeCell="E39" sqref="E39"/>
    </sheetView>
  </sheetViews>
  <sheetFormatPr defaultRowHeight="15" x14ac:dyDescent="0.25"/>
  <cols>
    <col min="1" max="1" width="3.7109375" customWidth="1"/>
    <col min="2" max="2" width="9.140625" customWidth="1"/>
    <col min="3" max="3" width="51.28515625" customWidth="1"/>
    <col min="4" max="4" width="9.7109375" customWidth="1"/>
    <col min="5" max="5" width="11.7109375" customWidth="1"/>
    <col min="6" max="6" width="13.42578125" style="106" customWidth="1"/>
    <col min="7" max="7" width="17.140625" style="106" customWidth="1"/>
    <col min="8" max="8" width="3.5703125" customWidth="1"/>
  </cols>
  <sheetData>
    <row r="1" spans="1:8" x14ac:dyDescent="0.25">
      <c r="A1" s="14"/>
      <c r="B1" s="15"/>
      <c r="C1" s="14"/>
      <c r="D1" s="16"/>
      <c r="E1" s="17"/>
      <c r="F1" s="87"/>
      <c r="G1" s="87"/>
      <c r="H1" s="14"/>
    </row>
    <row r="2" spans="1:8" x14ac:dyDescent="0.25">
      <c r="A2" s="14"/>
      <c r="B2" s="15" t="s">
        <v>250</v>
      </c>
      <c r="C2" s="14"/>
      <c r="D2" s="19"/>
      <c r="E2" s="17"/>
      <c r="F2" s="87"/>
      <c r="G2" s="87"/>
      <c r="H2" s="14"/>
    </row>
    <row r="3" spans="1:8" ht="15.75" thickBot="1" x14ac:dyDescent="0.3">
      <c r="A3" s="14"/>
      <c r="B3" s="20"/>
      <c r="C3" s="14"/>
      <c r="D3" s="16"/>
      <c r="E3" s="17"/>
      <c r="F3" s="87"/>
      <c r="G3" s="88" t="s">
        <v>459</v>
      </c>
      <c r="H3" s="14"/>
    </row>
    <row r="4" spans="1:8" ht="20.45" customHeight="1" thickBot="1" x14ac:dyDescent="0.3">
      <c r="A4" s="14"/>
      <c r="B4" s="118" t="s">
        <v>38</v>
      </c>
      <c r="C4" s="49" t="s">
        <v>1</v>
      </c>
      <c r="D4" s="50" t="s">
        <v>39</v>
      </c>
      <c r="E4" s="51" t="s">
        <v>40</v>
      </c>
      <c r="F4" s="89" t="s">
        <v>41</v>
      </c>
      <c r="G4" s="90" t="s">
        <v>42</v>
      </c>
      <c r="H4" s="14"/>
    </row>
    <row r="5" spans="1:8" ht="20.45" customHeight="1" x14ac:dyDescent="0.25">
      <c r="A5" s="14"/>
      <c r="B5" s="119"/>
      <c r="C5" s="54"/>
      <c r="D5" s="55"/>
      <c r="E5" s="56"/>
      <c r="F5" s="91"/>
      <c r="G5" s="92"/>
      <c r="H5" s="14"/>
    </row>
    <row r="6" spans="1:8" ht="22.15" customHeight="1" x14ac:dyDescent="0.25">
      <c r="A6" s="14"/>
      <c r="B6" s="114" t="s">
        <v>458</v>
      </c>
      <c r="C6" s="23" t="s">
        <v>21</v>
      </c>
      <c r="D6" s="24"/>
      <c r="E6" s="43"/>
      <c r="F6" s="93"/>
      <c r="G6" s="94"/>
      <c r="H6" s="14"/>
    </row>
    <row r="7" spans="1:8" ht="18" customHeight="1" x14ac:dyDescent="0.25">
      <c r="A7" s="14"/>
      <c r="B7" s="114"/>
      <c r="C7" s="23"/>
      <c r="D7" s="24"/>
      <c r="E7" s="43"/>
      <c r="F7" s="93"/>
      <c r="G7" s="94"/>
      <c r="H7" s="14"/>
    </row>
    <row r="8" spans="1:8" x14ac:dyDescent="0.25">
      <c r="A8" s="14"/>
      <c r="B8" s="116">
        <v>56.01</v>
      </c>
      <c r="C8" s="25" t="s">
        <v>460</v>
      </c>
      <c r="D8" s="27"/>
      <c r="E8" s="42"/>
      <c r="F8" s="98"/>
      <c r="G8" s="94"/>
      <c r="H8" s="14"/>
    </row>
    <row r="9" spans="1:8" x14ac:dyDescent="0.25">
      <c r="A9" s="14"/>
      <c r="B9" s="116"/>
      <c r="C9" s="25" t="s">
        <v>461</v>
      </c>
      <c r="D9" s="135"/>
      <c r="E9" s="42"/>
      <c r="F9" s="98"/>
      <c r="G9" s="94"/>
      <c r="H9" s="14"/>
    </row>
    <row r="10" spans="1:8" x14ac:dyDescent="0.25">
      <c r="A10" s="14"/>
      <c r="B10" s="116"/>
      <c r="C10" s="25" t="s">
        <v>462</v>
      </c>
      <c r="D10" s="135"/>
      <c r="E10" s="42"/>
      <c r="F10" s="98"/>
      <c r="G10" s="94"/>
      <c r="H10" s="14"/>
    </row>
    <row r="11" spans="1:8" x14ac:dyDescent="0.25">
      <c r="A11" s="14"/>
      <c r="B11" s="116"/>
      <c r="C11" s="25" t="s">
        <v>463</v>
      </c>
      <c r="D11" s="138"/>
      <c r="E11" s="42"/>
      <c r="F11" s="98"/>
      <c r="G11" s="94"/>
      <c r="H11" s="14"/>
    </row>
    <row r="12" spans="1:8" x14ac:dyDescent="0.25">
      <c r="A12" s="14"/>
      <c r="B12" s="116"/>
      <c r="C12" s="66" t="s">
        <v>464</v>
      </c>
      <c r="D12" s="135"/>
      <c r="E12" s="42"/>
      <c r="F12" s="98"/>
      <c r="G12" s="94"/>
      <c r="H12" s="14"/>
    </row>
    <row r="13" spans="1:8" x14ac:dyDescent="0.25">
      <c r="A13" s="14"/>
      <c r="B13" s="116"/>
      <c r="C13" s="25"/>
      <c r="D13" s="138"/>
      <c r="E13" s="42"/>
      <c r="F13" s="98"/>
      <c r="G13" s="94"/>
      <c r="H13" s="14"/>
    </row>
    <row r="14" spans="1:8" x14ac:dyDescent="0.25">
      <c r="A14" s="14"/>
      <c r="B14" s="116"/>
      <c r="C14" s="139" t="s">
        <v>470</v>
      </c>
      <c r="D14" s="135"/>
      <c r="E14" s="42"/>
      <c r="F14" s="98"/>
      <c r="G14" s="94"/>
      <c r="H14" s="14"/>
    </row>
    <row r="15" spans="1:8" x14ac:dyDescent="0.25">
      <c r="A15" s="14"/>
      <c r="B15" s="116"/>
      <c r="C15" s="66"/>
      <c r="D15" s="27"/>
      <c r="E15" s="42"/>
      <c r="F15" s="98"/>
      <c r="G15" s="94"/>
      <c r="H15" s="14"/>
    </row>
    <row r="16" spans="1:8" x14ac:dyDescent="0.25">
      <c r="A16" s="14"/>
      <c r="B16" s="116"/>
      <c r="C16" s="140" t="s">
        <v>471</v>
      </c>
      <c r="D16" s="98" t="s">
        <v>129</v>
      </c>
      <c r="E16" s="42">
        <v>45</v>
      </c>
      <c r="F16" s="98"/>
      <c r="G16" s="94"/>
      <c r="H16" s="14"/>
    </row>
    <row r="17" spans="1:8" x14ac:dyDescent="0.25">
      <c r="A17" s="14"/>
      <c r="B17" s="127"/>
      <c r="C17" s="25"/>
      <c r="D17" s="97"/>
      <c r="E17" s="42"/>
      <c r="F17" s="97"/>
      <c r="G17" s="45"/>
      <c r="H17" s="14"/>
    </row>
    <row r="18" spans="1:8" x14ac:dyDescent="0.25">
      <c r="A18" s="14"/>
      <c r="B18" s="127">
        <v>56.02</v>
      </c>
      <c r="C18" s="25" t="s">
        <v>465</v>
      </c>
      <c r="D18" s="98"/>
      <c r="E18" s="42"/>
      <c r="F18" s="98"/>
      <c r="G18" s="94"/>
      <c r="H18" s="14"/>
    </row>
    <row r="19" spans="1:8" x14ac:dyDescent="0.25">
      <c r="A19" s="14"/>
      <c r="B19" s="127"/>
      <c r="C19" s="25"/>
      <c r="D19" s="98"/>
      <c r="E19" s="42"/>
      <c r="F19" s="98"/>
      <c r="G19" s="94"/>
      <c r="H19" s="14"/>
    </row>
    <row r="20" spans="1:8" x14ac:dyDescent="0.25">
      <c r="A20" s="14"/>
      <c r="B20" s="127"/>
      <c r="C20" s="131" t="s">
        <v>472</v>
      </c>
      <c r="D20" s="98"/>
      <c r="E20" s="42"/>
      <c r="F20" s="98"/>
      <c r="G20" s="94"/>
      <c r="H20" s="14"/>
    </row>
    <row r="21" spans="1:8" x14ac:dyDescent="0.25">
      <c r="A21" s="14"/>
      <c r="B21" s="127"/>
      <c r="C21" s="26"/>
      <c r="D21" s="97"/>
      <c r="E21" s="42"/>
      <c r="F21" s="97"/>
      <c r="G21" s="45"/>
      <c r="H21" s="14"/>
    </row>
    <row r="22" spans="1:8" x14ac:dyDescent="0.25">
      <c r="A22" s="14"/>
      <c r="B22" s="127"/>
      <c r="C22" s="140" t="s">
        <v>473</v>
      </c>
      <c r="D22" s="98" t="s">
        <v>129</v>
      </c>
      <c r="E22" s="42">
        <v>45</v>
      </c>
      <c r="F22" s="98"/>
      <c r="G22" s="94"/>
      <c r="H22" s="14"/>
    </row>
    <row r="23" spans="1:8" x14ac:dyDescent="0.25">
      <c r="A23" s="14"/>
      <c r="B23" s="127"/>
      <c r="C23" s="140"/>
      <c r="D23" s="98"/>
      <c r="E23" s="42"/>
      <c r="F23" s="98"/>
      <c r="G23" s="94"/>
      <c r="H23" s="14"/>
    </row>
    <row r="24" spans="1:8" x14ac:dyDescent="0.25">
      <c r="A24" s="14"/>
      <c r="B24" s="127"/>
      <c r="C24" s="141" t="s">
        <v>477</v>
      </c>
      <c r="D24" s="98"/>
      <c r="E24" s="42"/>
      <c r="F24" s="98"/>
      <c r="G24" s="94"/>
      <c r="H24" s="14"/>
    </row>
    <row r="25" spans="1:8" x14ac:dyDescent="0.25">
      <c r="A25" s="14"/>
      <c r="B25" s="127"/>
      <c r="C25" s="140" t="s">
        <v>478</v>
      </c>
      <c r="D25" s="98"/>
      <c r="E25" s="42"/>
      <c r="F25" s="98"/>
      <c r="G25" s="94"/>
      <c r="H25" s="14"/>
    </row>
    <row r="26" spans="1:8" x14ac:dyDescent="0.25">
      <c r="A26" s="14"/>
      <c r="B26" s="127"/>
      <c r="C26" s="140" t="s">
        <v>476</v>
      </c>
      <c r="D26" s="98" t="s">
        <v>129</v>
      </c>
      <c r="E26" s="42">
        <v>50</v>
      </c>
      <c r="F26" s="98"/>
      <c r="G26" s="94"/>
      <c r="H26" s="14"/>
    </row>
    <row r="27" spans="1:8" x14ac:dyDescent="0.25">
      <c r="A27" s="14"/>
      <c r="B27" s="127"/>
      <c r="C27" s="140"/>
      <c r="D27" s="98"/>
      <c r="E27" s="42"/>
      <c r="F27" s="98"/>
      <c r="G27" s="94"/>
      <c r="H27" s="14"/>
    </row>
    <row r="28" spans="1:8" x14ac:dyDescent="0.25">
      <c r="A28" s="14"/>
      <c r="B28" s="127">
        <v>56.03</v>
      </c>
      <c r="C28" s="26" t="s">
        <v>466</v>
      </c>
      <c r="D28" s="27"/>
      <c r="E28" s="42"/>
      <c r="F28" s="97"/>
      <c r="G28" s="45"/>
      <c r="H28" s="14"/>
    </row>
    <row r="29" spans="1:8" x14ac:dyDescent="0.25">
      <c r="A29" s="14"/>
      <c r="B29" s="127"/>
      <c r="C29" s="26" t="s">
        <v>467</v>
      </c>
      <c r="D29" s="27"/>
      <c r="E29" s="42"/>
      <c r="F29" s="97"/>
      <c r="G29" s="45"/>
      <c r="H29" s="14"/>
    </row>
    <row r="30" spans="1:8" x14ac:dyDescent="0.25">
      <c r="A30" s="14"/>
      <c r="B30" s="127"/>
      <c r="C30" s="26"/>
      <c r="D30" s="27"/>
      <c r="E30" s="42"/>
      <c r="F30" s="97"/>
      <c r="G30" s="45"/>
      <c r="H30" s="14"/>
    </row>
    <row r="31" spans="1:8" x14ac:dyDescent="0.25">
      <c r="A31" s="14"/>
      <c r="B31" s="127"/>
      <c r="C31" s="131" t="s">
        <v>474</v>
      </c>
      <c r="D31" s="27" t="s">
        <v>223</v>
      </c>
      <c r="E31" s="42">
        <v>60</v>
      </c>
      <c r="F31" s="97"/>
      <c r="G31" s="45"/>
      <c r="H31" s="14"/>
    </row>
    <row r="32" spans="1:8" x14ac:dyDescent="0.25">
      <c r="A32" s="14"/>
      <c r="B32" s="127"/>
      <c r="C32" s="26"/>
      <c r="D32" s="27"/>
      <c r="E32" s="42"/>
      <c r="F32" s="97"/>
      <c r="G32" s="45"/>
      <c r="H32" s="14"/>
    </row>
    <row r="33" spans="1:8" x14ac:dyDescent="0.25">
      <c r="A33" s="14"/>
      <c r="B33" s="127">
        <v>56.05</v>
      </c>
      <c r="C33" s="26" t="s">
        <v>468</v>
      </c>
      <c r="D33" s="27"/>
      <c r="E33" s="42"/>
      <c r="F33" s="97"/>
      <c r="G33" s="45"/>
      <c r="H33" s="14"/>
    </row>
    <row r="34" spans="1:8" x14ac:dyDescent="0.25">
      <c r="A34" s="14"/>
      <c r="B34" s="127"/>
      <c r="C34" s="26" t="s">
        <v>469</v>
      </c>
      <c r="D34" s="97" t="s">
        <v>219</v>
      </c>
      <c r="E34" s="42">
        <v>15</v>
      </c>
      <c r="F34" s="97"/>
      <c r="G34" s="45"/>
      <c r="H34" s="14"/>
    </row>
    <row r="35" spans="1:8" x14ac:dyDescent="0.25">
      <c r="A35" s="14"/>
      <c r="B35" s="127"/>
      <c r="C35" s="26"/>
      <c r="D35" s="97"/>
      <c r="E35" s="42"/>
      <c r="F35" s="97"/>
      <c r="G35" s="45"/>
      <c r="H35" s="14"/>
    </row>
    <row r="36" spans="1:8" x14ac:dyDescent="0.25">
      <c r="A36" s="14"/>
      <c r="B36" s="127">
        <v>56.06</v>
      </c>
      <c r="C36" s="26" t="s">
        <v>475</v>
      </c>
      <c r="D36" s="98" t="s">
        <v>219</v>
      </c>
      <c r="E36" s="42">
        <v>12</v>
      </c>
      <c r="F36" s="97"/>
      <c r="G36" s="45"/>
      <c r="H36" s="14"/>
    </row>
    <row r="37" spans="1:8" x14ac:dyDescent="0.25">
      <c r="A37" s="14"/>
      <c r="B37" s="116"/>
      <c r="C37" s="26"/>
      <c r="D37" s="98"/>
      <c r="E37" s="42"/>
      <c r="F37" s="98"/>
      <c r="G37" s="94"/>
      <c r="H37" s="14"/>
    </row>
    <row r="38" spans="1:8" x14ac:dyDescent="0.25">
      <c r="A38" s="14"/>
      <c r="B38" s="116">
        <v>56.01</v>
      </c>
      <c r="C38" s="26" t="s">
        <v>593</v>
      </c>
      <c r="D38" s="27"/>
      <c r="E38" s="42"/>
      <c r="F38" s="98"/>
      <c r="G38" s="94"/>
      <c r="H38" s="14"/>
    </row>
    <row r="39" spans="1:8" x14ac:dyDescent="0.25">
      <c r="A39" s="14"/>
      <c r="B39" s="116"/>
      <c r="C39" s="26" t="s">
        <v>594</v>
      </c>
      <c r="D39" s="27" t="s">
        <v>191</v>
      </c>
      <c r="E39" s="42">
        <v>30</v>
      </c>
      <c r="F39" s="98"/>
      <c r="G39" s="94"/>
      <c r="H39" s="14"/>
    </row>
    <row r="40" spans="1:8" x14ac:dyDescent="0.25">
      <c r="A40" s="14"/>
      <c r="B40" s="116"/>
      <c r="C40" s="26"/>
      <c r="D40" s="27"/>
      <c r="E40" s="42"/>
      <c r="F40" s="98"/>
      <c r="G40" s="94"/>
      <c r="H40" s="14"/>
    </row>
    <row r="41" spans="1:8" x14ac:dyDescent="0.25">
      <c r="A41" s="14"/>
      <c r="B41" s="115"/>
      <c r="C41" s="26"/>
      <c r="D41" s="27"/>
      <c r="E41" s="42"/>
      <c r="F41" s="98"/>
      <c r="G41" s="94"/>
      <c r="H41" s="14"/>
    </row>
    <row r="42" spans="1:8" x14ac:dyDescent="0.25">
      <c r="A42" s="14"/>
      <c r="B42" s="116"/>
      <c r="C42" s="26"/>
      <c r="D42" s="27"/>
      <c r="E42" s="42"/>
      <c r="F42" s="98"/>
      <c r="G42" s="94"/>
      <c r="H42" s="14"/>
    </row>
    <row r="43" spans="1:8" x14ac:dyDescent="0.25">
      <c r="A43" s="14"/>
      <c r="B43" s="117"/>
      <c r="C43" s="70"/>
      <c r="D43" s="27"/>
      <c r="E43" s="65"/>
      <c r="F43" s="98"/>
      <c r="G43" s="96"/>
      <c r="H43" s="14"/>
    </row>
    <row r="44" spans="1:8" x14ac:dyDescent="0.25">
      <c r="A44" s="14"/>
      <c r="B44" s="117"/>
      <c r="C44" s="70"/>
      <c r="D44" s="27"/>
      <c r="E44" s="65"/>
      <c r="F44" s="98"/>
      <c r="G44" s="96"/>
      <c r="H44" s="14"/>
    </row>
    <row r="45" spans="1:8" x14ac:dyDescent="0.25">
      <c r="A45" s="14"/>
      <c r="B45" s="117"/>
      <c r="C45" s="70"/>
      <c r="D45" s="27"/>
      <c r="E45" s="65"/>
      <c r="F45" s="98"/>
      <c r="G45" s="96"/>
      <c r="H45" s="14"/>
    </row>
    <row r="46" spans="1:8" x14ac:dyDescent="0.25">
      <c r="A46" s="14"/>
      <c r="B46" s="117"/>
      <c r="C46" s="70"/>
      <c r="D46" s="27"/>
      <c r="E46" s="65"/>
      <c r="F46" s="98"/>
      <c r="G46" s="96"/>
      <c r="H46" s="14"/>
    </row>
    <row r="47" spans="1:8" x14ac:dyDescent="0.25">
      <c r="A47" s="14"/>
      <c r="B47" s="117"/>
      <c r="C47" s="70"/>
      <c r="D47" s="27"/>
      <c r="E47" s="65"/>
      <c r="F47" s="98"/>
      <c r="G47" s="96"/>
      <c r="H47" s="14"/>
    </row>
    <row r="48" spans="1:8" x14ac:dyDescent="0.25">
      <c r="A48" s="14"/>
      <c r="B48" s="117"/>
      <c r="C48" s="70"/>
      <c r="D48" s="27"/>
      <c r="E48" s="65"/>
      <c r="F48" s="98"/>
      <c r="G48" s="96"/>
      <c r="H48" s="14"/>
    </row>
    <row r="49" spans="1:8" x14ac:dyDescent="0.25">
      <c r="A49" s="14"/>
      <c r="B49" s="117"/>
      <c r="C49" s="70"/>
      <c r="D49" s="27"/>
      <c r="E49" s="65"/>
      <c r="F49" s="98"/>
      <c r="G49" s="96"/>
      <c r="H49" s="14"/>
    </row>
    <row r="50" spans="1:8" x14ac:dyDescent="0.25">
      <c r="A50" s="14"/>
      <c r="B50" s="117"/>
      <c r="C50" s="70"/>
      <c r="D50" s="27"/>
      <c r="E50" s="65"/>
      <c r="F50" s="98"/>
      <c r="G50" s="96"/>
      <c r="H50" s="14"/>
    </row>
    <row r="51" spans="1:8" x14ac:dyDescent="0.25">
      <c r="A51" s="14"/>
      <c r="B51" s="117"/>
      <c r="C51" s="70"/>
      <c r="D51" s="27"/>
      <c r="E51" s="65"/>
      <c r="F51" s="98"/>
      <c r="G51" s="96"/>
      <c r="H51" s="14"/>
    </row>
    <row r="52" spans="1:8" x14ac:dyDescent="0.25">
      <c r="A52" s="14"/>
      <c r="B52" s="117"/>
      <c r="C52" s="70"/>
      <c r="D52" s="136"/>
      <c r="E52" s="65"/>
      <c r="F52" s="98"/>
      <c r="G52" s="96"/>
      <c r="H52" s="14"/>
    </row>
    <row r="53" spans="1:8" x14ac:dyDescent="0.25">
      <c r="A53" s="14"/>
      <c r="B53" s="117"/>
      <c r="C53" s="70"/>
      <c r="D53" s="27"/>
      <c r="E53" s="65"/>
      <c r="F53" s="98"/>
      <c r="G53" s="96"/>
      <c r="H53" s="14"/>
    </row>
    <row r="54" spans="1:8" x14ac:dyDescent="0.25">
      <c r="A54" s="14"/>
      <c r="B54" s="117"/>
      <c r="C54" s="70"/>
      <c r="D54" s="27"/>
      <c r="E54" s="65"/>
      <c r="F54" s="98"/>
      <c r="G54" s="96"/>
      <c r="H54" s="14"/>
    </row>
    <row r="55" spans="1:8" x14ac:dyDescent="0.25">
      <c r="A55" s="14"/>
      <c r="B55" s="117"/>
      <c r="C55" s="70"/>
      <c r="D55" s="27"/>
      <c r="E55" s="65"/>
      <c r="F55" s="98"/>
      <c r="G55" s="96"/>
      <c r="H55" s="14"/>
    </row>
    <row r="56" spans="1:8" x14ac:dyDescent="0.25">
      <c r="A56" s="14"/>
      <c r="B56" s="117"/>
      <c r="C56" s="70"/>
      <c r="D56" s="27"/>
      <c r="E56" s="65"/>
      <c r="F56" s="98"/>
      <c r="G56" s="96"/>
      <c r="H56" s="14"/>
    </row>
    <row r="57" spans="1:8" x14ac:dyDescent="0.25">
      <c r="A57" s="14"/>
      <c r="B57" s="117"/>
      <c r="C57" s="70"/>
      <c r="D57" s="27"/>
      <c r="E57" s="65"/>
      <c r="F57" s="98"/>
      <c r="G57" s="96"/>
      <c r="H57" s="14"/>
    </row>
    <row r="58" spans="1:8" x14ac:dyDescent="0.25">
      <c r="A58" s="14"/>
      <c r="B58" s="117"/>
      <c r="C58" s="70"/>
      <c r="D58" s="27"/>
      <c r="E58" s="65"/>
      <c r="F58" s="98"/>
      <c r="G58" s="96"/>
      <c r="H58" s="14"/>
    </row>
    <row r="59" spans="1:8" x14ac:dyDescent="0.25">
      <c r="A59" s="14"/>
      <c r="B59" s="117"/>
      <c r="C59" s="70"/>
      <c r="D59" s="27"/>
      <c r="E59" s="65"/>
      <c r="F59" s="98"/>
      <c r="G59" s="96"/>
      <c r="H59" s="14"/>
    </row>
    <row r="60" spans="1:8" x14ac:dyDescent="0.25">
      <c r="A60" s="14"/>
      <c r="B60" s="117"/>
      <c r="C60" s="70"/>
      <c r="D60" s="27"/>
      <c r="E60" s="65"/>
      <c r="F60" s="98"/>
      <c r="G60" s="96"/>
      <c r="H60" s="14"/>
    </row>
    <row r="61" spans="1:8" x14ac:dyDescent="0.25">
      <c r="A61" s="14"/>
      <c r="B61" s="117"/>
      <c r="C61" s="70"/>
      <c r="D61" s="27"/>
      <c r="E61" s="65"/>
      <c r="F61" s="98"/>
      <c r="G61" s="96"/>
      <c r="H61" s="14"/>
    </row>
    <row r="62" spans="1:8" x14ac:dyDescent="0.25">
      <c r="A62" s="14"/>
      <c r="B62" s="117"/>
      <c r="C62" s="70"/>
      <c r="D62" s="27"/>
      <c r="E62" s="65"/>
      <c r="F62" s="98"/>
      <c r="G62" s="96"/>
      <c r="H62" s="14"/>
    </row>
    <row r="63" spans="1:8" x14ac:dyDescent="0.25">
      <c r="A63" s="14"/>
      <c r="B63" s="117"/>
      <c r="C63" s="70"/>
      <c r="D63" s="27"/>
      <c r="E63" s="65"/>
      <c r="F63" s="98"/>
      <c r="G63" s="96"/>
      <c r="H63" s="14"/>
    </row>
    <row r="64" spans="1:8" ht="15.75" thickBot="1" x14ac:dyDescent="0.3">
      <c r="A64" s="14"/>
      <c r="B64" s="117"/>
      <c r="C64" s="70"/>
      <c r="D64" s="27"/>
      <c r="E64" s="65"/>
      <c r="F64" s="98"/>
      <c r="G64" s="96"/>
      <c r="H64" s="14"/>
    </row>
    <row r="65" spans="1:8" ht="19.899999999999999" customHeight="1" thickBot="1" x14ac:dyDescent="0.3">
      <c r="A65" s="14"/>
      <c r="B65" s="61">
        <v>5600</v>
      </c>
      <c r="C65" s="262" t="s">
        <v>237</v>
      </c>
      <c r="D65" s="263"/>
      <c r="E65" s="263"/>
      <c r="F65" s="264"/>
      <c r="G65" s="100"/>
      <c r="H65" s="14"/>
    </row>
    <row r="66" spans="1:8" x14ac:dyDescent="0.25">
      <c r="A66" s="14"/>
      <c r="B66" s="14"/>
      <c r="C66" s="14"/>
      <c r="D66" s="16"/>
      <c r="E66" s="17"/>
      <c r="F66" s="87"/>
      <c r="G66" s="87"/>
      <c r="H66" s="14"/>
    </row>
    <row r="67" spans="1:8" x14ac:dyDescent="0.25">
      <c r="D67" s="182" t="s">
        <v>550</v>
      </c>
    </row>
  </sheetData>
  <mergeCells count="1">
    <mergeCell ref="C65:F65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opLeftCell="A19" zoomScaleNormal="100" workbookViewId="0">
      <selection activeCell="G34" sqref="G34"/>
    </sheetView>
  </sheetViews>
  <sheetFormatPr defaultRowHeight="15" x14ac:dyDescent="0.25"/>
  <cols>
    <col min="1" max="1" width="3.7109375" customWidth="1"/>
    <col min="2" max="2" width="9.140625" customWidth="1"/>
    <col min="3" max="3" width="49.85546875" customWidth="1"/>
    <col min="4" max="4" width="9.7109375" customWidth="1"/>
    <col min="5" max="5" width="13" customWidth="1"/>
    <col min="6" max="6" width="13.42578125" customWidth="1"/>
    <col min="7" max="7" width="17.140625" customWidth="1"/>
    <col min="8" max="8" width="3.5703125" customWidth="1"/>
  </cols>
  <sheetData>
    <row r="1" spans="1:8" x14ac:dyDescent="0.25">
      <c r="A1" s="14"/>
      <c r="B1" s="15"/>
      <c r="C1" s="14"/>
      <c r="D1" s="16"/>
      <c r="E1" s="17"/>
      <c r="F1" s="14"/>
      <c r="G1" s="18"/>
      <c r="H1" s="14"/>
    </row>
    <row r="2" spans="1:8" x14ac:dyDescent="0.25">
      <c r="A2" s="14"/>
      <c r="B2" s="15" t="s">
        <v>36</v>
      </c>
      <c r="C2" s="14"/>
      <c r="D2" s="19"/>
      <c r="E2" s="17"/>
      <c r="F2" s="14"/>
      <c r="G2" s="18"/>
      <c r="H2" s="14"/>
    </row>
    <row r="3" spans="1:8" ht="15.75" thickBot="1" x14ac:dyDescent="0.3">
      <c r="A3" s="14"/>
      <c r="B3" s="20"/>
      <c r="C3" s="14"/>
      <c r="D3" s="16"/>
      <c r="E3" s="17"/>
      <c r="F3" s="14"/>
      <c r="G3" s="19" t="s">
        <v>37</v>
      </c>
      <c r="H3" s="14"/>
    </row>
    <row r="4" spans="1:8" ht="20.45" customHeight="1" thickBot="1" x14ac:dyDescent="0.3">
      <c r="A4" s="14"/>
      <c r="B4" s="118" t="s">
        <v>38</v>
      </c>
      <c r="C4" s="49" t="s">
        <v>1</v>
      </c>
      <c r="D4" s="50" t="s">
        <v>39</v>
      </c>
      <c r="E4" s="51" t="s">
        <v>40</v>
      </c>
      <c r="F4" s="50" t="s">
        <v>41</v>
      </c>
      <c r="G4" s="52" t="s">
        <v>42</v>
      </c>
      <c r="H4" s="14"/>
    </row>
    <row r="5" spans="1:8" ht="20.45" customHeight="1" x14ac:dyDescent="0.25">
      <c r="A5" s="14"/>
      <c r="B5" s="119"/>
      <c r="C5" s="54"/>
      <c r="D5" s="55"/>
      <c r="E5" s="56"/>
      <c r="F5" s="55"/>
      <c r="G5" s="57"/>
      <c r="H5" s="14"/>
    </row>
    <row r="6" spans="1:8" ht="18" customHeight="1" x14ac:dyDescent="0.25">
      <c r="A6" s="14"/>
      <c r="B6" s="114" t="s">
        <v>43</v>
      </c>
      <c r="C6" s="23" t="s">
        <v>5</v>
      </c>
      <c r="D6" s="24"/>
      <c r="E6" s="43"/>
      <c r="F6" s="24"/>
      <c r="G6" s="94"/>
      <c r="H6" s="14"/>
    </row>
    <row r="7" spans="1:8" ht="18" customHeight="1" x14ac:dyDescent="0.25">
      <c r="A7" s="14"/>
      <c r="B7" s="114"/>
      <c r="C7" s="23"/>
      <c r="D7" s="24"/>
      <c r="E7" s="43"/>
      <c r="F7" s="24"/>
      <c r="G7" s="94"/>
      <c r="H7" s="14"/>
    </row>
    <row r="8" spans="1:8" x14ac:dyDescent="0.25">
      <c r="A8" s="14"/>
      <c r="B8" s="127" t="s">
        <v>44</v>
      </c>
      <c r="C8" s="26" t="s">
        <v>45</v>
      </c>
      <c r="D8" s="27"/>
      <c r="E8" s="28"/>
      <c r="F8" s="25"/>
      <c r="G8" s="94"/>
      <c r="H8" s="14"/>
    </row>
    <row r="9" spans="1:8" x14ac:dyDescent="0.25">
      <c r="A9" s="14"/>
      <c r="B9" s="127"/>
      <c r="C9" s="26" t="s">
        <v>46</v>
      </c>
      <c r="D9" s="27"/>
      <c r="E9" s="28"/>
      <c r="F9" s="25"/>
      <c r="G9" s="94"/>
      <c r="H9" s="14"/>
    </row>
    <row r="10" spans="1:8" x14ac:dyDescent="0.25">
      <c r="A10" s="14"/>
      <c r="B10" s="127"/>
      <c r="C10" s="26"/>
      <c r="D10" s="27"/>
      <c r="E10" s="28"/>
      <c r="F10" s="25"/>
      <c r="G10" s="94"/>
      <c r="H10" s="14"/>
    </row>
    <row r="11" spans="1:8" x14ac:dyDescent="0.25">
      <c r="A11" s="14"/>
      <c r="B11" s="127"/>
      <c r="C11" s="29" t="s">
        <v>47</v>
      </c>
      <c r="D11" s="30"/>
      <c r="E11" s="31"/>
      <c r="F11" s="30"/>
      <c r="G11" s="94"/>
      <c r="H11" s="14"/>
    </row>
    <row r="12" spans="1:8" x14ac:dyDescent="0.25">
      <c r="A12" s="14"/>
      <c r="B12" s="127"/>
      <c r="C12" s="29" t="s">
        <v>48</v>
      </c>
      <c r="D12" s="27" t="s">
        <v>49</v>
      </c>
      <c r="E12" s="32">
        <v>1</v>
      </c>
      <c r="F12" s="172">
        <v>200000</v>
      </c>
      <c r="G12" s="186">
        <f>E12*F12</f>
        <v>200000</v>
      </c>
      <c r="H12" s="14"/>
    </row>
    <row r="13" spans="1:8" ht="25.5" x14ac:dyDescent="0.25">
      <c r="A13" s="14"/>
      <c r="B13" s="127"/>
      <c r="C13" s="29" t="s">
        <v>50</v>
      </c>
      <c r="D13" s="27" t="s">
        <v>51</v>
      </c>
      <c r="E13" s="32">
        <v>10</v>
      </c>
      <c r="F13" s="193">
        <f>F12*E13%</f>
        <v>20000</v>
      </c>
      <c r="G13" s="186">
        <f>F13</f>
        <v>20000</v>
      </c>
      <c r="H13" s="14"/>
    </row>
    <row r="14" spans="1:8" x14ac:dyDescent="0.25">
      <c r="A14" s="14"/>
      <c r="B14" s="127"/>
      <c r="C14" s="26"/>
      <c r="D14" s="27"/>
      <c r="E14" s="32"/>
      <c r="F14" s="34"/>
      <c r="G14" s="186"/>
      <c r="H14" s="14"/>
    </row>
    <row r="15" spans="1:8" x14ac:dyDescent="0.25">
      <c r="A15" s="14"/>
      <c r="B15" s="127"/>
      <c r="C15" s="26"/>
      <c r="D15" s="27"/>
      <c r="E15" s="32"/>
      <c r="F15" s="34"/>
      <c r="G15" s="186"/>
      <c r="H15" s="14"/>
    </row>
    <row r="16" spans="1:8" x14ac:dyDescent="0.25">
      <c r="A16" s="14"/>
      <c r="B16" s="128" t="s">
        <v>52</v>
      </c>
      <c r="C16" s="26" t="s">
        <v>523</v>
      </c>
      <c r="D16" s="24"/>
      <c r="E16" s="35"/>
      <c r="F16" s="34"/>
      <c r="G16" s="186"/>
      <c r="H16" s="14"/>
    </row>
    <row r="17" spans="1:8" x14ac:dyDescent="0.25">
      <c r="A17" s="14"/>
      <c r="B17" s="128"/>
      <c r="C17" s="26"/>
      <c r="D17" s="24"/>
      <c r="E17" s="35"/>
      <c r="F17" s="34"/>
      <c r="G17" s="186"/>
      <c r="H17" s="14"/>
    </row>
    <row r="18" spans="1:8" ht="39" x14ac:dyDescent="0.25">
      <c r="A18" s="14"/>
      <c r="B18" s="128"/>
      <c r="C18" s="26" t="s">
        <v>568</v>
      </c>
      <c r="D18" s="24" t="s">
        <v>49</v>
      </c>
      <c r="E18" s="35">
        <v>1</v>
      </c>
      <c r="F18" s="172">
        <v>600000</v>
      </c>
      <c r="G18" s="186">
        <f t="shared" ref="G18:G32" si="0">E18*F18</f>
        <v>600000</v>
      </c>
      <c r="H18" s="14"/>
    </row>
    <row r="19" spans="1:8" x14ac:dyDescent="0.25">
      <c r="A19" s="14"/>
      <c r="B19" s="128"/>
      <c r="C19" s="26"/>
      <c r="D19" s="24"/>
      <c r="E19" s="35"/>
      <c r="F19" s="172"/>
      <c r="G19" s="186"/>
      <c r="H19" s="14"/>
    </row>
    <row r="20" spans="1:8" x14ac:dyDescent="0.25">
      <c r="A20" s="14"/>
      <c r="B20" s="128"/>
      <c r="C20" s="26" t="s">
        <v>566</v>
      </c>
      <c r="D20" s="24" t="s">
        <v>223</v>
      </c>
      <c r="E20" s="35">
        <v>300</v>
      </c>
      <c r="F20" s="172"/>
      <c r="G20" s="186"/>
      <c r="H20" s="14"/>
    </row>
    <row r="21" spans="1:8" x14ac:dyDescent="0.25">
      <c r="A21" s="14"/>
      <c r="B21" s="128"/>
      <c r="C21" s="26"/>
      <c r="D21" s="24"/>
      <c r="E21" s="35"/>
      <c r="F21" s="172"/>
      <c r="G21" s="186"/>
      <c r="H21" s="14"/>
    </row>
    <row r="22" spans="1:8" ht="26.25" x14ac:dyDescent="0.25">
      <c r="A22" s="14"/>
      <c r="B22" s="128"/>
      <c r="C22" s="26" t="s">
        <v>567</v>
      </c>
      <c r="D22" s="24" t="s">
        <v>51</v>
      </c>
      <c r="E22" s="195"/>
      <c r="F22" s="33"/>
      <c r="G22" s="186"/>
      <c r="H22" s="14"/>
    </row>
    <row r="23" spans="1:8" x14ac:dyDescent="0.25">
      <c r="A23" s="14"/>
      <c r="B23" s="128"/>
      <c r="C23" s="26"/>
      <c r="D23" s="24"/>
      <c r="E23" s="35"/>
      <c r="F23" s="33"/>
      <c r="G23" s="186"/>
      <c r="H23" s="14"/>
    </row>
    <row r="24" spans="1:8" x14ac:dyDescent="0.25">
      <c r="A24" s="14"/>
      <c r="B24" s="128" t="s">
        <v>53</v>
      </c>
      <c r="C24" s="26" t="s">
        <v>54</v>
      </c>
      <c r="D24" s="24"/>
      <c r="E24" s="35"/>
      <c r="F24" s="34"/>
      <c r="G24" s="186"/>
      <c r="H24" s="14"/>
    </row>
    <row r="25" spans="1:8" ht="1.5" customHeight="1" x14ac:dyDescent="0.25">
      <c r="A25" s="14"/>
      <c r="B25" s="128"/>
      <c r="C25" s="26"/>
      <c r="D25" s="24"/>
      <c r="E25" s="35"/>
      <c r="F25" s="34"/>
      <c r="G25" s="186"/>
      <c r="H25" s="14"/>
    </row>
    <row r="26" spans="1:8" ht="34.5" customHeight="1" x14ac:dyDescent="0.25">
      <c r="A26" s="14"/>
      <c r="B26" s="128"/>
      <c r="C26" s="26" t="s">
        <v>64</v>
      </c>
      <c r="D26" s="24" t="s">
        <v>49</v>
      </c>
      <c r="E26" s="35">
        <v>12</v>
      </c>
      <c r="F26" s="172">
        <v>8500</v>
      </c>
      <c r="G26" s="186">
        <f t="shared" si="0"/>
        <v>102000</v>
      </c>
      <c r="H26" s="14"/>
    </row>
    <row r="27" spans="1:8" ht="28.5" customHeight="1" x14ac:dyDescent="0.25">
      <c r="A27" s="14"/>
      <c r="B27" s="128"/>
      <c r="C27" s="26" t="s">
        <v>75</v>
      </c>
      <c r="D27" s="24" t="s">
        <v>51</v>
      </c>
      <c r="E27" s="35">
        <v>10</v>
      </c>
      <c r="F27" s="172">
        <f>F26*E27%</f>
        <v>850</v>
      </c>
      <c r="G27" s="186">
        <f>G26*0.1</f>
        <v>10200</v>
      </c>
      <c r="H27" s="14"/>
    </row>
    <row r="28" spans="1:8" x14ac:dyDescent="0.25">
      <c r="A28" s="14"/>
      <c r="B28" s="128"/>
      <c r="C28" s="26"/>
      <c r="D28" s="24"/>
      <c r="E28" s="35"/>
      <c r="F28" s="32"/>
      <c r="G28" s="186"/>
      <c r="H28" s="14"/>
    </row>
    <row r="29" spans="1:8" x14ac:dyDescent="0.25">
      <c r="A29" s="14"/>
      <c r="B29" s="128"/>
      <c r="C29" s="26" t="s">
        <v>55</v>
      </c>
      <c r="D29" s="24"/>
      <c r="E29" s="35"/>
      <c r="F29" s="32"/>
      <c r="G29" s="186"/>
      <c r="H29" s="14"/>
    </row>
    <row r="30" spans="1:8" x14ac:dyDescent="0.25">
      <c r="A30" s="14"/>
      <c r="B30" s="128"/>
      <c r="C30" s="26" t="s">
        <v>56</v>
      </c>
      <c r="D30" s="24"/>
      <c r="E30" s="35"/>
      <c r="F30" s="32"/>
      <c r="G30" s="186"/>
      <c r="H30" s="14"/>
    </row>
    <row r="31" spans="1:8" x14ac:dyDescent="0.25">
      <c r="A31" s="14"/>
      <c r="B31" s="128"/>
      <c r="C31" s="26"/>
      <c r="D31" s="24"/>
      <c r="E31" s="35"/>
      <c r="F31" s="32"/>
      <c r="G31" s="186"/>
      <c r="H31" s="14"/>
    </row>
    <row r="32" spans="1:8" x14ac:dyDescent="0.25">
      <c r="A32" s="14"/>
      <c r="B32" s="127"/>
      <c r="C32" s="26" t="s">
        <v>74</v>
      </c>
      <c r="D32" s="24" t="s">
        <v>49</v>
      </c>
      <c r="E32" s="35">
        <v>1</v>
      </c>
      <c r="F32" s="172">
        <v>30000</v>
      </c>
      <c r="G32" s="186">
        <f t="shared" si="0"/>
        <v>30000</v>
      </c>
      <c r="H32" s="14"/>
    </row>
    <row r="33" spans="1:8" ht="17.45" customHeight="1" x14ac:dyDescent="0.25">
      <c r="A33" s="14"/>
      <c r="B33" s="128"/>
      <c r="C33" s="26" t="s">
        <v>595</v>
      </c>
      <c r="D33" s="24" t="s">
        <v>51</v>
      </c>
      <c r="E33" s="35">
        <v>10</v>
      </c>
      <c r="F33" s="193">
        <f>F32</f>
        <v>30000</v>
      </c>
      <c r="G33" s="186">
        <f>G32*0.1</f>
        <v>3000</v>
      </c>
      <c r="H33" s="14"/>
    </row>
    <row r="34" spans="1:8" x14ac:dyDescent="0.25">
      <c r="A34" s="14"/>
      <c r="B34" s="128"/>
      <c r="C34" s="26"/>
      <c r="D34" s="24"/>
      <c r="E34" s="35"/>
      <c r="F34" s="34"/>
      <c r="G34" s="186"/>
      <c r="H34" s="14"/>
    </row>
    <row r="35" spans="1:8" x14ac:dyDescent="0.25">
      <c r="A35" s="14"/>
      <c r="B35" s="47" t="s">
        <v>57</v>
      </c>
      <c r="C35" s="26" t="s">
        <v>69</v>
      </c>
      <c r="D35" s="27"/>
      <c r="E35" s="36"/>
      <c r="F35" s="32"/>
      <c r="G35" s="186"/>
      <c r="H35" s="14"/>
    </row>
    <row r="36" spans="1:8" ht="26.25" x14ac:dyDescent="0.25">
      <c r="A36" s="14"/>
      <c r="B36" s="47"/>
      <c r="C36" s="26" t="s">
        <v>70</v>
      </c>
      <c r="D36" s="27" t="s">
        <v>73</v>
      </c>
      <c r="E36" s="36">
        <v>1</v>
      </c>
      <c r="F36" s="172"/>
      <c r="G36" s="186"/>
      <c r="H36" s="14"/>
    </row>
    <row r="37" spans="1:8" ht="26.25" x14ac:dyDescent="0.25">
      <c r="A37" s="14"/>
      <c r="B37" s="47"/>
      <c r="C37" s="26" t="s">
        <v>529</v>
      </c>
      <c r="D37" s="27" t="s">
        <v>58</v>
      </c>
      <c r="E37" s="36">
        <v>12</v>
      </c>
      <c r="F37" s="172"/>
      <c r="G37" s="186"/>
      <c r="H37" s="14"/>
    </row>
    <row r="38" spans="1:8" ht="17.45" customHeight="1" x14ac:dyDescent="0.25">
      <c r="A38" s="14"/>
      <c r="B38" s="128"/>
      <c r="C38" s="26" t="s">
        <v>71</v>
      </c>
      <c r="D38" s="27" t="s">
        <v>73</v>
      </c>
      <c r="E38" s="35">
        <v>1</v>
      </c>
      <c r="F38" s="172"/>
      <c r="G38" s="186"/>
      <c r="H38" s="14"/>
    </row>
    <row r="39" spans="1:8" ht="26.25" x14ac:dyDescent="0.25">
      <c r="A39" s="14"/>
      <c r="B39" s="128"/>
      <c r="C39" s="26" t="s">
        <v>72</v>
      </c>
      <c r="D39" s="24" t="s">
        <v>51</v>
      </c>
      <c r="E39" s="35">
        <f>G35+G38</f>
        <v>0</v>
      </c>
      <c r="F39" s="33"/>
      <c r="G39" s="186"/>
      <c r="H39" s="14"/>
    </row>
    <row r="40" spans="1:8" x14ac:dyDescent="0.25">
      <c r="A40" s="14"/>
      <c r="B40" s="128"/>
      <c r="C40" s="26"/>
      <c r="D40" s="24"/>
      <c r="E40" s="35"/>
      <c r="F40" s="37"/>
      <c r="G40" s="186"/>
      <c r="H40" s="14"/>
    </row>
    <row r="41" spans="1:8" ht="26.25" x14ac:dyDescent="0.25">
      <c r="A41" s="14"/>
      <c r="B41" s="129" t="s">
        <v>60</v>
      </c>
      <c r="C41" s="26" t="s">
        <v>61</v>
      </c>
      <c r="D41" s="38" t="s">
        <v>62</v>
      </c>
      <c r="E41" s="35">
        <v>2</v>
      </c>
      <c r="F41" s="172"/>
      <c r="G41" s="186"/>
      <c r="H41" s="14"/>
    </row>
    <row r="42" spans="1:8" x14ac:dyDescent="0.25">
      <c r="A42" s="14"/>
      <c r="B42" s="47"/>
      <c r="C42" s="39"/>
      <c r="D42" s="40"/>
      <c r="E42" s="41"/>
      <c r="F42" s="189"/>
      <c r="G42" s="94"/>
      <c r="H42" s="14"/>
    </row>
    <row r="43" spans="1:8" x14ac:dyDescent="0.25">
      <c r="A43" s="14"/>
      <c r="B43" s="167" t="s">
        <v>65</v>
      </c>
      <c r="C43" s="39" t="s">
        <v>67</v>
      </c>
      <c r="D43" s="40" t="s">
        <v>73</v>
      </c>
      <c r="E43" s="41">
        <v>1</v>
      </c>
      <c r="F43" s="189"/>
      <c r="G43" s="94"/>
      <c r="H43" s="14"/>
    </row>
    <row r="44" spans="1:8" x14ac:dyDescent="0.25">
      <c r="A44" s="14"/>
      <c r="B44" s="47"/>
      <c r="C44" s="39"/>
      <c r="D44" s="40"/>
      <c r="E44" s="41"/>
      <c r="F44" s="189"/>
      <c r="G44" s="94"/>
      <c r="H44" s="14"/>
    </row>
    <row r="45" spans="1:8" x14ac:dyDescent="0.25">
      <c r="A45" s="14"/>
      <c r="B45" s="47" t="s">
        <v>66</v>
      </c>
      <c r="C45" s="26" t="s">
        <v>68</v>
      </c>
      <c r="D45" s="40"/>
      <c r="E45" s="41"/>
      <c r="F45" s="173"/>
      <c r="G45" s="94"/>
      <c r="H45" s="14"/>
    </row>
    <row r="46" spans="1:8" x14ac:dyDescent="0.25">
      <c r="A46" s="14"/>
      <c r="B46" s="47"/>
      <c r="C46" s="39"/>
      <c r="D46" s="40"/>
      <c r="E46" s="41"/>
      <c r="F46" s="173"/>
      <c r="G46" s="94"/>
      <c r="H46" s="14"/>
    </row>
    <row r="47" spans="1:8" ht="26.25" x14ac:dyDescent="0.25">
      <c r="A47" s="14"/>
      <c r="B47" s="47"/>
      <c r="C47" s="26" t="s">
        <v>530</v>
      </c>
      <c r="D47" s="38" t="s">
        <v>76</v>
      </c>
      <c r="E47" s="43">
        <v>1</v>
      </c>
      <c r="F47" s="93">
        <v>350000</v>
      </c>
      <c r="G47" s="94">
        <f>F47*E47</f>
        <v>350000</v>
      </c>
      <c r="H47" s="14"/>
    </row>
    <row r="48" spans="1:8" x14ac:dyDescent="0.25">
      <c r="A48" s="14"/>
      <c r="B48" s="47"/>
      <c r="C48" s="39"/>
      <c r="D48" s="40"/>
      <c r="E48" s="41"/>
      <c r="F48" s="174"/>
      <c r="G48" s="94"/>
      <c r="H48" s="14"/>
    </row>
    <row r="49" spans="1:8" x14ac:dyDescent="0.25">
      <c r="A49" s="14"/>
      <c r="B49" s="129"/>
      <c r="C49" s="26"/>
      <c r="D49" s="40"/>
      <c r="E49" s="41"/>
      <c r="F49" s="174"/>
      <c r="G49" s="94"/>
      <c r="H49" s="14"/>
    </row>
    <row r="50" spans="1:8" x14ac:dyDescent="0.25">
      <c r="A50" s="14"/>
      <c r="B50" s="129"/>
      <c r="C50" s="26"/>
      <c r="D50" s="40"/>
      <c r="E50" s="41"/>
      <c r="F50" s="174"/>
      <c r="G50" s="94"/>
      <c r="H50" s="14"/>
    </row>
    <row r="51" spans="1:8" x14ac:dyDescent="0.25">
      <c r="A51" s="14"/>
      <c r="B51" s="127"/>
      <c r="C51" s="26"/>
      <c r="D51" s="27"/>
      <c r="E51" s="42"/>
      <c r="F51" s="27"/>
      <c r="G51" s="94"/>
      <c r="H51" s="14"/>
    </row>
    <row r="52" spans="1:8" x14ac:dyDescent="0.25">
      <c r="A52" s="14"/>
      <c r="B52" s="127"/>
      <c r="C52" s="26"/>
      <c r="D52" s="27"/>
      <c r="E52" s="42"/>
      <c r="F52" s="27"/>
      <c r="G52" s="94"/>
      <c r="H52" s="14"/>
    </row>
    <row r="53" spans="1:8" x14ac:dyDescent="0.25">
      <c r="A53" s="14"/>
      <c r="B53" s="127"/>
      <c r="C53" s="26"/>
      <c r="D53" s="24"/>
      <c r="E53" s="43"/>
      <c r="F53" s="44"/>
      <c r="G53" s="94"/>
      <c r="H53" s="14"/>
    </row>
    <row r="54" spans="1:8" x14ac:dyDescent="0.25">
      <c r="A54" s="14"/>
      <c r="B54" s="127"/>
      <c r="C54" s="26"/>
      <c r="D54" s="24"/>
      <c r="E54" s="43"/>
      <c r="F54" s="44"/>
      <c r="G54" s="94"/>
      <c r="H54" s="14"/>
    </row>
    <row r="55" spans="1:8" ht="15.75" thickBot="1" x14ac:dyDescent="0.3">
      <c r="A55" s="14"/>
      <c r="B55" s="127"/>
      <c r="C55" s="26"/>
      <c r="D55" s="27"/>
      <c r="E55" s="42"/>
      <c r="F55" s="27"/>
      <c r="G55" s="94"/>
      <c r="H55" s="14"/>
    </row>
    <row r="56" spans="1:8" ht="19.899999999999999" customHeight="1" thickBot="1" x14ac:dyDescent="0.3">
      <c r="A56" s="14"/>
      <c r="B56" s="61">
        <v>1200</v>
      </c>
      <c r="C56" s="262" t="s">
        <v>63</v>
      </c>
      <c r="D56" s="263"/>
      <c r="E56" s="263"/>
      <c r="F56" s="264"/>
      <c r="G56" s="100"/>
      <c r="H56" s="14"/>
    </row>
    <row r="57" spans="1:8" x14ac:dyDescent="0.25">
      <c r="A57" s="14"/>
      <c r="B57" s="14"/>
      <c r="C57" s="14"/>
      <c r="D57" s="16"/>
      <c r="E57" s="17"/>
      <c r="F57" s="14"/>
      <c r="G57" s="18"/>
      <c r="H57" s="14"/>
    </row>
    <row r="58" spans="1:8" x14ac:dyDescent="0.25">
      <c r="A58" s="14"/>
      <c r="B58" s="14"/>
      <c r="C58" s="14"/>
      <c r="D58" s="182" t="s">
        <v>532</v>
      </c>
      <c r="E58" s="17"/>
      <c r="F58" s="14"/>
      <c r="G58" s="18"/>
      <c r="H58" s="14"/>
    </row>
    <row r="59" spans="1:8" x14ac:dyDescent="0.25">
      <c r="A59" s="14"/>
      <c r="B59" s="14"/>
      <c r="C59" s="14"/>
      <c r="D59" s="16"/>
      <c r="E59" s="17"/>
      <c r="F59" s="14"/>
      <c r="G59" s="18"/>
      <c r="H59" s="14"/>
    </row>
    <row r="60" spans="1:8" x14ac:dyDescent="0.25">
      <c r="A60" s="14"/>
      <c r="B60" s="21"/>
      <c r="C60" s="14"/>
      <c r="D60" s="16"/>
      <c r="E60" s="22"/>
      <c r="F60" s="16"/>
      <c r="G60" s="18"/>
      <c r="H60" s="14"/>
    </row>
    <row r="61" spans="1:8" x14ac:dyDescent="0.25">
      <c r="A61" s="14"/>
      <c r="B61" s="20"/>
      <c r="C61" s="14"/>
      <c r="D61" s="16"/>
      <c r="E61" s="17"/>
      <c r="F61" s="14"/>
      <c r="G61" s="18"/>
      <c r="H61" s="14"/>
    </row>
  </sheetData>
  <mergeCells count="1">
    <mergeCell ref="C56:F56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zoomScaleNormal="100" workbookViewId="0">
      <selection activeCell="F15" sqref="F15"/>
    </sheetView>
  </sheetViews>
  <sheetFormatPr defaultRowHeight="15" x14ac:dyDescent="0.25"/>
  <cols>
    <col min="1" max="1" width="3.7109375" customWidth="1"/>
    <col min="2" max="2" width="9.140625" customWidth="1"/>
    <col min="3" max="3" width="51.28515625" customWidth="1"/>
    <col min="4" max="4" width="9.7109375" customWidth="1"/>
    <col min="5" max="5" width="11.7109375" customWidth="1"/>
    <col min="6" max="6" width="13.42578125" style="106" customWidth="1"/>
    <col min="7" max="7" width="17.140625" style="106" customWidth="1"/>
    <col min="8" max="8" width="3.5703125" customWidth="1"/>
  </cols>
  <sheetData>
    <row r="1" spans="1:8" x14ac:dyDescent="0.25">
      <c r="A1" s="14"/>
      <c r="B1" s="15"/>
      <c r="C1" s="14"/>
      <c r="D1" s="16"/>
      <c r="E1" s="17"/>
      <c r="F1" s="87"/>
      <c r="G1" s="87"/>
      <c r="H1" s="14"/>
    </row>
    <row r="2" spans="1:8" x14ac:dyDescent="0.25">
      <c r="A2" s="14"/>
      <c r="B2" s="15" t="s">
        <v>250</v>
      </c>
      <c r="C2" s="14"/>
      <c r="D2" s="19"/>
      <c r="E2" s="17"/>
      <c r="F2" s="87"/>
      <c r="G2" s="87"/>
      <c r="H2" s="14"/>
    </row>
    <row r="3" spans="1:8" ht="15.75" thickBot="1" x14ac:dyDescent="0.3">
      <c r="A3" s="14"/>
      <c r="B3" s="20"/>
      <c r="C3" s="14"/>
      <c r="D3" s="16"/>
      <c r="E3" s="17"/>
      <c r="F3" s="87"/>
      <c r="G3" s="88" t="s">
        <v>480</v>
      </c>
      <c r="H3" s="14"/>
    </row>
    <row r="4" spans="1:8" ht="20.45" customHeight="1" thickBot="1" x14ac:dyDescent="0.3">
      <c r="A4" s="14"/>
      <c r="B4" s="118" t="s">
        <v>38</v>
      </c>
      <c r="C4" s="49" t="s">
        <v>1</v>
      </c>
      <c r="D4" s="50" t="s">
        <v>39</v>
      </c>
      <c r="E4" s="51" t="s">
        <v>40</v>
      </c>
      <c r="F4" s="89" t="s">
        <v>41</v>
      </c>
      <c r="G4" s="90" t="s">
        <v>42</v>
      </c>
      <c r="H4" s="14"/>
    </row>
    <row r="5" spans="1:8" ht="20.45" customHeight="1" x14ac:dyDescent="0.25">
      <c r="A5" s="14"/>
      <c r="B5" s="119"/>
      <c r="C5" s="54"/>
      <c r="D5" s="55"/>
      <c r="E5" s="56"/>
      <c r="F5" s="91"/>
      <c r="G5" s="92"/>
      <c r="H5" s="14"/>
    </row>
    <row r="6" spans="1:8" ht="22.15" customHeight="1" x14ac:dyDescent="0.25">
      <c r="A6" s="14"/>
      <c r="B6" s="114" t="s">
        <v>479</v>
      </c>
      <c r="C6" s="23" t="s">
        <v>22</v>
      </c>
      <c r="D6" s="24"/>
      <c r="E6" s="43"/>
      <c r="F6" s="93"/>
      <c r="G6" s="94"/>
      <c r="H6" s="14"/>
    </row>
    <row r="7" spans="1:8" ht="18" customHeight="1" x14ac:dyDescent="0.25">
      <c r="A7" s="14"/>
      <c r="B7" s="114"/>
      <c r="C7" s="23"/>
      <c r="D7" s="24"/>
      <c r="E7" s="43"/>
      <c r="F7" s="93"/>
      <c r="G7" s="94"/>
      <c r="H7" s="14"/>
    </row>
    <row r="8" spans="1:8" x14ac:dyDescent="0.25">
      <c r="A8" s="14"/>
      <c r="B8" s="116">
        <v>57.02</v>
      </c>
      <c r="C8" s="25" t="s">
        <v>481</v>
      </c>
      <c r="D8" s="27"/>
      <c r="E8" s="42"/>
      <c r="F8" s="98"/>
      <c r="G8" s="94"/>
      <c r="H8" s="14"/>
    </row>
    <row r="9" spans="1:8" x14ac:dyDescent="0.25">
      <c r="A9" s="14"/>
      <c r="B9" s="116"/>
      <c r="C9" s="25" t="s">
        <v>482</v>
      </c>
      <c r="D9" s="135" t="s">
        <v>180</v>
      </c>
      <c r="E9" s="42">
        <v>1.7</v>
      </c>
      <c r="F9" s="98"/>
      <c r="G9" s="94"/>
      <c r="H9" s="14"/>
    </row>
    <row r="10" spans="1:8" x14ac:dyDescent="0.25">
      <c r="A10" s="14"/>
      <c r="B10" s="116"/>
      <c r="C10" s="25"/>
      <c r="D10" s="135"/>
      <c r="E10" s="42"/>
      <c r="F10" s="98"/>
      <c r="G10" s="94"/>
      <c r="H10" s="14"/>
    </row>
    <row r="11" spans="1:8" x14ac:dyDescent="0.25">
      <c r="A11" s="14"/>
      <c r="B11" s="116"/>
      <c r="C11" s="25" t="s">
        <v>483</v>
      </c>
      <c r="D11" s="98" t="s">
        <v>129</v>
      </c>
      <c r="E11" s="42">
        <v>90</v>
      </c>
      <c r="F11" s="98"/>
      <c r="G11" s="94"/>
      <c r="H11" s="14"/>
    </row>
    <row r="12" spans="1:8" x14ac:dyDescent="0.25">
      <c r="A12" s="14"/>
      <c r="B12" s="116"/>
      <c r="C12" s="66"/>
      <c r="D12" s="135"/>
      <c r="E12" s="42"/>
      <c r="F12" s="98"/>
      <c r="G12" s="94"/>
      <c r="H12" s="14"/>
    </row>
    <row r="13" spans="1:8" x14ac:dyDescent="0.25">
      <c r="A13" s="14"/>
      <c r="B13" s="116">
        <v>57.06</v>
      </c>
      <c r="C13" s="66" t="s">
        <v>484</v>
      </c>
      <c r="D13" s="138"/>
      <c r="E13" s="42"/>
      <c r="F13" s="98"/>
      <c r="G13" s="94"/>
      <c r="H13" s="14"/>
    </row>
    <row r="14" spans="1:8" x14ac:dyDescent="0.25">
      <c r="A14" s="14"/>
      <c r="B14" s="116"/>
      <c r="C14" s="139"/>
      <c r="D14" s="135"/>
      <c r="E14" s="42"/>
      <c r="F14" s="98"/>
      <c r="G14" s="94"/>
      <c r="H14" s="14"/>
    </row>
    <row r="15" spans="1:8" x14ac:dyDescent="0.25">
      <c r="A15" s="14"/>
      <c r="B15" s="116"/>
      <c r="C15" s="25" t="s">
        <v>485</v>
      </c>
      <c r="D15" s="98" t="s">
        <v>180</v>
      </c>
      <c r="E15" s="42">
        <v>1</v>
      </c>
      <c r="F15" s="98"/>
      <c r="G15" s="94"/>
      <c r="H15" s="14"/>
    </row>
    <row r="16" spans="1:8" x14ac:dyDescent="0.25">
      <c r="A16" s="14"/>
      <c r="B16" s="127"/>
      <c r="C16" s="25"/>
      <c r="D16" s="97"/>
      <c r="E16" s="42"/>
      <c r="F16" s="97"/>
      <c r="G16" s="45"/>
      <c r="H16" s="14"/>
    </row>
    <row r="17" spans="1:8" x14ac:dyDescent="0.25">
      <c r="A17" s="14"/>
      <c r="B17" s="127"/>
      <c r="C17" s="25"/>
      <c r="D17" s="98"/>
      <c r="E17" s="42"/>
      <c r="F17" s="98"/>
      <c r="G17" s="94"/>
      <c r="H17" s="14"/>
    </row>
    <row r="18" spans="1:8" x14ac:dyDescent="0.25">
      <c r="A18" s="14"/>
      <c r="B18" s="127"/>
      <c r="C18" s="25"/>
      <c r="D18" s="98"/>
      <c r="E18" s="42"/>
      <c r="F18" s="98"/>
      <c r="G18" s="94"/>
      <c r="H18" s="14"/>
    </row>
    <row r="19" spans="1:8" x14ac:dyDescent="0.25">
      <c r="A19" s="14"/>
      <c r="B19" s="127"/>
      <c r="C19" s="131"/>
      <c r="D19" s="98"/>
      <c r="E19" s="42"/>
      <c r="F19" s="98"/>
      <c r="G19" s="94"/>
      <c r="H19" s="14"/>
    </row>
    <row r="20" spans="1:8" x14ac:dyDescent="0.25">
      <c r="A20" s="14"/>
      <c r="B20" s="127"/>
      <c r="C20" s="26"/>
      <c r="D20" s="97"/>
      <c r="E20" s="42"/>
      <c r="F20" s="97"/>
      <c r="G20" s="45"/>
      <c r="H20" s="14"/>
    </row>
    <row r="21" spans="1:8" x14ac:dyDescent="0.25">
      <c r="A21" s="14"/>
      <c r="B21" s="127"/>
      <c r="C21" s="140"/>
      <c r="D21" s="98"/>
      <c r="E21" s="42"/>
      <c r="F21" s="98"/>
      <c r="G21" s="94"/>
      <c r="H21" s="14"/>
    </row>
    <row r="22" spans="1:8" x14ac:dyDescent="0.25">
      <c r="A22" s="14"/>
      <c r="B22" s="127"/>
      <c r="C22" s="140"/>
      <c r="D22" s="98"/>
      <c r="E22" s="42"/>
      <c r="F22" s="98"/>
      <c r="G22" s="94"/>
      <c r="H22" s="14"/>
    </row>
    <row r="23" spans="1:8" x14ac:dyDescent="0.25">
      <c r="A23" s="14"/>
      <c r="B23" s="127"/>
      <c r="C23" s="141"/>
      <c r="D23" s="98"/>
      <c r="E23" s="42"/>
      <c r="F23" s="98"/>
      <c r="G23" s="94"/>
      <c r="H23" s="14"/>
    </row>
    <row r="24" spans="1:8" x14ac:dyDescent="0.25">
      <c r="A24" s="14"/>
      <c r="B24" s="127"/>
      <c r="C24" s="140"/>
      <c r="D24" s="98"/>
      <c r="E24" s="42"/>
      <c r="F24" s="98"/>
      <c r="G24" s="94"/>
      <c r="H24" s="14"/>
    </row>
    <row r="25" spans="1:8" x14ac:dyDescent="0.25">
      <c r="A25" s="14"/>
      <c r="B25" s="127"/>
      <c r="C25" s="140"/>
      <c r="D25" s="98"/>
      <c r="E25" s="42"/>
      <c r="F25" s="98"/>
      <c r="G25" s="94"/>
      <c r="H25" s="14"/>
    </row>
    <row r="26" spans="1:8" x14ac:dyDescent="0.25">
      <c r="A26" s="14"/>
      <c r="B26" s="127"/>
      <c r="C26" s="140"/>
      <c r="D26" s="98"/>
      <c r="E26" s="42"/>
      <c r="F26" s="98"/>
      <c r="G26" s="94"/>
      <c r="H26" s="14"/>
    </row>
    <row r="27" spans="1:8" x14ac:dyDescent="0.25">
      <c r="A27" s="14"/>
      <c r="B27" s="127"/>
      <c r="C27" s="26"/>
      <c r="D27" s="27"/>
      <c r="E27" s="42"/>
      <c r="F27" s="97"/>
      <c r="G27" s="45"/>
      <c r="H27" s="14"/>
    </row>
    <row r="28" spans="1:8" x14ac:dyDescent="0.25">
      <c r="A28" s="14"/>
      <c r="B28" s="127"/>
      <c r="C28" s="26"/>
      <c r="D28" s="27"/>
      <c r="E28" s="42"/>
      <c r="F28" s="97"/>
      <c r="G28" s="45"/>
      <c r="H28" s="14"/>
    </row>
    <row r="29" spans="1:8" x14ac:dyDescent="0.25">
      <c r="A29" s="14"/>
      <c r="B29" s="127"/>
      <c r="C29" s="26"/>
      <c r="D29" s="27"/>
      <c r="E29" s="42"/>
      <c r="F29" s="97"/>
      <c r="G29" s="45"/>
      <c r="H29" s="14"/>
    </row>
    <row r="30" spans="1:8" x14ac:dyDescent="0.25">
      <c r="A30" s="14"/>
      <c r="B30" s="127"/>
      <c r="C30" s="131"/>
      <c r="D30" s="27"/>
      <c r="E30" s="42"/>
      <c r="F30" s="97"/>
      <c r="G30" s="45"/>
      <c r="H30" s="14"/>
    </row>
    <row r="31" spans="1:8" x14ac:dyDescent="0.25">
      <c r="A31" s="14"/>
      <c r="B31" s="127"/>
      <c r="C31" s="26"/>
      <c r="D31" s="27"/>
      <c r="E31" s="42"/>
      <c r="F31" s="97"/>
      <c r="G31" s="45"/>
      <c r="H31" s="14"/>
    </row>
    <row r="32" spans="1:8" x14ac:dyDescent="0.25">
      <c r="A32" s="14"/>
      <c r="B32" s="127"/>
      <c r="C32" s="26"/>
      <c r="D32" s="27"/>
      <c r="E32" s="42"/>
      <c r="F32" s="97"/>
      <c r="G32" s="45"/>
      <c r="H32" s="14"/>
    </row>
    <row r="33" spans="1:8" x14ac:dyDescent="0.25">
      <c r="A33" s="14"/>
      <c r="B33" s="127"/>
      <c r="C33" s="26"/>
      <c r="D33" s="97"/>
      <c r="E33" s="42"/>
      <c r="F33" s="97"/>
      <c r="G33" s="45"/>
      <c r="H33" s="14"/>
    </row>
    <row r="34" spans="1:8" x14ac:dyDescent="0.25">
      <c r="A34" s="14"/>
      <c r="B34" s="127"/>
      <c r="C34" s="26"/>
      <c r="D34" s="97"/>
      <c r="E34" s="42"/>
      <c r="F34" s="97"/>
      <c r="G34" s="45"/>
      <c r="H34" s="14"/>
    </row>
    <row r="35" spans="1:8" x14ac:dyDescent="0.25">
      <c r="A35" s="14"/>
      <c r="B35" s="127"/>
      <c r="C35" s="26"/>
      <c r="D35" s="98"/>
      <c r="E35" s="42"/>
      <c r="F35" s="97"/>
      <c r="G35" s="45"/>
      <c r="H35" s="14"/>
    </row>
    <row r="36" spans="1:8" x14ac:dyDescent="0.25">
      <c r="A36" s="14"/>
      <c r="B36" s="116"/>
      <c r="C36" s="26"/>
      <c r="D36" s="98"/>
      <c r="E36" s="42"/>
      <c r="F36" s="98"/>
      <c r="G36" s="94"/>
      <c r="H36" s="14"/>
    </row>
    <row r="37" spans="1:8" x14ac:dyDescent="0.25">
      <c r="A37" s="14"/>
      <c r="B37" s="116"/>
      <c r="C37" s="26"/>
      <c r="D37" s="27"/>
      <c r="E37" s="42"/>
      <c r="F37" s="98"/>
      <c r="G37" s="94"/>
      <c r="H37" s="14"/>
    </row>
    <row r="38" spans="1:8" x14ac:dyDescent="0.25">
      <c r="A38" s="14"/>
      <c r="B38" s="116"/>
      <c r="C38" s="26"/>
      <c r="D38" s="27"/>
      <c r="E38" s="42"/>
      <c r="F38" s="98"/>
      <c r="G38" s="94"/>
      <c r="H38" s="14"/>
    </row>
    <row r="39" spans="1:8" x14ac:dyDescent="0.25">
      <c r="A39" s="14"/>
      <c r="B39" s="116"/>
      <c r="C39" s="26"/>
      <c r="D39" s="27"/>
      <c r="E39" s="42"/>
      <c r="F39" s="98"/>
      <c r="G39" s="94"/>
      <c r="H39" s="14"/>
    </row>
    <row r="40" spans="1:8" x14ac:dyDescent="0.25">
      <c r="A40" s="14"/>
      <c r="B40" s="115"/>
      <c r="C40" s="26"/>
      <c r="D40" s="27"/>
      <c r="E40" s="42"/>
      <c r="F40" s="98"/>
      <c r="G40" s="94"/>
      <c r="H40" s="14"/>
    </row>
    <row r="41" spans="1:8" x14ac:dyDescent="0.25">
      <c r="A41" s="14"/>
      <c r="B41" s="116"/>
      <c r="C41" s="26"/>
      <c r="D41" s="27"/>
      <c r="E41" s="42"/>
      <c r="F41" s="98"/>
      <c r="G41" s="94"/>
      <c r="H41" s="14"/>
    </row>
    <row r="42" spans="1:8" x14ac:dyDescent="0.25">
      <c r="A42" s="14"/>
      <c r="B42" s="117"/>
      <c r="C42" s="70"/>
      <c r="D42" s="27"/>
      <c r="E42" s="65"/>
      <c r="F42" s="98"/>
      <c r="G42" s="96"/>
      <c r="H42" s="14"/>
    </row>
    <row r="43" spans="1:8" x14ac:dyDescent="0.25">
      <c r="A43" s="14"/>
      <c r="B43" s="117"/>
      <c r="C43" s="70"/>
      <c r="D43" s="27"/>
      <c r="E43" s="65"/>
      <c r="F43" s="98"/>
      <c r="G43" s="96"/>
      <c r="H43" s="14"/>
    </row>
    <row r="44" spans="1:8" x14ac:dyDescent="0.25">
      <c r="A44" s="14"/>
      <c r="B44" s="117"/>
      <c r="C44" s="70"/>
      <c r="D44" s="27"/>
      <c r="E44" s="65"/>
      <c r="F44" s="98"/>
      <c r="G44" s="96"/>
      <c r="H44" s="14"/>
    </row>
    <row r="45" spans="1:8" x14ac:dyDescent="0.25">
      <c r="A45" s="14"/>
      <c r="B45" s="117"/>
      <c r="C45" s="70"/>
      <c r="D45" s="27"/>
      <c r="E45" s="65"/>
      <c r="F45" s="98"/>
      <c r="G45" s="96"/>
      <c r="H45" s="14"/>
    </row>
    <row r="46" spans="1:8" x14ac:dyDescent="0.25">
      <c r="A46" s="14"/>
      <c r="B46" s="117"/>
      <c r="C46" s="70"/>
      <c r="D46" s="27"/>
      <c r="E46" s="65"/>
      <c r="F46" s="98"/>
      <c r="G46" s="96"/>
      <c r="H46" s="14"/>
    </row>
    <row r="47" spans="1:8" x14ac:dyDescent="0.25">
      <c r="A47" s="14"/>
      <c r="B47" s="117"/>
      <c r="C47" s="70"/>
      <c r="D47" s="27"/>
      <c r="E47" s="65"/>
      <c r="F47" s="98"/>
      <c r="G47" s="96"/>
      <c r="H47" s="14"/>
    </row>
    <row r="48" spans="1:8" x14ac:dyDescent="0.25">
      <c r="A48" s="14"/>
      <c r="B48" s="117"/>
      <c r="C48" s="70"/>
      <c r="D48" s="27"/>
      <c r="E48" s="65"/>
      <c r="F48" s="98"/>
      <c r="G48" s="96"/>
      <c r="H48" s="14"/>
    </row>
    <row r="49" spans="1:8" x14ac:dyDescent="0.25">
      <c r="A49" s="14"/>
      <c r="B49" s="117"/>
      <c r="C49" s="70"/>
      <c r="D49" s="27"/>
      <c r="E49" s="65"/>
      <c r="F49" s="98"/>
      <c r="G49" s="96"/>
      <c r="H49" s="14"/>
    </row>
    <row r="50" spans="1:8" x14ac:dyDescent="0.25">
      <c r="A50" s="14"/>
      <c r="B50" s="117"/>
      <c r="C50" s="70"/>
      <c r="D50" s="27"/>
      <c r="E50" s="65"/>
      <c r="F50" s="98"/>
      <c r="G50" s="96"/>
      <c r="H50" s="14"/>
    </row>
    <row r="51" spans="1:8" x14ac:dyDescent="0.25">
      <c r="A51" s="14"/>
      <c r="B51" s="117"/>
      <c r="C51" s="70"/>
      <c r="D51" s="136"/>
      <c r="E51" s="65"/>
      <c r="F51" s="98"/>
      <c r="G51" s="96"/>
      <c r="H51" s="14"/>
    </row>
    <row r="52" spans="1:8" x14ac:dyDescent="0.25">
      <c r="A52" s="14"/>
      <c r="B52" s="117"/>
      <c r="C52" s="70"/>
      <c r="D52" s="136"/>
      <c r="E52" s="65"/>
      <c r="F52" s="98"/>
      <c r="G52" s="96"/>
      <c r="H52" s="14"/>
    </row>
    <row r="53" spans="1:8" x14ac:dyDescent="0.25">
      <c r="A53" s="14"/>
      <c r="B53" s="117"/>
      <c r="C53" s="70"/>
      <c r="D53" s="27"/>
      <c r="E53" s="65"/>
      <c r="F53" s="98"/>
      <c r="G53" s="96"/>
      <c r="H53" s="14"/>
    </row>
    <row r="54" spans="1:8" x14ac:dyDescent="0.25">
      <c r="A54" s="14"/>
      <c r="B54" s="117"/>
      <c r="C54" s="70"/>
      <c r="D54" s="27"/>
      <c r="E54" s="65"/>
      <c r="F54" s="98"/>
      <c r="G54" s="96"/>
      <c r="H54" s="14"/>
    </row>
    <row r="55" spans="1:8" x14ac:dyDescent="0.25">
      <c r="A55" s="14"/>
      <c r="B55" s="117"/>
      <c r="C55" s="70"/>
      <c r="D55" s="27"/>
      <c r="E55" s="65"/>
      <c r="F55" s="98"/>
      <c r="G55" s="96"/>
      <c r="H55" s="14"/>
    </row>
    <row r="56" spans="1:8" x14ac:dyDescent="0.25">
      <c r="A56" s="14"/>
      <c r="B56" s="117"/>
      <c r="C56" s="70"/>
      <c r="D56" s="27"/>
      <c r="E56" s="65"/>
      <c r="F56" s="98"/>
      <c r="G56" s="96"/>
      <c r="H56" s="14"/>
    </row>
    <row r="57" spans="1:8" x14ac:dyDescent="0.25">
      <c r="A57" s="14"/>
      <c r="B57" s="117"/>
      <c r="C57" s="70"/>
      <c r="D57" s="27"/>
      <c r="E57" s="65"/>
      <c r="F57" s="98"/>
      <c r="G57" s="96"/>
      <c r="H57" s="14"/>
    </row>
    <row r="58" spans="1:8" x14ac:dyDescent="0.25">
      <c r="A58" s="14"/>
      <c r="B58" s="117"/>
      <c r="C58" s="70"/>
      <c r="D58" s="27"/>
      <c r="E58" s="65"/>
      <c r="F58" s="98"/>
      <c r="G58" s="96"/>
      <c r="H58" s="14"/>
    </row>
    <row r="59" spans="1:8" x14ac:dyDescent="0.25">
      <c r="A59" s="14"/>
      <c r="B59" s="117"/>
      <c r="C59" s="70"/>
      <c r="D59" s="27"/>
      <c r="E59" s="65"/>
      <c r="F59" s="98"/>
      <c r="G59" s="96"/>
      <c r="H59" s="14"/>
    </row>
    <row r="60" spans="1:8" x14ac:dyDescent="0.25">
      <c r="A60" s="14"/>
      <c r="B60" s="117"/>
      <c r="C60" s="70"/>
      <c r="D60" s="27"/>
      <c r="E60" s="65"/>
      <c r="F60" s="98"/>
      <c r="G60" s="96"/>
      <c r="H60" s="14"/>
    </row>
    <row r="61" spans="1:8" x14ac:dyDescent="0.25">
      <c r="A61" s="14"/>
      <c r="B61" s="117"/>
      <c r="C61" s="70"/>
      <c r="D61" s="27"/>
      <c r="E61" s="65"/>
      <c r="F61" s="98"/>
      <c r="G61" s="96"/>
      <c r="H61" s="14"/>
    </row>
    <row r="62" spans="1:8" x14ac:dyDescent="0.25">
      <c r="A62" s="14"/>
      <c r="B62" s="117"/>
      <c r="C62" s="70"/>
      <c r="D62" s="27"/>
      <c r="E62" s="65"/>
      <c r="F62" s="98"/>
      <c r="G62" s="96"/>
      <c r="H62" s="14"/>
    </row>
    <row r="63" spans="1:8" x14ac:dyDescent="0.25">
      <c r="A63" s="14"/>
      <c r="B63" s="117"/>
      <c r="C63" s="70"/>
      <c r="D63" s="27"/>
      <c r="E63" s="65"/>
      <c r="F63" s="98"/>
      <c r="G63" s="96"/>
      <c r="H63" s="14"/>
    </row>
    <row r="64" spans="1:8" ht="15.75" thickBot="1" x14ac:dyDescent="0.3">
      <c r="A64" s="14"/>
      <c r="B64" s="117"/>
      <c r="C64" s="70"/>
      <c r="D64" s="27"/>
      <c r="E64" s="65"/>
      <c r="F64" s="98"/>
      <c r="G64" s="96"/>
      <c r="H64" s="14"/>
    </row>
    <row r="65" spans="1:8" ht="19.899999999999999" customHeight="1" thickBot="1" x14ac:dyDescent="0.3">
      <c r="A65" s="14"/>
      <c r="B65" s="61">
        <v>5700</v>
      </c>
      <c r="C65" s="262" t="s">
        <v>237</v>
      </c>
      <c r="D65" s="263"/>
      <c r="E65" s="263"/>
      <c r="F65" s="264"/>
      <c r="G65" s="100"/>
      <c r="H65" s="14"/>
    </row>
    <row r="66" spans="1:8" x14ac:dyDescent="0.25">
      <c r="A66" s="14"/>
      <c r="B66" s="14"/>
      <c r="C66" s="14"/>
      <c r="D66" s="16"/>
      <c r="E66" s="17"/>
      <c r="F66" s="87"/>
      <c r="G66" s="87"/>
      <c r="H66" s="14"/>
    </row>
    <row r="67" spans="1:8" x14ac:dyDescent="0.25">
      <c r="D67" s="182" t="s">
        <v>551</v>
      </c>
    </row>
  </sheetData>
  <mergeCells count="1">
    <mergeCell ref="C65:F65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zoomScaleNormal="100" workbookViewId="0">
      <selection activeCell="E15" sqref="E15"/>
    </sheetView>
  </sheetViews>
  <sheetFormatPr defaultRowHeight="15" x14ac:dyDescent="0.25"/>
  <cols>
    <col min="1" max="1" width="3.7109375" customWidth="1"/>
    <col min="2" max="2" width="9.140625" customWidth="1"/>
    <col min="3" max="3" width="51.28515625" customWidth="1"/>
    <col min="4" max="4" width="9.7109375" customWidth="1"/>
    <col min="5" max="5" width="11.7109375" customWidth="1"/>
    <col min="6" max="6" width="13.42578125" style="106" customWidth="1"/>
    <col min="7" max="7" width="17.140625" style="106" customWidth="1"/>
    <col min="8" max="8" width="3.5703125" customWidth="1"/>
  </cols>
  <sheetData>
    <row r="1" spans="1:8" x14ac:dyDescent="0.25">
      <c r="A1" s="14"/>
      <c r="B1" s="15"/>
      <c r="C1" s="14"/>
      <c r="D1" s="16"/>
      <c r="E1" s="17"/>
      <c r="F1" s="87"/>
      <c r="G1" s="87"/>
      <c r="H1" s="14"/>
    </row>
    <row r="2" spans="1:8" x14ac:dyDescent="0.25">
      <c r="A2" s="14"/>
      <c r="B2" s="15" t="s">
        <v>250</v>
      </c>
      <c r="C2" s="14"/>
      <c r="D2" s="19"/>
      <c r="E2" s="17"/>
      <c r="F2" s="87"/>
      <c r="G2" s="87"/>
      <c r="H2" s="14"/>
    </row>
    <row r="3" spans="1:8" ht="15.75" thickBot="1" x14ac:dyDescent="0.3">
      <c r="A3" s="14"/>
      <c r="B3" s="20"/>
      <c r="C3" s="14"/>
      <c r="D3" s="16"/>
      <c r="E3" s="17"/>
      <c r="F3" s="87"/>
      <c r="G3" s="88" t="s">
        <v>487</v>
      </c>
      <c r="H3" s="14"/>
    </row>
    <row r="4" spans="1:8" ht="20.45" customHeight="1" thickBot="1" x14ac:dyDescent="0.3">
      <c r="A4" s="14"/>
      <c r="B4" s="118" t="s">
        <v>38</v>
      </c>
      <c r="C4" s="49" t="s">
        <v>1</v>
      </c>
      <c r="D4" s="50" t="s">
        <v>39</v>
      </c>
      <c r="E4" s="51" t="s">
        <v>40</v>
      </c>
      <c r="F4" s="89" t="s">
        <v>41</v>
      </c>
      <c r="G4" s="90" t="s">
        <v>42</v>
      </c>
      <c r="H4" s="14"/>
    </row>
    <row r="5" spans="1:8" ht="20.45" customHeight="1" x14ac:dyDescent="0.25">
      <c r="A5" s="14"/>
      <c r="B5" s="119"/>
      <c r="C5" s="54"/>
      <c r="D5" s="55"/>
      <c r="E5" s="56"/>
      <c r="F5" s="91"/>
      <c r="G5" s="92"/>
      <c r="H5" s="14"/>
    </row>
    <row r="6" spans="1:8" ht="22.15" customHeight="1" x14ac:dyDescent="0.25">
      <c r="A6" s="14"/>
      <c r="B6" s="114" t="s">
        <v>486</v>
      </c>
      <c r="C6" s="23" t="s">
        <v>488</v>
      </c>
      <c r="D6" s="24"/>
      <c r="E6" s="43"/>
      <c r="F6" s="93"/>
      <c r="G6" s="94"/>
      <c r="H6" s="14"/>
    </row>
    <row r="7" spans="1:8" ht="18" customHeight="1" x14ac:dyDescent="0.25">
      <c r="A7" s="14"/>
      <c r="B7" s="114"/>
      <c r="C7" s="23" t="s">
        <v>489</v>
      </c>
      <c r="D7" s="24"/>
      <c r="E7" s="43"/>
      <c r="F7" s="93"/>
      <c r="G7" s="94"/>
      <c r="H7" s="14"/>
    </row>
    <row r="8" spans="1:8" x14ac:dyDescent="0.25">
      <c r="A8" s="14"/>
      <c r="B8" s="116"/>
      <c r="C8" s="25"/>
      <c r="D8" s="27"/>
      <c r="E8" s="42"/>
      <c r="F8" s="98"/>
      <c r="G8" s="94"/>
      <c r="H8" s="14"/>
    </row>
    <row r="9" spans="1:8" x14ac:dyDescent="0.25">
      <c r="A9" s="14"/>
      <c r="B9" s="116">
        <v>59.01</v>
      </c>
      <c r="C9" s="25" t="s">
        <v>490</v>
      </c>
      <c r="D9" s="135"/>
      <c r="E9" s="42"/>
      <c r="F9" s="98"/>
      <c r="G9" s="94"/>
      <c r="H9" s="14"/>
    </row>
    <row r="10" spans="1:8" x14ac:dyDescent="0.25">
      <c r="A10" s="14"/>
      <c r="B10" s="116"/>
      <c r="C10" s="25"/>
      <c r="D10" s="135"/>
      <c r="E10" s="42"/>
      <c r="F10" s="98"/>
      <c r="G10" s="94"/>
      <c r="H10" s="14"/>
    </row>
    <row r="11" spans="1:8" x14ac:dyDescent="0.25">
      <c r="A11" s="14"/>
      <c r="B11" s="116"/>
      <c r="C11" s="142" t="s">
        <v>491</v>
      </c>
      <c r="D11" s="98" t="s">
        <v>180</v>
      </c>
      <c r="E11" s="42">
        <v>1.7</v>
      </c>
      <c r="F11" s="98"/>
      <c r="G11" s="94"/>
      <c r="H11" s="14"/>
    </row>
    <row r="12" spans="1:8" x14ac:dyDescent="0.25">
      <c r="A12" s="14"/>
      <c r="B12" s="116"/>
      <c r="C12" s="66"/>
      <c r="D12" s="135"/>
      <c r="E12" s="42"/>
      <c r="F12" s="98"/>
      <c r="G12" s="94"/>
      <c r="H12" s="14"/>
    </row>
    <row r="13" spans="1:8" x14ac:dyDescent="0.25">
      <c r="A13" s="14"/>
      <c r="B13" s="116"/>
      <c r="C13" s="66"/>
      <c r="D13" s="138"/>
      <c r="E13" s="42"/>
      <c r="F13" s="98"/>
      <c r="G13" s="94"/>
      <c r="H13" s="14"/>
    </row>
    <row r="14" spans="1:8" x14ac:dyDescent="0.25">
      <c r="A14" s="14"/>
      <c r="B14" s="116"/>
      <c r="C14" s="139"/>
      <c r="D14" s="135"/>
      <c r="E14" s="42"/>
      <c r="F14" s="98"/>
      <c r="G14" s="94"/>
      <c r="H14" s="14"/>
    </row>
    <row r="15" spans="1:8" x14ac:dyDescent="0.25">
      <c r="A15" s="14"/>
      <c r="B15" s="116"/>
      <c r="C15" s="25"/>
      <c r="D15" s="98"/>
      <c r="E15" s="42"/>
      <c r="F15" s="98"/>
      <c r="G15" s="94"/>
      <c r="H15" s="14"/>
    </row>
    <row r="16" spans="1:8" x14ac:dyDescent="0.25">
      <c r="A16" s="14"/>
      <c r="B16" s="127"/>
      <c r="C16" s="25"/>
      <c r="D16" s="97"/>
      <c r="E16" s="42"/>
      <c r="F16" s="97"/>
      <c r="G16" s="45"/>
      <c r="H16" s="14"/>
    </row>
    <row r="17" spans="1:8" x14ac:dyDescent="0.25">
      <c r="A17" s="14"/>
      <c r="B17" s="127"/>
      <c r="C17" s="25"/>
      <c r="D17" s="98"/>
      <c r="E17" s="42"/>
      <c r="F17" s="98"/>
      <c r="G17" s="94"/>
      <c r="H17" s="14"/>
    </row>
    <row r="18" spans="1:8" x14ac:dyDescent="0.25">
      <c r="A18" s="14"/>
      <c r="B18" s="127"/>
      <c r="C18" s="25"/>
      <c r="D18" s="98"/>
      <c r="E18" s="42"/>
      <c r="F18" s="98"/>
      <c r="G18" s="94"/>
      <c r="H18" s="14"/>
    </row>
    <row r="19" spans="1:8" x14ac:dyDescent="0.25">
      <c r="A19" s="14"/>
      <c r="B19" s="127"/>
      <c r="C19" s="131"/>
      <c r="D19" s="98"/>
      <c r="E19" s="42"/>
      <c r="F19" s="98"/>
      <c r="G19" s="94"/>
      <c r="H19" s="14"/>
    </row>
    <row r="20" spans="1:8" x14ac:dyDescent="0.25">
      <c r="A20" s="14"/>
      <c r="B20" s="127"/>
      <c r="C20" s="26"/>
      <c r="D20" s="97"/>
      <c r="E20" s="42"/>
      <c r="F20" s="97"/>
      <c r="G20" s="45"/>
      <c r="H20" s="14"/>
    </row>
    <row r="21" spans="1:8" x14ac:dyDescent="0.25">
      <c r="A21" s="14"/>
      <c r="B21" s="127"/>
      <c r="C21" s="140"/>
      <c r="D21" s="98"/>
      <c r="E21" s="42"/>
      <c r="F21" s="98"/>
      <c r="G21" s="94"/>
      <c r="H21" s="14"/>
    </row>
    <row r="22" spans="1:8" x14ac:dyDescent="0.25">
      <c r="A22" s="14"/>
      <c r="B22" s="127"/>
      <c r="C22" s="140"/>
      <c r="D22" s="98"/>
      <c r="E22" s="42"/>
      <c r="F22" s="98"/>
      <c r="G22" s="94"/>
      <c r="H22" s="14"/>
    </row>
    <row r="23" spans="1:8" x14ac:dyDescent="0.25">
      <c r="A23" s="14"/>
      <c r="B23" s="127"/>
      <c r="C23" s="141"/>
      <c r="D23" s="98"/>
      <c r="E23" s="42"/>
      <c r="F23" s="98"/>
      <c r="G23" s="94"/>
      <c r="H23" s="14"/>
    </row>
    <row r="24" spans="1:8" x14ac:dyDescent="0.25">
      <c r="A24" s="14"/>
      <c r="B24" s="127"/>
      <c r="C24" s="140"/>
      <c r="D24" s="98"/>
      <c r="E24" s="42"/>
      <c r="F24" s="98"/>
      <c r="G24" s="94"/>
      <c r="H24" s="14"/>
    </row>
    <row r="25" spans="1:8" x14ac:dyDescent="0.25">
      <c r="A25" s="14"/>
      <c r="B25" s="127"/>
      <c r="C25" s="140"/>
      <c r="D25" s="98"/>
      <c r="E25" s="42"/>
      <c r="F25" s="98"/>
      <c r="G25" s="94"/>
      <c r="H25" s="14"/>
    </row>
    <row r="26" spans="1:8" x14ac:dyDescent="0.25">
      <c r="A26" s="14"/>
      <c r="B26" s="127"/>
      <c r="C26" s="140"/>
      <c r="D26" s="98"/>
      <c r="E26" s="42"/>
      <c r="F26" s="98"/>
      <c r="G26" s="94"/>
      <c r="H26" s="14"/>
    </row>
    <row r="27" spans="1:8" x14ac:dyDescent="0.25">
      <c r="A27" s="14"/>
      <c r="B27" s="127"/>
      <c r="C27" s="26"/>
      <c r="D27" s="27"/>
      <c r="E27" s="42"/>
      <c r="F27" s="97"/>
      <c r="G27" s="45"/>
      <c r="H27" s="14"/>
    </row>
    <row r="28" spans="1:8" x14ac:dyDescent="0.25">
      <c r="A28" s="14"/>
      <c r="B28" s="127"/>
      <c r="C28" s="26"/>
      <c r="D28" s="27"/>
      <c r="E28" s="42"/>
      <c r="F28" s="97"/>
      <c r="G28" s="45"/>
      <c r="H28" s="14"/>
    </row>
    <row r="29" spans="1:8" x14ac:dyDescent="0.25">
      <c r="A29" s="14"/>
      <c r="B29" s="127"/>
      <c r="C29" s="26"/>
      <c r="D29" s="27"/>
      <c r="E29" s="42"/>
      <c r="F29" s="97"/>
      <c r="G29" s="45"/>
      <c r="H29" s="14"/>
    </row>
    <row r="30" spans="1:8" x14ac:dyDescent="0.25">
      <c r="A30" s="14"/>
      <c r="B30" s="127"/>
      <c r="C30" s="131"/>
      <c r="D30" s="27"/>
      <c r="E30" s="42"/>
      <c r="F30" s="97"/>
      <c r="G30" s="45"/>
      <c r="H30" s="14"/>
    </row>
    <row r="31" spans="1:8" x14ac:dyDescent="0.25">
      <c r="A31" s="14"/>
      <c r="B31" s="127"/>
      <c r="C31" s="26"/>
      <c r="D31" s="27"/>
      <c r="E31" s="42"/>
      <c r="F31" s="97"/>
      <c r="G31" s="45"/>
      <c r="H31" s="14"/>
    </row>
    <row r="32" spans="1:8" x14ac:dyDescent="0.25">
      <c r="A32" s="14"/>
      <c r="B32" s="127"/>
      <c r="C32" s="26"/>
      <c r="D32" s="27"/>
      <c r="E32" s="42"/>
      <c r="F32" s="97"/>
      <c r="G32" s="45"/>
      <c r="H32" s="14"/>
    </row>
    <row r="33" spans="1:8" x14ac:dyDescent="0.25">
      <c r="A33" s="14"/>
      <c r="B33" s="127"/>
      <c r="C33" s="26"/>
      <c r="D33" s="97"/>
      <c r="E33" s="42"/>
      <c r="F33" s="97"/>
      <c r="G33" s="45"/>
      <c r="H33" s="14"/>
    </row>
    <row r="34" spans="1:8" x14ac:dyDescent="0.25">
      <c r="A34" s="14"/>
      <c r="B34" s="127"/>
      <c r="C34" s="26"/>
      <c r="D34" s="97"/>
      <c r="E34" s="42"/>
      <c r="F34" s="97"/>
      <c r="G34" s="45"/>
      <c r="H34" s="14"/>
    </row>
    <row r="35" spans="1:8" x14ac:dyDescent="0.25">
      <c r="A35" s="14"/>
      <c r="B35" s="127"/>
      <c r="C35" s="26"/>
      <c r="D35" s="98"/>
      <c r="E35" s="42"/>
      <c r="F35" s="97"/>
      <c r="G35" s="45"/>
      <c r="H35" s="14"/>
    </row>
    <row r="36" spans="1:8" x14ac:dyDescent="0.25">
      <c r="A36" s="14"/>
      <c r="B36" s="116"/>
      <c r="C36" s="26"/>
      <c r="D36" s="98"/>
      <c r="E36" s="42"/>
      <c r="F36" s="98"/>
      <c r="G36" s="94"/>
      <c r="H36" s="14"/>
    </row>
    <row r="37" spans="1:8" x14ac:dyDescent="0.25">
      <c r="A37" s="14"/>
      <c r="B37" s="116"/>
      <c r="C37" s="26"/>
      <c r="D37" s="27"/>
      <c r="E37" s="42"/>
      <c r="F37" s="98"/>
      <c r="G37" s="94"/>
      <c r="H37" s="14"/>
    </row>
    <row r="38" spans="1:8" x14ac:dyDescent="0.25">
      <c r="A38" s="14"/>
      <c r="B38" s="116"/>
      <c r="C38" s="26"/>
      <c r="D38" s="27"/>
      <c r="E38" s="42"/>
      <c r="F38" s="98"/>
      <c r="G38" s="94"/>
      <c r="H38" s="14"/>
    </row>
    <row r="39" spans="1:8" x14ac:dyDescent="0.25">
      <c r="A39" s="14"/>
      <c r="B39" s="116"/>
      <c r="C39" s="26"/>
      <c r="D39" s="27"/>
      <c r="E39" s="42"/>
      <c r="F39" s="98"/>
      <c r="G39" s="94"/>
      <c r="H39" s="14"/>
    </row>
    <row r="40" spans="1:8" x14ac:dyDescent="0.25">
      <c r="A40" s="14"/>
      <c r="B40" s="115"/>
      <c r="C40" s="26"/>
      <c r="D40" s="27"/>
      <c r="E40" s="42"/>
      <c r="F40" s="98"/>
      <c r="G40" s="94"/>
      <c r="H40" s="14"/>
    </row>
    <row r="41" spans="1:8" x14ac:dyDescent="0.25">
      <c r="A41" s="14"/>
      <c r="B41" s="116"/>
      <c r="C41" s="26"/>
      <c r="D41" s="27"/>
      <c r="E41" s="42"/>
      <c r="F41" s="98"/>
      <c r="G41" s="94"/>
      <c r="H41" s="14"/>
    </row>
    <row r="42" spans="1:8" x14ac:dyDescent="0.25">
      <c r="A42" s="14"/>
      <c r="B42" s="117"/>
      <c r="C42" s="70"/>
      <c r="D42" s="27"/>
      <c r="E42" s="65"/>
      <c r="F42" s="98"/>
      <c r="G42" s="96"/>
      <c r="H42" s="14"/>
    </row>
    <row r="43" spans="1:8" x14ac:dyDescent="0.25">
      <c r="A43" s="14"/>
      <c r="B43" s="117"/>
      <c r="C43" s="70"/>
      <c r="D43" s="27"/>
      <c r="E43" s="65"/>
      <c r="F43" s="98"/>
      <c r="G43" s="96"/>
      <c r="H43" s="14"/>
    </row>
    <row r="44" spans="1:8" x14ac:dyDescent="0.25">
      <c r="A44" s="14"/>
      <c r="B44" s="117"/>
      <c r="C44" s="70"/>
      <c r="D44" s="27"/>
      <c r="E44" s="65"/>
      <c r="F44" s="98"/>
      <c r="G44" s="96"/>
      <c r="H44" s="14"/>
    </row>
    <row r="45" spans="1:8" x14ac:dyDescent="0.25">
      <c r="A45" s="14"/>
      <c r="B45" s="117"/>
      <c r="C45" s="70"/>
      <c r="D45" s="27"/>
      <c r="E45" s="65"/>
      <c r="F45" s="98"/>
      <c r="G45" s="96"/>
      <c r="H45" s="14"/>
    </row>
    <row r="46" spans="1:8" x14ac:dyDescent="0.25">
      <c r="A46" s="14"/>
      <c r="B46" s="117"/>
      <c r="C46" s="70"/>
      <c r="D46" s="27"/>
      <c r="E46" s="65"/>
      <c r="F46" s="98"/>
      <c r="G46" s="96"/>
      <c r="H46" s="14"/>
    </row>
    <row r="47" spans="1:8" x14ac:dyDescent="0.25">
      <c r="A47" s="14"/>
      <c r="B47" s="117"/>
      <c r="C47" s="70"/>
      <c r="D47" s="27"/>
      <c r="E47" s="65"/>
      <c r="F47" s="98"/>
      <c r="G47" s="96"/>
      <c r="H47" s="14"/>
    </row>
    <row r="48" spans="1:8" x14ac:dyDescent="0.25">
      <c r="A48" s="14"/>
      <c r="B48" s="117"/>
      <c r="C48" s="70"/>
      <c r="D48" s="27"/>
      <c r="E48" s="65"/>
      <c r="F48" s="98"/>
      <c r="G48" s="96"/>
      <c r="H48" s="14"/>
    </row>
    <row r="49" spans="1:8" x14ac:dyDescent="0.25">
      <c r="A49" s="14"/>
      <c r="B49" s="117"/>
      <c r="C49" s="70"/>
      <c r="D49" s="27"/>
      <c r="E49" s="65"/>
      <c r="F49" s="98"/>
      <c r="G49" s="96"/>
      <c r="H49" s="14"/>
    </row>
    <row r="50" spans="1:8" x14ac:dyDescent="0.25">
      <c r="A50" s="14"/>
      <c r="B50" s="117"/>
      <c r="C50" s="70"/>
      <c r="D50" s="27"/>
      <c r="E50" s="65"/>
      <c r="F50" s="98"/>
      <c r="G50" s="96"/>
      <c r="H50" s="14"/>
    </row>
    <row r="51" spans="1:8" x14ac:dyDescent="0.25">
      <c r="A51" s="14"/>
      <c r="B51" s="117"/>
      <c r="C51" s="70"/>
      <c r="D51" s="136"/>
      <c r="E51" s="65"/>
      <c r="F51" s="98"/>
      <c r="G51" s="96"/>
      <c r="H51" s="14"/>
    </row>
    <row r="52" spans="1:8" x14ac:dyDescent="0.25">
      <c r="A52" s="14"/>
      <c r="B52" s="117"/>
      <c r="C52" s="70"/>
      <c r="D52" s="27"/>
      <c r="E52" s="65"/>
      <c r="F52" s="98"/>
      <c r="G52" s="96"/>
      <c r="H52" s="14"/>
    </row>
    <row r="53" spans="1:8" x14ac:dyDescent="0.25">
      <c r="A53" s="14"/>
      <c r="B53" s="117"/>
      <c r="C53" s="70"/>
      <c r="D53" s="27"/>
      <c r="E53" s="65"/>
      <c r="F53" s="98"/>
      <c r="G53" s="96"/>
      <c r="H53" s="14"/>
    </row>
    <row r="54" spans="1:8" x14ac:dyDescent="0.25">
      <c r="A54" s="14"/>
      <c r="B54" s="117"/>
      <c r="C54" s="70"/>
      <c r="D54" s="27"/>
      <c r="E54" s="65"/>
      <c r="F54" s="98"/>
      <c r="G54" s="96"/>
      <c r="H54" s="14"/>
    </row>
    <row r="55" spans="1:8" x14ac:dyDescent="0.25">
      <c r="A55" s="14"/>
      <c r="B55" s="117"/>
      <c r="C55" s="70"/>
      <c r="D55" s="27"/>
      <c r="E55" s="65"/>
      <c r="F55" s="98"/>
      <c r="G55" s="96"/>
      <c r="H55" s="14"/>
    </row>
    <row r="56" spans="1:8" x14ac:dyDescent="0.25">
      <c r="A56" s="14"/>
      <c r="B56" s="117"/>
      <c r="C56" s="70"/>
      <c r="D56" s="27"/>
      <c r="E56" s="65"/>
      <c r="F56" s="98"/>
      <c r="G56" s="96"/>
      <c r="H56" s="14"/>
    </row>
    <row r="57" spans="1:8" x14ac:dyDescent="0.25">
      <c r="A57" s="14"/>
      <c r="B57" s="117"/>
      <c r="C57" s="70"/>
      <c r="D57" s="27"/>
      <c r="E57" s="65"/>
      <c r="F57" s="98"/>
      <c r="G57" s="96"/>
      <c r="H57" s="14"/>
    </row>
    <row r="58" spans="1:8" x14ac:dyDescent="0.25">
      <c r="A58" s="14"/>
      <c r="B58" s="117"/>
      <c r="C58" s="70"/>
      <c r="D58" s="27"/>
      <c r="E58" s="65"/>
      <c r="F58" s="98"/>
      <c r="G58" s="96"/>
      <c r="H58" s="14"/>
    </row>
    <row r="59" spans="1:8" x14ac:dyDescent="0.25">
      <c r="A59" s="14"/>
      <c r="B59" s="117"/>
      <c r="C59" s="70"/>
      <c r="D59" s="27"/>
      <c r="E59" s="65"/>
      <c r="F59" s="98"/>
      <c r="G59" s="96"/>
      <c r="H59" s="14"/>
    </row>
    <row r="60" spans="1:8" x14ac:dyDescent="0.25">
      <c r="A60" s="14"/>
      <c r="B60" s="117"/>
      <c r="C60" s="70"/>
      <c r="D60" s="27"/>
      <c r="E60" s="65"/>
      <c r="F60" s="98"/>
      <c r="G60" s="96"/>
      <c r="H60" s="14"/>
    </row>
    <row r="61" spans="1:8" x14ac:dyDescent="0.25">
      <c r="A61" s="14"/>
      <c r="B61" s="117"/>
      <c r="C61" s="70"/>
      <c r="D61" s="27"/>
      <c r="E61" s="65"/>
      <c r="F61" s="98"/>
      <c r="G61" s="96"/>
      <c r="H61" s="14"/>
    </row>
    <row r="62" spans="1:8" x14ac:dyDescent="0.25">
      <c r="A62" s="14"/>
      <c r="B62" s="117"/>
      <c r="C62" s="70"/>
      <c r="D62" s="27"/>
      <c r="E62" s="65"/>
      <c r="F62" s="98"/>
      <c r="G62" s="96"/>
      <c r="H62" s="14"/>
    </row>
    <row r="63" spans="1:8" x14ac:dyDescent="0.25">
      <c r="A63" s="14"/>
      <c r="B63" s="117"/>
      <c r="C63" s="70"/>
      <c r="D63" s="27"/>
      <c r="E63" s="65"/>
      <c r="F63" s="98"/>
      <c r="G63" s="96"/>
      <c r="H63" s="14"/>
    </row>
    <row r="64" spans="1:8" ht="15.75" thickBot="1" x14ac:dyDescent="0.3">
      <c r="A64" s="14"/>
      <c r="B64" s="117"/>
      <c r="C64" s="70"/>
      <c r="D64" s="27"/>
      <c r="E64" s="65"/>
      <c r="F64" s="98"/>
      <c r="G64" s="96"/>
      <c r="H64" s="14"/>
    </row>
    <row r="65" spans="1:8" ht="19.899999999999999" customHeight="1" thickBot="1" x14ac:dyDescent="0.3">
      <c r="A65" s="14"/>
      <c r="B65" s="61">
        <v>5900</v>
      </c>
      <c r="C65" s="262" t="s">
        <v>237</v>
      </c>
      <c r="D65" s="263"/>
      <c r="E65" s="263"/>
      <c r="F65" s="264"/>
      <c r="G65" s="100"/>
      <c r="H65" s="14"/>
    </row>
    <row r="66" spans="1:8" x14ac:dyDescent="0.25">
      <c r="A66" s="14"/>
      <c r="B66" s="14"/>
      <c r="C66" s="14"/>
      <c r="D66" s="16"/>
      <c r="E66" s="17"/>
      <c r="F66" s="87"/>
      <c r="G66" s="87"/>
      <c r="H66" s="14"/>
    </row>
    <row r="67" spans="1:8" x14ac:dyDescent="0.25">
      <c r="D67" s="182" t="s">
        <v>552</v>
      </c>
    </row>
  </sheetData>
  <mergeCells count="1">
    <mergeCell ref="C65:F65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tabSelected="1" zoomScaleNormal="100" workbookViewId="0">
      <selection activeCell="E23" sqref="E23"/>
    </sheetView>
  </sheetViews>
  <sheetFormatPr defaultRowHeight="15" x14ac:dyDescent="0.25"/>
  <cols>
    <col min="1" max="1" width="3.7109375" customWidth="1"/>
    <col min="2" max="2" width="9.140625" customWidth="1"/>
    <col min="3" max="3" width="51.28515625" customWidth="1"/>
    <col min="4" max="4" width="9.7109375" customWidth="1"/>
    <col min="5" max="5" width="11.7109375" customWidth="1"/>
    <col min="6" max="6" width="13.42578125" style="106" customWidth="1"/>
    <col min="7" max="7" width="17.140625" style="106" customWidth="1"/>
    <col min="8" max="8" width="3.5703125" customWidth="1"/>
  </cols>
  <sheetData>
    <row r="1" spans="1:8" x14ac:dyDescent="0.25">
      <c r="A1" s="14"/>
      <c r="B1" s="15"/>
      <c r="C1" s="14"/>
      <c r="D1" s="16"/>
      <c r="E1" s="17"/>
      <c r="F1" s="87"/>
      <c r="G1" s="87"/>
      <c r="H1" s="14"/>
    </row>
    <row r="2" spans="1:8" x14ac:dyDescent="0.25">
      <c r="A2" s="14"/>
      <c r="B2" s="15" t="s">
        <v>250</v>
      </c>
      <c r="C2" s="14"/>
      <c r="D2" s="19"/>
      <c r="E2" s="17"/>
      <c r="F2" s="87"/>
      <c r="G2" s="87"/>
      <c r="H2" s="14"/>
    </row>
    <row r="3" spans="1:8" ht="15.75" thickBot="1" x14ac:dyDescent="0.3">
      <c r="A3" s="14"/>
      <c r="B3" s="20"/>
      <c r="C3" s="14"/>
      <c r="D3" s="16"/>
      <c r="E3" s="17"/>
      <c r="F3" s="87"/>
      <c r="G3" s="88" t="s">
        <v>493</v>
      </c>
      <c r="H3" s="14"/>
    </row>
    <row r="4" spans="1:8" ht="20.45" customHeight="1" thickBot="1" x14ac:dyDescent="0.3">
      <c r="A4" s="14"/>
      <c r="B4" s="118" t="s">
        <v>38</v>
      </c>
      <c r="C4" s="49" t="s">
        <v>1</v>
      </c>
      <c r="D4" s="50" t="s">
        <v>39</v>
      </c>
      <c r="E4" s="51" t="s">
        <v>40</v>
      </c>
      <c r="F4" s="89" t="s">
        <v>41</v>
      </c>
      <c r="G4" s="90" t="s">
        <v>42</v>
      </c>
      <c r="H4" s="14"/>
    </row>
    <row r="5" spans="1:8" ht="20.45" customHeight="1" x14ac:dyDescent="0.25">
      <c r="A5" s="14"/>
      <c r="B5" s="119"/>
      <c r="C5" s="54"/>
      <c r="D5" s="55"/>
      <c r="E5" s="56"/>
      <c r="F5" s="91"/>
      <c r="G5" s="92"/>
      <c r="H5" s="14"/>
    </row>
    <row r="6" spans="1:8" ht="22.15" customHeight="1" x14ac:dyDescent="0.25">
      <c r="A6" s="14"/>
      <c r="B6" s="114" t="s">
        <v>492</v>
      </c>
      <c r="C6" s="23" t="s">
        <v>521</v>
      </c>
      <c r="D6" s="24"/>
      <c r="E6" s="43"/>
      <c r="F6" s="93"/>
      <c r="G6" s="94"/>
      <c r="H6" s="14"/>
    </row>
    <row r="7" spans="1:8" ht="18" customHeight="1" x14ac:dyDescent="0.25">
      <c r="A7" s="14"/>
      <c r="B7" s="114"/>
      <c r="C7" s="23"/>
      <c r="D7" s="24"/>
      <c r="E7" s="43"/>
      <c r="F7" s="93"/>
      <c r="G7" s="94"/>
      <c r="H7" s="14"/>
    </row>
    <row r="8" spans="1:8" x14ac:dyDescent="0.25">
      <c r="A8" s="14"/>
      <c r="B8" s="116">
        <v>73.010000000000005</v>
      </c>
      <c r="C8" s="25" t="s">
        <v>494</v>
      </c>
      <c r="D8" s="135"/>
      <c r="E8" s="42"/>
      <c r="F8" s="98"/>
      <c r="G8" s="94"/>
      <c r="H8" s="14"/>
    </row>
    <row r="9" spans="1:8" x14ac:dyDescent="0.25">
      <c r="A9" s="14"/>
      <c r="B9" s="116"/>
      <c r="C9" s="25"/>
      <c r="D9" s="135"/>
      <c r="E9" s="42"/>
      <c r="F9" s="98"/>
      <c r="G9" s="94"/>
      <c r="H9" s="14"/>
    </row>
    <row r="10" spans="1:8" ht="25.5" x14ac:dyDescent="0.25">
      <c r="A10" s="14"/>
      <c r="B10" s="116"/>
      <c r="C10" s="142" t="s">
        <v>495</v>
      </c>
      <c r="D10" s="98"/>
      <c r="E10" s="42"/>
      <c r="F10" s="98"/>
      <c r="G10" s="94"/>
      <c r="H10" s="14"/>
    </row>
    <row r="11" spans="1:8" x14ac:dyDescent="0.25">
      <c r="A11" s="14"/>
      <c r="B11" s="116"/>
      <c r="C11" s="25" t="s">
        <v>496</v>
      </c>
      <c r="D11" s="135" t="s">
        <v>129</v>
      </c>
      <c r="E11" s="42">
        <v>11000</v>
      </c>
      <c r="F11" s="98"/>
      <c r="G11" s="94"/>
      <c r="H11" s="14"/>
    </row>
    <row r="12" spans="1:8" x14ac:dyDescent="0.25">
      <c r="A12" s="14"/>
      <c r="B12" s="116"/>
      <c r="C12" s="25" t="s">
        <v>623</v>
      </c>
      <c r="D12" s="135"/>
      <c r="E12" s="42"/>
      <c r="F12" s="98"/>
      <c r="G12" s="94"/>
      <c r="H12" s="14"/>
    </row>
    <row r="13" spans="1:8" x14ac:dyDescent="0.25">
      <c r="A13" s="14"/>
      <c r="B13" s="116"/>
      <c r="C13" s="25" t="s">
        <v>624</v>
      </c>
      <c r="D13" s="135" t="s">
        <v>129</v>
      </c>
      <c r="E13" s="42">
        <v>2000</v>
      </c>
      <c r="F13" s="98"/>
      <c r="G13" s="94"/>
      <c r="H13" s="14"/>
    </row>
    <row r="14" spans="1:8" x14ac:dyDescent="0.25">
      <c r="A14" s="14"/>
      <c r="B14" s="116"/>
      <c r="C14" s="66"/>
      <c r="D14" s="138"/>
      <c r="E14" s="42"/>
      <c r="F14" s="98"/>
      <c r="G14" s="94"/>
      <c r="H14" s="14"/>
    </row>
    <row r="15" spans="1:8" x14ac:dyDescent="0.25">
      <c r="A15" s="14"/>
      <c r="B15" s="116">
        <v>73.02</v>
      </c>
      <c r="C15" s="139" t="s">
        <v>612</v>
      </c>
      <c r="D15" s="135"/>
      <c r="E15" s="42"/>
      <c r="F15" s="98"/>
      <c r="G15" s="94"/>
      <c r="H15" s="14"/>
    </row>
    <row r="16" spans="1:8" x14ac:dyDescent="0.25">
      <c r="A16" s="14"/>
      <c r="B16" s="116"/>
      <c r="C16" s="139"/>
      <c r="D16" s="135"/>
      <c r="E16" s="42"/>
      <c r="F16" s="98"/>
      <c r="G16" s="94"/>
      <c r="H16" s="14"/>
    </row>
    <row r="17" spans="1:8" x14ac:dyDescent="0.25">
      <c r="A17" s="14"/>
      <c r="B17" s="116"/>
      <c r="C17" s="139" t="s">
        <v>613</v>
      </c>
      <c r="D17" s="135"/>
      <c r="E17" s="42"/>
      <c r="F17" s="98"/>
      <c r="G17" s="94"/>
      <c r="H17" s="14"/>
    </row>
    <row r="18" spans="1:8" x14ac:dyDescent="0.25">
      <c r="A18" s="14"/>
      <c r="B18" s="116"/>
      <c r="C18" s="139" t="s">
        <v>614</v>
      </c>
      <c r="D18" s="135" t="s">
        <v>191</v>
      </c>
      <c r="E18" s="42">
        <v>15</v>
      </c>
      <c r="F18" s="98"/>
      <c r="G18" s="94"/>
      <c r="H18" s="14"/>
    </row>
    <row r="19" spans="1:8" x14ac:dyDescent="0.25">
      <c r="A19" s="14"/>
      <c r="B19" s="116"/>
      <c r="C19" s="139"/>
      <c r="D19" s="135"/>
      <c r="E19" s="42"/>
      <c r="F19" s="98"/>
      <c r="G19" s="94"/>
      <c r="H19" s="14"/>
    </row>
    <row r="20" spans="1:8" x14ac:dyDescent="0.25">
      <c r="A20" s="14"/>
      <c r="B20" s="127">
        <v>73.03</v>
      </c>
      <c r="C20" s="25" t="s">
        <v>497</v>
      </c>
      <c r="D20" s="97"/>
      <c r="E20" s="42"/>
      <c r="F20" s="97"/>
      <c r="G20" s="45"/>
      <c r="H20" s="14"/>
    </row>
    <row r="21" spans="1:8" x14ac:dyDescent="0.25">
      <c r="A21" s="14"/>
      <c r="B21" s="127"/>
      <c r="C21" s="25" t="s">
        <v>498</v>
      </c>
      <c r="D21" s="98" t="s">
        <v>73</v>
      </c>
      <c r="E21" s="42">
        <v>1</v>
      </c>
      <c r="F21" s="98"/>
      <c r="G21" s="94"/>
      <c r="H21" s="14"/>
    </row>
    <row r="22" spans="1:8" x14ac:dyDescent="0.25">
      <c r="A22" s="14"/>
      <c r="B22" s="127"/>
      <c r="C22" s="25" t="s">
        <v>499</v>
      </c>
      <c r="D22" s="98"/>
      <c r="E22" s="42"/>
      <c r="F22" s="98"/>
      <c r="G22" s="94"/>
      <c r="H22" s="14"/>
    </row>
    <row r="23" spans="1:8" x14ac:dyDescent="0.25">
      <c r="A23" s="14"/>
      <c r="B23" s="127"/>
      <c r="C23" s="131" t="s">
        <v>500</v>
      </c>
      <c r="D23" s="98" t="s">
        <v>51</v>
      </c>
      <c r="E23" s="98"/>
      <c r="F23" s="69"/>
      <c r="G23" s="94"/>
      <c r="H23" s="14"/>
    </row>
    <row r="24" spans="1:8" x14ac:dyDescent="0.25">
      <c r="A24" s="14"/>
      <c r="B24" s="127"/>
      <c r="C24" s="26"/>
      <c r="D24" s="97"/>
      <c r="E24" s="42"/>
      <c r="F24" s="97"/>
      <c r="G24" s="45"/>
      <c r="H24" s="14"/>
    </row>
    <row r="25" spans="1:8" x14ac:dyDescent="0.25">
      <c r="A25" s="14"/>
      <c r="B25" s="127"/>
      <c r="C25" s="140"/>
      <c r="D25" s="98"/>
      <c r="E25" s="42"/>
      <c r="F25" s="98"/>
      <c r="G25" s="94"/>
      <c r="H25" s="14"/>
    </row>
    <row r="26" spans="1:8" x14ac:dyDescent="0.25">
      <c r="A26" s="14"/>
      <c r="B26" s="127"/>
      <c r="C26" s="140"/>
      <c r="D26" s="98"/>
      <c r="E26" s="42"/>
      <c r="F26" s="98"/>
      <c r="G26" s="94"/>
      <c r="H26" s="14"/>
    </row>
    <row r="27" spans="1:8" x14ac:dyDescent="0.25">
      <c r="A27" s="14"/>
      <c r="B27" s="127"/>
      <c r="C27" s="141"/>
      <c r="D27" s="98"/>
      <c r="E27" s="42"/>
      <c r="F27" s="98"/>
      <c r="G27" s="94"/>
      <c r="H27" s="14"/>
    </row>
    <row r="28" spans="1:8" x14ac:dyDescent="0.25">
      <c r="A28" s="14"/>
      <c r="B28" s="127"/>
      <c r="C28" s="140"/>
      <c r="D28" s="98"/>
      <c r="E28" s="42"/>
      <c r="F28" s="98"/>
      <c r="G28" s="94"/>
      <c r="H28" s="14"/>
    </row>
    <row r="29" spans="1:8" x14ac:dyDescent="0.25">
      <c r="A29" s="14"/>
      <c r="B29" s="127"/>
      <c r="C29" s="140"/>
      <c r="D29" s="98"/>
      <c r="E29" s="42"/>
      <c r="F29" s="98"/>
      <c r="G29" s="94"/>
      <c r="H29" s="14"/>
    </row>
    <row r="30" spans="1:8" x14ac:dyDescent="0.25">
      <c r="A30" s="14"/>
      <c r="B30" s="127"/>
      <c r="C30" s="140"/>
      <c r="D30" s="98"/>
      <c r="E30" s="42"/>
      <c r="F30" s="98"/>
      <c r="G30" s="94"/>
      <c r="H30" s="14"/>
    </row>
    <row r="31" spans="1:8" x14ac:dyDescent="0.25">
      <c r="A31" s="14"/>
      <c r="B31" s="127"/>
      <c r="C31" s="26"/>
      <c r="D31" s="27"/>
      <c r="E31" s="42"/>
      <c r="F31" s="97"/>
      <c r="G31" s="45"/>
      <c r="H31" s="14"/>
    </row>
    <row r="32" spans="1:8" x14ac:dyDescent="0.25">
      <c r="A32" s="14"/>
      <c r="B32" s="127"/>
      <c r="C32" s="26"/>
      <c r="D32" s="27"/>
      <c r="E32" s="42"/>
      <c r="F32" s="97"/>
      <c r="G32" s="45"/>
      <c r="H32" s="14"/>
    </row>
    <row r="33" spans="1:8" x14ac:dyDescent="0.25">
      <c r="A33" s="14"/>
      <c r="B33" s="127"/>
      <c r="C33" s="26"/>
      <c r="D33" s="27"/>
      <c r="E33" s="42"/>
      <c r="F33" s="97"/>
      <c r="G33" s="45"/>
      <c r="H33" s="14"/>
    </row>
    <row r="34" spans="1:8" x14ac:dyDescent="0.25">
      <c r="A34" s="14"/>
      <c r="B34" s="127"/>
      <c r="C34" s="131"/>
      <c r="D34" s="27"/>
      <c r="E34" s="42"/>
      <c r="F34" s="97"/>
      <c r="G34" s="45"/>
      <c r="H34" s="14"/>
    </row>
    <row r="35" spans="1:8" x14ac:dyDescent="0.25">
      <c r="A35" s="14"/>
      <c r="B35" s="127"/>
      <c r="C35" s="26"/>
      <c r="D35" s="27"/>
      <c r="E35" s="42"/>
      <c r="F35" s="97"/>
      <c r="G35" s="45"/>
      <c r="H35" s="14"/>
    </row>
    <row r="36" spans="1:8" x14ac:dyDescent="0.25">
      <c r="A36" s="14"/>
      <c r="B36" s="127"/>
      <c r="C36" s="26"/>
      <c r="D36" s="27"/>
      <c r="E36" s="42"/>
      <c r="F36" s="97"/>
      <c r="G36" s="45"/>
      <c r="H36" s="14"/>
    </row>
    <row r="37" spans="1:8" x14ac:dyDescent="0.25">
      <c r="A37" s="14"/>
      <c r="B37" s="127"/>
      <c r="C37" s="26"/>
      <c r="D37" s="97"/>
      <c r="E37" s="42"/>
      <c r="F37" s="97"/>
      <c r="G37" s="45"/>
      <c r="H37" s="14"/>
    </row>
    <row r="38" spans="1:8" x14ac:dyDescent="0.25">
      <c r="A38" s="14"/>
      <c r="B38" s="127"/>
      <c r="C38" s="26"/>
      <c r="D38" s="97"/>
      <c r="E38" s="42"/>
      <c r="F38" s="97"/>
      <c r="G38" s="45"/>
      <c r="H38" s="14"/>
    </row>
    <row r="39" spans="1:8" x14ac:dyDescent="0.25">
      <c r="A39" s="14"/>
      <c r="B39" s="127"/>
      <c r="C39" s="26"/>
      <c r="D39" s="98"/>
      <c r="E39" s="42"/>
      <c r="F39" s="97"/>
      <c r="G39" s="45"/>
      <c r="H39" s="14"/>
    </row>
    <row r="40" spans="1:8" x14ac:dyDescent="0.25">
      <c r="A40" s="14"/>
      <c r="B40" s="116"/>
      <c r="C40" s="26"/>
      <c r="D40" s="98"/>
      <c r="E40" s="42"/>
      <c r="F40" s="98"/>
      <c r="G40" s="94"/>
      <c r="H40" s="14"/>
    </row>
    <row r="41" spans="1:8" x14ac:dyDescent="0.25">
      <c r="A41" s="14"/>
      <c r="B41" s="116"/>
      <c r="C41" s="26"/>
      <c r="D41" s="27"/>
      <c r="E41" s="42"/>
      <c r="F41" s="98"/>
      <c r="G41" s="94"/>
      <c r="H41" s="14"/>
    </row>
    <row r="42" spans="1:8" x14ac:dyDescent="0.25">
      <c r="A42" s="14"/>
      <c r="B42" s="116"/>
      <c r="C42" s="26"/>
      <c r="D42" s="27"/>
      <c r="E42" s="42"/>
      <c r="F42" s="98"/>
      <c r="G42" s="94"/>
      <c r="H42" s="14"/>
    </row>
    <row r="43" spans="1:8" x14ac:dyDescent="0.25">
      <c r="A43" s="14"/>
      <c r="B43" s="116"/>
      <c r="C43" s="26"/>
      <c r="D43" s="27"/>
      <c r="E43" s="42"/>
      <c r="F43" s="98"/>
      <c r="G43" s="94"/>
      <c r="H43" s="14"/>
    </row>
    <row r="44" spans="1:8" x14ac:dyDescent="0.25">
      <c r="A44" s="14"/>
      <c r="B44" s="115"/>
      <c r="C44" s="26"/>
      <c r="D44" s="27"/>
      <c r="E44" s="42"/>
      <c r="F44" s="98"/>
      <c r="G44" s="94"/>
      <c r="H44" s="14"/>
    </row>
    <row r="45" spans="1:8" x14ac:dyDescent="0.25">
      <c r="A45" s="14"/>
      <c r="B45" s="116"/>
      <c r="C45" s="26"/>
      <c r="D45" s="27"/>
      <c r="E45" s="42"/>
      <c r="F45" s="98"/>
      <c r="G45" s="94"/>
      <c r="H45" s="14"/>
    </row>
    <row r="46" spans="1:8" x14ac:dyDescent="0.25">
      <c r="A46" s="14"/>
      <c r="B46" s="117"/>
      <c r="C46" s="70"/>
      <c r="D46" s="27"/>
      <c r="E46" s="65"/>
      <c r="F46" s="98"/>
      <c r="G46" s="96"/>
      <c r="H46" s="14"/>
    </row>
    <row r="47" spans="1:8" x14ac:dyDescent="0.25">
      <c r="A47" s="14"/>
      <c r="B47" s="117"/>
      <c r="C47" s="70"/>
      <c r="D47" s="27"/>
      <c r="E47" s="65"/>
      <c r="F47" s="98"/>
      <c r="G47" s="96"/>
      <c r="H47" s="14"/>
    </row>
    <row r="48" spans="1:8" x14ac:dyDescent="0.25">
      <c r="A48" s="14"/>
      <c r="B48" s="117"/>
      <c r="C48" s="70"/>
      <c r="D48" s="27"/>
      <c r="E48" s="65"/>
      <c r="F48" s="98"/>
      <c r="G48" s="96"/>
      <c r="H48" s="14"/>
    </row>
    <row r="49" spans="1:8" x14ac:dyDescent="0.25">
      <c r="A49" s="14"/>
      <c r="B49" s="117"/>
      <c r="C49" s="70"/>
      <c r="D49" s="27"/>
      <c r="E49" s="65"/>
      <c r="F49" s="98"/>
      <c r="G49" s="96"/>
      <c r="H49" s="14"/>
    </row>
    <row r="50" spans="1:8" x14ac:dyDescent="0.25">
      <c r="A50" s="14"/>
      <c r="B50" s="117"/>
      <c r="C50" s="70"/>
      <c r="D50" s="27"/>
      <c r="E50" s="65"/>
      <c r="F50" s="98"/>
      <c r="G50" s="96"/>
      <c r="H50" s="14"/>
    </row>
    <row r="51" spans="1:8" x14ac:dyDescent="0.25">
      <c r="A51" s="14"/>
      <c r="B51" s="117"/>
      <c r="C51" s="70"/>
      <c r="D51" s="27"/>
      <c r="E51" s="65"/>
      <c r="F51" s="98"/>
      <c r="G51" s="96"/>
      <c r="H51" s="14"/>
    </row>
    <row r="52" spans="1:8" x14ac:dyDescent="0.25">
      <c r="A52" s="14"/>
      <c r="B52" s="117"/>
      <c r="C52" s="70"/>
      <c r="D52" s="27"/>
      <c r="E52" s="65"/>
      <c r="F52" s="98"/>
      <c r="G52" s="96"/>
      <c r="H52" s="14"/>
    </row>
    <row r="53" spans="1:8" x14ac:dyDescent="0.25">
      <c r="A53" s="14"/>
      <c r="B53" s="117"/>
      <c r="C53" s="70"/>
      <c r="D53" s="27"/>
      <c r="E53" s="65"/>
      <c r="F53" s="98"/>
      <c r="G53" s="96"/>
      <c r="H53" s="14"/>
    </row>
    <row r="54" spans="1:8" x14ac:dyDescent="0.25">
      <c r="A54" s="14"/>
      <c r="B54" s="117"/>
      <c r="C54" s="70"/>
      <c r="D54" s="27"/>
      <c r="E54" s="65"/>
      <c r="F54" s="98"/>
      <c r="G54" s="96"/>
      <c r="H54" s="14"/>
    </row>
    <row r="55" spans="1:8" x14ac:dyDescent="0.25">
      <c r="A55" s="14"/>
      <c r="B55" s="117"/>
      <c r="C55" s="70"/>
      <c r="D55" s="27"/>
      <c r="E55" s="65"/>
      <c r="F55" s="98"/>
      <c r="G55" s="96"/>
      <c r="H55" s="14"/>
    </row>
    <row r="56" spans="1:8" x14ac:dyDescent="0.25">
      <c r="A56" s="14"/>
      <c r="B56" s="117"/>
      <c r="C56" s="70"/>
      <c r="D56" s="136"/>
      <c r="E56" s="65"/>
      <c r="F56" s="98"/>
      <c r="G56" s="96"/>
      <c r="H56" s="14"/>
    </row>
    <row r="57" spans="1:8" x14ac:dyDescent="0.25">
      <c r="A57" s="14"/>
      <c r="B57" s="117"/>
      <c r="C57" s="70"/>
      <c r="D57" s="136"/>
      <c r="E57" s="65"/>
      <c r="F57" s="98"/>
      <c r="G57" s="96"/>
      <c r="H57" s="14"/>
    </row>
    <row r="58" spans="1:8" x14ac:dyDescent="0.25">
      <c r="A58" s="14"/>
      <c r="B58" s="117"/>
      <c r="C58" s="70"/>
      <c r="D58" s="27"/>
      <c r="E58" s="65"/>
      <c r="F58" s="98"/>
      <c r="G58" s="96"/>
      <c r="H58" s="14"/>
    </row>
    <row r="59" spans="1:8" x14ac:dyDescent="0.25">
      <c r="A59" s="14"/>
      <c r="B59" s="117"/>
      <c r="C59" s="70"/>
      <c r="D59" s="27"/>
      <c r="E59" s="65"/>
      <c r="F59" s="98"/>
      <c r="G59" s="96"/>
      <c r="H59" s="14"/>
    </row>
    <row r="60" spans="1:8" x14ac:dyDescent="0.25">
      <c r="A60" s="14"/>
      <c r="B60" s="117"/>
      <c r="C60" s="70"/>
      <c r="D60" s="27"/>
      <c r="E60" s="65"/>
      <c r="F60" s="98"/>
      <c r="G60" s="96"/>
      <c r="H60" s="14"/>
    </row>
    <row r="61" spans="1:8" x14ac:dyDescent="0.25">
      <c r="A61" s="14"/>
      <c r="B61" s="117"/>
      <c r="C61" s="70"/>
      <c r="D61" s="27"/>
      <c r="E61" s="65"/>
      <c r="F61" s="98"/>
      <c r="G61" s="96"/>
      <c r="H61" s="14"/>
    </row>
    <row r="62" spans="1:8" x14ac:dyDescent="0.25">
      <c r="A62" s="14"/>
      <c r="B62" s="117"/>
      <c r="C62" s="70"/>
      <c r="D62" s="27"/>
      <c r="E62" s="65"/>
      <c r="F62" s="98"/>
      <c r="G62" s="96"/>
      <c r="H62" s="14"/>
    </row>
    <row r="63" spans="1:8" x14ac:dyDescent="0.25">
      <c r="A63" s="14"/>
      <c r="B63" s="117"/>
      <c r="C63" s="70"/>
      <c r="D63" s="27"/>
      <c r="E63" s="65"/>
      <c r="F63" s="98"/>
      <c r="G63" s="96"/>
      <c r="H63" s="14"/>
    </row>
    <row r="64" spans="1:8" ht="15.75" thickBot="1" x14ac:dyDescent="0.3">
      <c r="A64" s="14"/>
      <c r="B64" s="117"/>
      <c r="C64" s="70"/>
      <c r="D64" s="27"/>
      <c r="E64" s="65"/>
      <c r="F64" s="98"/>
      <c r="G64" s="96"/>
      <c r="H64" s="14"/>
    </row>
    <row r="65" spans="1:8" ht="19.899999999999999" customHeight="1" thickBot="1" x14ac:dyDescent="0.3">
      <c r="A65" s="14"/>
      <c r="B65" s="61">
        <v>7300</v>
      </c>
      <c r="C65" s="262" t="s">
        <v>237</v>
      </c>
      <c r="D65" s="263"/>
      <c r="E65" s="263"/>
      <c r="F65" s="264"/>
      <c r="G65" s="100"/>
      <c r="H65" s="14"/>
    </row>
    <row r="66" spans="1:8" x14ac:dyDescent="0.25">
      <c r="A66" s="14"/>
      <c r="B66" s="14"/>
      <c r="C66" s="14"/>
      <c r="D66" s="16"/>
      <c r="E66" s="17"/>
      <c r="F66" s="87"/>
      <c r="G66" s="87"/>
      <c r="H66" s="14"/>
    </row>
    <row r="67" spans="1:8" x14ac:dyDescent="0.25">
      <c r="D67" s="182" t="s">
        <v>553</v>
      </c>
    </row>
  </sheetData>
  <mergeCells count="1">
    <mergeCell ref="C65:F65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topLeftCell="A4" zoomScaleNormal="100" workbookViewId="0">
      <selection activeCell="G13" sqref="G13"/>
    </sheetView>
  </sheetViews>
  <sheetFormatPr defaultRowHeight="15" x14ac:dyDescent="0.25"/>
  <cols>
    <col min="1" max="1" width="3.7109375" customWidth="1"/>
    <col min="2" max="2" width="9.140625" customWidth="1"/>
    <col min="3" max="3" width="51.28515625" customWidth="1"/>
    <col min="4" max="4" width="9.7109375" customWidth="1"/>
    <col min="5" max="5" width="11.7109375" customWidth="1"/>
    <col min="6" max="6" width="13.42578125" style="106" customWidth="1"/>
    <col min="7" max="7" width="17.140625" style="106" customWidth="1"/>
    <col min="8" max="8" width="3.5703125" customWidth="1"/>
  </cols>
  <sheetData>
    <row r="1" spans="1:8" x14ac:dyDescent="0.25">
      <c r="A1" s="14"/>
      <c r="B1" s="15"/>
      <c r="C1" s="14"/>
      <c r="D1" s="16"/>
      <c r="E1" s="17"/>
      <c r="F1" s="87"/>
      <c r="G1" s="87"/>
      <c r="H1" s="14"/>
    </row>
    <row r="2" spans="1:8" x14ac:dyDescent="0.25">
      <c r="A2" s="14"/>
      <c r="B2" s="15" t="s">
        <v>250</v>
      </c>
      <c r="C2" s="14"/>
      <c r="D2" s="19"/>
      <c r="E2" s="17"/>
      <c r="F2" s="87"/>
      <c r="G2" s="87"/>
      <c r="H2" s="14"/>
    </row>
    <row r="3" spans="1:8" ht="15.75" thickBot="1" x14ac:dyDescent="0.3">
      <c r="A3" s="14"/>
      <c r="B3" s="20"/>
      <c r="C3" s="14"/>
      <c r="D3" s="16"/>
      <c r="E3" s="17"/>
      <c r="F3" s="87"/>
      <c r="G3" s="88" t="s">
        <v>502</v>
      </c>
      <c r="H3" s="14"/>
    </row>
    <row r="4" spans="1:8" ht="20.45" customHeight="1" thickBot="1" x14ac:dyDescent="0.3">
      <c r="A4" s="14"/>
      <c r="B4" s="118" t="s">
        <v>38</v>
      </c>
      <c r="C4" s="49" t="s">
        <v>1</v>
      </c>
      <c r="D4" s="50" t="s">
        <v>39</v>
      </c>
      <c r="E4" s="51" t="s">
        <v>40</v>
      </c>
      <c r="F4" s="89" t="s">
        <v>41</v>
      </c>
      <c r="G4" s="90" t="s">
        <v>42</v>
      </c>
      <c r="H4" s="14"/>
    </row>
    <row r="5" spans="1:8" ht="20.45" customHeight="1" x14ac:dyDescent="0.25">
      <c r="A5" s="14"/>
      <c r="B5" s="119"/>
      <c r="C5" s="54"/>
      <c r="D5" s="55"/>
      <c r="E5" s="56"/>
      <c r="F5" s="91"/>
      <c r="G5" s="92"/>
      <c r="H5" s="14"/>
    </row>
    <row r="6" spans="1:8" ht="22.15" customHeight="1" x14ac:dyDescent="0.25">
      <c r="A6" s="14"/>
      <c r="B6" s="114" t="s">
        <v>501</v>
      </c>
      <c r="C6" s="23" t="s">
        <v>503</v>
      </c>
      <c r="D6" s="24"/>
      <c r="E6" s="43"/>
      <c r="F6" s="93"/>
      <c r="G6" s="94"/>
      <c r="H6" s="14"/>
    </row>
    <row r="7" spans="1:8" ht="18" customHeight="1" x14ac:dyDescent="0.25">
      <c r="A7" s="14"/>
      <c r="B7" s="114"/>
      <c r="C7" s="23"/>
      <c r="D7" s="24"/>
      <c r="E7" s="43"/>
      <c r="F7" s="93"/>
      <c r="G7" s="94"/>
      <c r="H7" s="14"/>
    </row>
    <row r="8" spans="1:8" x14ac:dyDescent="0.25">
      <c r="A8" s="14"/>
      <c r="B8" s="116">
        <v>81.02</v>
      </c>
      <c r="C8" s="25" t="s">
        <v>504</v>
      </c>
      <c r="D8" s="27"/>
      <c r="E8" s="42"/>
      <c r="F8" s="98"/>
      <c r="G8" s="94"/>
      <c r="H8" s="14"/>
    </row>
    <row r="9" spans="1:8" x14ac:dyDescent="0.25">
      <c r="A9" s="14"/>
      <c r="B9" s="116"/>
      <c r="C9" s="25"/>
      <c r="D9" s="135"/>
      <c r="E9" s="42"/>
      <c r="F9" s="98"/>
      <c r="G9" s="94"/>
      <c r="H9" s="14"/>
    </row>
    <row r="10" spans="1:8" x14ac:dyDescent="0.25">
      <c r="A10" s="14"/>
      <c r="B10" s="116"/>
      <c r="C10" s="25" t="s">
        <v>505</v>
      </c>
      <c r="D10" s="135" t="s">
        <v>59</v>
      </c>
      <c r="E10" s="42">
        <v>1</v>
      </c>
      <c r="F10" s="98">
        <v>25000</v>
      </c>
      <c r="G10" s="94">
        <f>F10*E10</f>
        <v>25000</v>
      </c>
      <c r="H10" s="14"/>
    </row>
    <row r="11" spans="1:8" x14ac:dyDescent="0.25">
      <c r="A11" s="14"/>
      <c r="B11" s="116"/>
      <c r="C11" s="142"/>
      <c r="D11" s="98"/>
      <c r="E11" s="42"/>
      <c r="F11" s="98"/>
      <c r="G11" s="94"/>
      <c r="H11" s="14"/>
    </row>
    <row r="12" spans="1:8" x14ac:dyDescent="0.25">
      <c r="A12" s="14"/>
      <c r="B12" s="116"/>
      <c r="C12" s="25" t="s">
        <v>506</v>
      </c>
      <c r="D12" s="135" t="s">
        <v>51</v>
      </c>
      <c r="E12" s="205">
        <v>10</v>
      </c>
      <c r="F12" s="99">
        <f>G10</f>
        <v>25000</v>
      </c>
      <c r="G12" s="94">
        <f>F12*E12%</f>
        <v>2500</v>
      </c>
      <c r="H12" s="14"/>
    </row>
    <row r="13" spans="1:8" x14ac:dyDescent="0.25">
      <c r="A13" s="14"/>
      <c r="B13" s="116"/>
      <c r="C13" s="66"/>
      <c r="D13" s="138"/>
      <c r="E13" s="42"/>
      <c r="F13" s="98"/>
      <c r="G13" s="94"/>
      <c r="H13" s="14"/>
    </row>
    <row r="14" spans="1:8" x14ac:dyDescent="0.25">
      <c r="A14" s="14"/>
      <c r="B14" s="116"/>
      <c r="C14" s="139"/>
      <c r="D14" s="135"/>
      <c r="E14" s="42"/>
      <c r="F14" s="98"/>
      <c r="G14" s="94"/>
      <c r="H14" s="14"/>
    </row>
    <row r="15" spans="1:8" x14ac:dyDescent="0.25">
      <c r="A15" s="14"/>
      <c r="B15" s="116"/>
      <c r="C15" s="25"/>
      <c r="D15" s="98"/>
      <c r="E15" s="42"/>
      <c r="F15" s="98"/>
      <c r="G15" s="94"/>
      <c r="H15" s="14"/>
    </row>
    <row r="16" spans="1:8" x14ac:dyDescent="0.25">
      <c r="A16" s="14"/>
      <c r="B16" s="127"/>
      <c r="C16" s="25"/>
      <c r="D16" s="97"/>
      <c r="E16" s="42"/>
      <c r="F16" s="97"/>
      <c r="G16" s="45"/>
      <c r="H16" s="14"/>
    </row>
    <row r="17" spans="1:8" x14ac:dyDescent="0.25">
      <c r="A17" s="14"/>
      <c r="B17" s="127"/>
      <c r="C17" s="25"/>
      <c r="D17" s="98"/>
      <c r="E17" s="42"/>
      <c r="F17" s="98"/>
      <c r="G17" s="94"/>
      <c r="H17" s="14"/>
    </row>
    <row r="18" spans="1:8" x14ac:dyDescent="0.25">
      <c r="A18" s="14"/>
      <c r="B18" s="127"/>
      <c r="C18" s="25"/>
      <c r="D18" s="98"/>
      <c r="E18" s="42"/>
      <c r="F18" s="98"/>
      <c r="G18" s="94"/>
      <c r="H18" s="14"/>
    </row>
    <row r="19" spans="1:8" x14ac:dyDescent="0.25">
      <c r="A19" s="14"/>
      <c r="B19" s="127"/>
      <c r="C19" s="131"/>
      <c r="D19" s="98"/>
      <c r="E19" s="42"/>
      <c r="F19" s="98"/>
      <c r="G19" s="94"/>
      <c r="H19" s="14"/>
    </row>
    <row r="20" spans="1:8" x14ac:dyDescent="0.25">
      <c r="A20" s="14"/>
      <c r="B20" s="127"/>
      <c r="C20" s="26"/>
      <c r="D20" s="97"/>
      <c r="E20" s="42"/>
      <c r="F20" s="97"/>
      <c r="G20" s="45"/>
      <c r="H20" s="14"/>
    </row>
    <row r="21" spans="1:8" x14ac:dyDescent="0.25">
      <c r="A21" s="14"/>
      <c r="B21" s="127"/>
      <c r="C21" s="140"/>
      <c r="D21" s="98"/>
      <c r="E21" s="42"/>
      <c r="F21" s="98"/>
      <c r="G21" s="94"/>
      <c r="H21" s="14"/>
    </row>
    <row r="22" spans="1:8" x14ac:dyDescent="0.25">
      <c r="A22" s="14"/>
      <c r="B22" s="127"/>
      <c r="C22" s="140"/>
      <c r="D22" s="98"/>
      <c r="E22" s="42"/>
      <c r="F22" s="98"/>
      <c r="G22" s="94"/>
      <c r="H22" s="14"/>
    </row>
    <row r="23" spans="1:8" x14ac:dyDescent="0.25">
      <c r="A23" s="14"/>
      <c r="B23" s="127"/>
      <c r="C23" s="141"/>
      <c r="D23" s="98"/>
      <c r="E23" s="42"/>
      <c r="F23" s="98"/>
      <c r="G23" s="94"/>
      <c r="H23" s="14"/>
    </row>
    <row r="24" spans="1:8" x14ac:dyDescent="0.25">
      <c r="A24" s="14"/>
      <c r="B24" s="127"/>
      <c r="C24" s="140"/>
      <c r="D24" s="98"/>
      <c r="E24" s="42"/>
      <c r="F24" s="98"/>
      <c r="G24" s="94"/>
      <c r="H24" s="14"/>
    </row>
    <row r="25" spans="1:8" x14ac:dyDescent="0.25">
      <c r="A25" s="14"/>
      <c r="B25" s="127"/>
      <c r="C25" s="140"/>
      <c r="D25" s="98"/>
      <c r="E25" s="42"/>
      <c r="F25" s="98"/>
      <c r="G25" s="94"/>
      <c r="H25" s="14"/>
    </row>
    <row r="26" spans="1:8" x14ac:dyDescent="0.25">
      <c r="A26" s="14"/>
      <c r="B26" s="127"/>
      <c r="C26" s="140"/>
      <c r="D26" s="98"/>
      <c r="E26" s="42"/>
      <c r="F26" s="98"/>
      <c r="G26" s="94"/>
      <c r="H26" s="14"/>
    </row>
    <row r="27" spans="1:8" x14ac:dyDescent="0.25">
      <c r="A27" s="14"/>
      <c r="B27" s="127"/>
      <c r="C27" s="26"/>
      <c r="D27" s="27"/>
      <c r="E27" s="42"/>
      <c r="F27" s="97"/>
      <c r="G27" s="45"/>
      <c r="H27" s="14"/>
    </row>
    <row r="28" spans="1:8" x14ac:dyDescent="0.25">
      <c r="A28" s="14"/>
      <c r="B28" s="127"/>
      <c r="C28" s="26"/>
      <c r="D28" s="27"/>
      <c r="E28" s="42"/>
      <c r="F28" s="97"/>
      <c r="G28" s="45"/>
      <c r="H28" s="14"/>
    </row>
    <row r="29" spans="1:8" x14ac:dyDescent="0.25">
      <c r="A29" s="14"/>
      <c r="B29" s="127"/>
      <c r="C29" s="26"/>
      <c r="D29" s="27"/>
      <c r="E29" s="42"/>
      <c r="F29" s="97"/>
      <c r="G29" s="45"/>
      <c r="H29" s="14"/>
    </row>
    <row r="30" spans="1:8" x14ac:dyDescent="0.25">
      <c r="A30" s="14"/>
      <c r="B30" s="127"/>
      <c r="C30" s="131"/>
      <c r="D30" s="27"/>
      <c r="E30" s="42"/>
      <c r="F30" s="97"/>
      <c r="G30" s="45"/>
      <c r="H30" s="14"/>
    </row>
    <row r="31" spans="1:8" x14ac:dyDescent="0.25">
      <c r="A31" s="14"/>
      <c r="B31" s="127"/>
      <c r="C31" s="26"/>
      <c r="D31" s="27"/>
      <c r="E31" s="42"/>
      <c r="F31" s="97"/>
      <c r="G31" s="45"/>
      <c r="H31" s="14"/>
    </row>
    <row r="32" spans="1:8" x14ac:dyDescent="0.25">
      <c r="A32" s="14"/>
      <c r="B32" s="127"/>
      <c r="C32" s="26"/>
      <c r="D32" s="27"/>
      <c r="E32" s="42"/>
      <c r="F32" s="97"/>
      <c r="G32" s="45"/>
      <c r="H32" s="14"/>
    </row>
    <row r="33" spans="1:8" x14ac:dyDescent="0.25">
      <c r="A33" s="14"/>
      <c r="B33" s="127"/>
      <c r="C33" s="26"/>
      <c r="D33" s="97"/>
      <c r="E33" s="42"/>
      <c r="F33" s="97"/>
      <c r="G33" s="45"/>
      <c r="H33" s="14"/>
    </row>
    <row r="34" spans="1:8" x14ac:dyDescent="0.25">
      <c r="A34" s="14"/>
      <c r="B34" s="127"/>
      <c r="C34" s="26"/>
      <c r="D34" s="97"/>
      <c r="E34" s="42"/>
      <c r="F34" s="97"/>
      <c r="G34" s="45"/>
      <c r="H34" s="14"/>
    </row>
    <row r="35" spans="1:8" x14ac:dyDescent="0.25">
      <c r="A35" s="14"/>
      <c r="B35" s="127"/>
      <c r="C35" s="26"/>
      <c r="D35" s="98"/>
      <c r="E35" s="42"/>
      <c r="F35" s="97"/>
      <c r="G35" s="45"/>
      <c r="H35" s="14"/>
    </row>
    <row r="36" spans="1:8" x14ac:dyDescent="0.25">
      <c r="A36" s="14"/>
      <c r="B36" s="116"/>
      <c r="C36" s="26"/>
      <c r="D36" s="98"/>
      <c r="E36" s="42"/>
      <c r="F36" s="98"/>
      <c r="G36" s="94"/>
      <c r="H36" s="14"/>
    </row>
    <row r="37" spans="1:8" x14ac:dyDescent="0.25">
      <c r="A37" s="14"/>
      <c r="B37" s="116"/>
      <c r="C37" s="26"/>
      <c r="D37" s="27"/>
      <c r="E37" s="42"/>
      <c r="F37" s="98"/>
      <c r="G37" s="94"/>
      <c r="H37" s="14"/>
    </row>
    <row r="38" spans="1:8" x14ac:dyDescent="0.25">
      <c r="A38" s="14"/>
      <c r="B38" s="116"/>
      <c r="C38" s="26"/>
      <c r="D38" s="27"/>
      <c r="E38" s="42"/>
      <c r="F38" s="98"/>
      <c r="G38" s="94"/>
      <c r="H38" s="14"/>
    </row>
    <row r="39" spans="1:8" x14ac:dyDescent="0.25">
      <c r="A39" s="14"/>
      <c r="B39" s="116"/>
      <c r="C39" s="26"/>
      <c r="D39" s="27"/>
      <c r="E39" s="42"/>
      <c r="F39" s="98"/>
      <c r="G39" s="94"/>
      <c r="H39" s="14"/>
    </row>
    <row r="40" spans="1:8" x14ac:dyDescent="0.25">
      <c r="A40" s="14"/>
      <c r="B40" s="115"/>
      <c r="C40" s="26"/>
      <c r="D40" s="27"/>
      <c r="E40" s="42"/>
      <c r="F40" s="98"/>
      <c r="G40" s="94"/>
      <c r="H40" s="14"/>
    </row>
    <row r="41" spans="1:8" x14ac:dyDescent="0.25">
      <c r="A41" s="14"/>
      <c r="B41" s="116"/>
      <c r="C41" s="26"/>
      <c r="D41" s="27"/>
      <c r="E41" s="42"/>
      <c r="F41" s="98"/>
      <c r="G41" s="94"/>
      <c r="H41" s="14"/>
    </row>
    <row r="42" spans="1:8" x14ac:dyDescent="0.25">
      <c r="A42" s="14"/>
      <c r="B42" s="117"/>
      <c r="C42" s="70"/>
      <c r="D42" s="27"/>
      <c r="E42" s="65"/>
      <c r="F42" s="98"/>
      <c r="G42" s="96"/>
      <c r="H42" s="14"/>
    </row>
    <row r="43" spans="1:8" x14ac:dyDescent="0.25">
      <c r="A43" s="14"/>
      <c r="B43" s="117"/>
      <c r="C43" s="70"/>
      <c r="D43" s="27"/>
      <c r="E43" s="65"/>
      <c r="F43" s="98"/>
      <c r="G43" s="96"/>
      <c r="H43" s="14"/>
    </row>
    <row r="44" spans="1:8" x14ac:dyDescent="0.25">
      <c r="A44" s="14"/>
      <c r="B44" s="117"/>
      <c r="C44" s="70"/>
      <c r="D44" s="27"/>
      <c r="E44" s="65"/>
      <c r="F44" s="98"/>
      <c r="G44" s="96"/>
      <c r="H44" s="14"/>
    </row>
    <row r="45" spans="1:8" x14ac:dyDescent="0.25">
      <c r="A45" s="14"/>
      <c r="B45" s="117"/>
      <c r="C45" s="70"/>
      <c r="D45" s="27"/>
      <c r="E45" s="65"/>
      <c r="F45" s="98"/>
      <c r="G45" s="96"/>
      <c r="H45" s="14"/>
    </row>
    <row r="46" spans="1:8" x14ac:dyDescent="0.25">
      <c r="A46" s="14"/>
      <c r="B46" s="117"/>
      <c r="C46" s="70"/>
      <c r="D46" s="27"/>
      <c r="E46" s="65"/>
      <c r="F46" s="98"/>
      <c r="G46" s="96"/>
      <c r="H46" s="14"/>
    </row>
    <row r="47" spans="1:8" x14ac:dyDescent="0.25">
      <c r="A47" s="14"/>
      <c r="B47" s="117"/>
      <c r="C47" s="70"/>
      <c r="D47" s="27"/>
      <c r="E47" s="65"/>
      <c r="F47" s="98"/>
      <c r="G47" s="96"/>
      <c r="H47" s="14"/>
    </row>
    <row r="48" spans="1:8" x14ac:dyDescent="0.25">
      <c r="A48" s="14"/>
      <c r="B48" s="117"/>
      <c r="C48" s="70"/>
      <c r="D48" s="27"/>
      <c r="E48" s="65"/>
      <c r="F48" s="98"/>
      <c r="G48" s="96"/>
      <c r="H48" s="14"/>
    </row>
    <row r="49" spans="1:8" x14ac:dyDescent="0.25">
      <c r="A49" s="14"/>
      <c r="B49" s="117"/>
      <c r="C49" s="70"/>
      <c r="D49" s="27"/>
      <c r="E49" s="65"/>
      <c r="F49" s="98"/>
      <c r="G49" s="96"/>
      <c r="H49" s="14"/>
    </row>
    <row r="50" spans="1:8" x14ac:dyDescent="0.25">
      <c r="A50" s="14"/>
      <c r="B50" s="117"/>
      <c r="C50" s="70"/>
      <c r="D50" s="27"/>
      <c r="E50" s="65"/>
      <c r="F50" s="98"/>
      <c r="G50" s="96"/>
      <c r="H50" s="14"/>
    </row>
    <row r="51" spans="1:8" x14ac:dyDescent="0.25">
      <c r="A51" s="14"/>
      <c r="B51" s="117"/>
      <c r="C51" s="70"/>
      <c r="D51" s="136"/>
      <c r="E51" s="65"/>
      <c r="F51" s="98"/>
      <c r="G51" s="96"/>
      <c r="H51" s="14"/>
    </row>
    <row r="52" spans="1:8" x14ac:dyDescent="0.25">
      <c r="A52" s="14"/>
      <c r="B52" s="117"/>
      <c r="C52" s="70"/>
      <c r="D52" s="27"/>
      <c r="E52" s="65"/>
      <c r="F52" s="98"/>
      <c r="G52" s="96"/>
      <c r="H52" s="14"/>
    </row>
    <row r="53" spans="1:8" x14ac:dyDescent="0.25">
      <c r="A53" s="14"/>
      <c r="B53" s="117"/>
      <c r="C53" s="70"/>
      <c r="D53" s="27"/>
      <c r="E53" s="65"/>
      <c r="F53" s="98"/>
      <c r="G53" s="96"/>
      <c r="H53" s="14"/>
    </row>
    <row r="54" spans="1:8" x14ac:dyDescent="0.25">
      <c r="A54" s="14"/>
      <c r="B54" s="117"/>
      <c r="C54" s="70"/>
      <c r="D54" s="27"/>
      <c r="E54" s="65"/>
      <c r="F54" s="98"/>
      <c r="G54" s="96"/>
      <c r="H54" s="14"/>
    </row>
    <row r="55" spans="1:8" x14ac:dyDescent="0.25">
      <c r="A55" s="14"/>
      <c r="B55" s="117"/>
      <c r="C55" s="70"/>
      <c r="D55" s="27"/>
      <c r="E55" s="65"/>
      <c r="F55" s="98"/>
      <c r="G55" s="96"/>
      <c r="H55" s="14"/>
    </row>
    <row r="56" spans="1:8" x14ac:dyDescent="0.25">
      <c r="A56" s="14"/>
      <c r="B56" s="117"/>
      <c r="C56" s="70"/>
      <c r="D56" s="27"/>
      <c r="E56" s="65"/>
      <c r="F56" s="98"/>
      <c r="G56" s="96"/>
      <c r="H56" s="14"/>
    </row>
    <row r="57" spans="1:8" x14ac:dyDescent="0.25">
      <c r="A57" s="14"/>
      <c r="B57" s="117"/>
      <c r="C57" s="70"/>
      <c r="D57" s="27"/>
      <c r="E57" s="65"/>
      <c r="F57" s="98"/>
      <c r="G57" s="96"/>
      <c r="H57" s="14"/>
    </row>
    <row r="58" spans="1:8" x14ac:dyDescent="0.25">
      <c r="A58" s="14"/>
      <c r="B58" s="117"/>
      <c r="C58" s="70"/>
      <c r="D58" s="27"/>
      <c r="E58" s="65"/>
      <c r="F58" s="98"/>
      <c r="G58" s="96"/>
      <c r="H58" s="14"/>
    </row>
    <row r="59" spans="1:8" x14ac:dyDescent="0.25">
      <c r="A59" s="14"/>
      <c r="B59" s="117"/>
      <c r="C59" s="70"/>
      <c r="D59" s="27"/>
      <c r="E59" s="65"/>
      <c r="F59" s="98"/>
      <c r="G59" s="96"/>
      <c r="H59" s="14"/>
    </row>
    <row r="60" spans="1:8" x14ac:dyDescent="0.25">
      <c r="A60" s="14"/>
      <c r="B60" s="117"/>
      <c r="C60" s="70"/>
      <c r="D60" s="27"/>
      <c r="E60" s="65"/>
      <c r="F60" s="98"/>
      <c r="G60" s="96"/>
      <c r="H60" s="14"/>
    </row>
    <row r="61" spans="1:8" x14ac:dyDescent="0.25">
      <c r="A61" s="14"/>
      <c r="B61" s="117"/>
      <c r="C61" s="70"/>
      <c r="D61" s="27"/>
      <c r="E61" s="65"/>
      <c r="F61" s="98"/>
      <c r="G61" s="96"/>
      <c r="H61" s="14"/>
    </row>
    <row r="62" spans="1:8" x14ac:dyDescent="0.25">
      <c r="A62" s="14"/>
      <c r="B62" s="117"/>
      <c r="C62" s="70"/>
      <c r="D62" s="27"/>
      <c r="E62" s="65"/>
      <c r="F62" s="98"/>
      <c r="G62" s="96"/>
      <c r="H62" s="14"/>
    </row>
    <row r="63" spans="1:8" x14ac:dyDescent="0.25">
      <c r="A63" s="14"/>
      <c r="B63" s="117"/>
      <c r="C63" s="70"/>
      <c r="D63" s="27"/>
      <c r="E63" s="65"/>
      <c r="F63" s="98"/>
      <c r="G63" s="96"/>
      <c r="H63" s="14"/>
    </row>
    <row r="64" spans="1:8" ht="15.75" thickBot="1" x14ac:dyDescent="0.3">
      <c r="A64" s="14"/>
      <c r="B64" s="117"/>
      <c r="C64" s="70"/>
      <c r="D64" s="27"/>
      <c r="E64" s="65"/>
      <c r="F64" s="98"/>
      <c r="G64" s="96"/>
      <c r="H64" s="14"/>
    </row>
    <row r="65" spans="1:8" ht="19.899999999999999" customHeight="1" thickBot="1" x14ac:dyDescent="0.3">
      <c r="A65" s="14"/>
      <c r="B65" s="61">
        <v>8100</v>
      </c>
      <c r="C65" s="262" t="s">
        <v>237</v>
      </c>
      <c r="D65" s="263"/>
      <c r="E65" s="263"/>
      <c r="F65" s="264"/>
      <c r="G65" s="100"/>
      <c r="H65" s="14"/>
    </row>
    <row r="66" spans="1:8" x14ac:dyDescent="0.25">
      <c r="A66" s="14"/>
      <c r="B66" s="14"/>
      <c r="C66" s="14"/>
      <c r="D66" s="16"/>
      <c r="E66" s="17"/>
      <c r="F66" s="87"/>
      <c r="G66" s="87"/>
      <c r="H66" s="14"/>
    </row>
    <row r="67" spans="1:8" x14ac:dyDescent="0.25">
      <c r="D67" s="182" t="s">
        <v>554</v>
      </c>
    </row>
  </sheetData>
  <mergeCells count="1">
    <mergeCell ref="C65:F65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zoomScaleNormal="100" workbookViewId="0">
      <selection activeCell="G16" sqref="G16"/>
    </sheetView>
  </sheetViews>
  <sheetFormatPr defaultRowHeight="15" x14ac:dyDescent="0.25"/>
  <cols>
    <col min="1" max="1" width="3.7109375" customWidth="1"/>
    <col min="2" max="2" width="9.140625" customWidth="1"/>
    <col min="3" max="3" width="51.28515625" customWidth="1"/>
    <col min="4" max="4" width="9.7109375" customWidth="1"/>
    <col min="5" max="5" width="11.7109375" customWidth="1"/>
    <col min="6" max="6" width="13.42578125" style="106" customWidth="1"/>
    <col min="7" max="7" width="17.140625" style="106" customWidth="1"/>
    <col min="8" max="8" width="3.5703125" customWidth="1"/>
  </cols>
  <sheetData>
    <row r="1" spans="1:8" x14ac:dyDescent="0.25">
      <c r="A1" s="14"/>
      <c r="B1" s="15"/>
      <c r="C1" s="14"/>
      <c r="D1" s="16"/>
      <c r="E1" s="17"/>
      <c r="F1" s="87"/>
      <c r="G1" s="87"/>
      <c r="H1" s="14"/>
    </row>
    <row r="2" spans="1:8" x14ac:dyDescent="0.25">
      <c r="A2" s="14"/>
      <c r="B2" s="15" t="s">
        <v>507</v>
      </c>
      <c r="C2" s="14"/>
      <c r="D2" s="19"/>
      <c r="E2" s="17"/>
      <c r="F2" s="87"/>
      <c r="G2" s="87"/>
      <c r="H2" s="14"/>
    </row>
    <row r="3" spans="1:8" ht="15.75" thickBot="1" x14ac:dyDescent="0.3">
      <c r="A3" s="14"/>
      <c r="B3" s="20"/>
      <c r="C3" s="14"/>
      <c r="D3" s="16"/>
      <c r="E3" s="17"/>
      <c r="F3" s="269" t="s">
        <v>508</v>
      </c>
      <c r="G3" s="269"/>
      <c r="H3" s="14"/>
    </row>
    <row r="4" spans="1:8" ht="20.45" customHeight="1" thickBot="1" x14ac:dyDescent="0.3">
      <c r="A4" s="14"/>
      <c r="B4" s="118" t="s">
        <v>38</v>
      </c>
      <c r="C4" s="49" t="s">
        <v>1</v>
      </c>
      <c r="D4" s="50" t="s">
        <v>39</v>
      </c>
      <c r="E4" s="51" t="s">
        <v>40</v>
      </c>
      <c r="F4" s="89" t="s">
        <v>41</v>
      </c>
      <c r="G4" s="90" t="s">
        <v>42</v>
      </c>
      <c r="H4" s="14"/>
    </row>
    <row r="5" spans="1:8" ht="20.45" customHeight="1" x14ac:dyDescent="0.25">
      <c r="A5" s="14"/>
      <c r="B5" s="119"/>
      <c r="C5" s="54"/>
      <c r="D5" s="55"/>
      <c r="E5" s="56"/>
      <c r="F5" s="91"/>
      <c r="G5" s="92"/>
      <c r="H5" s="14"/>
    </row>
    <row r="6" spans="1:8" ht="22.15" customHeight="1" x14ac:dyDescent="0.25">
      <c r="A6" s="14"/>
      <c r="B6" s="114" t="s">
        <v>27</v>
      </c>
      <c r="C6" s="23" t="s">
        <v>28</v>
      </c>
      <c r="D6" s="24"/>
      <c r="E6" s="43"/>
      <c r="F6" s="93"/>
      <c r="G6" s="94"/>
      <c r="H6" s="14"/>
    </row>
    <row r="7" spans="1:8" ht="18" customHeight="1" x14ac:dyDescent="0.25">
      <c r="A7" s="14"/>
      <c r="B7" s="114"/>
      <c r="C7" s="23"/>
      <c r="D7" s="24"/>
      <c r="E7" s="43"/>
      <c r="F7" s="93"/>
      <c r="G7" s="94"/>
      <c r="H7" s="14"/>
    </row>
    <row r="8" spans="1:8" x14ac:dyDescent="0.25">
      <c r="A8" s="14"/>
      <c r="B8" s="116">
        <v>12.06</v>
      </c>
      <c r="C8" s="25" t="s">
        <v>509</v>
      </c>
      <c r="D8" s="27"/>
      <c r="E8" s="42"/>
      <c r="F8" s="98"/>
      <c r="G8" s="94"/>
      <c r="H8" s="14"/>
    </row>
    <row r="9" spans="1:8" x14ac:dyDescent="0.25">
      <c r="A9" s="14"/>
      <c r="B9" s="116"/>
      <c r="C9" s="25"/>
      <c r="D9" s="135"/>
      <c r="E9" s="42"/>
      <c r="F9" s="98"/>
      <c r="G9" s="94"/>
      <c r="H9" s="14"/>
    </row>
    <row r="10" spans="1:8" x14ac:dyDescent="0.25">
      <c r="A10" s="14"/>
      <c r="B10" s="116"/>
      <c r="C10" s="25" t="s">
        <v>510</v>
      </c>
      <c r="D10" s="135" t="s">
        <v>511</v>
      </c>
      <c r="E10" s="42">
        <v>1</v>
      </c>
      <c r="F10" s="98">
        <v>200000</v>
      </c>
      <c r="G10" s="94">
        <f>F10*E10</f>
        <v>200000</v>
      </c>
      <c r="H10" s="14"/>
    </row>
    <row r="11" spans="1:8" x14ac:dyDescent="0.25">
      <c r="A11" s="14"/>
      <c r="B11" s="116"/>
      <c r="C11" s="142"/>
      <c r="D11" s="98"/>
      <c r="E11" s="42"/>
      <c r="F11" s="98"/>
      <c r="G11" s="94"/>
      <c r="H11" s="14"/>
    </row>
    <row r="12" spans="1:8" x14ac:dyDescent="0.25">
      <c r="A12" s="14"/>
      <c r="B12" s="116"/>
      <c r="C12" s="25" t="s">
        <v>512</v>
      </c>
      <c r="D12" s="135" t="s">
        <v>511</v>
      </c>
      <c r="E12" s="42">
        <v>1</v>
      </c>
      <c r="F12" s="98">
        <v>200000</v>
      </c>
      <c r="G12" s="94">
        <f>F12*E12</f>
        <v>200000</v>
      </c>
      <c r="H12" s="14"/>
    </row>
    <row r="13" spans="1:8" x14ac:dyDescent="0.25">
      <c r="A13" s="14"/>
      <c r="B13" s="116"/>
      <c r="C13" s="66"/>
      <c r="D13" s="138"/>
      <c r="E13" s="42"/>
      <c r="F13" s="98"/>
      <c r="G13" s="94"/>
      <c r="H13" s="14"/>
    </row>
    <row r="14" spans="1:8" x14ac:dyDescent="0.25">
      <c r="A14" s="14"/>
      <c r="B14" s="116"/>
      <c r="C14" s="139" t="s">
        <v>513</v>
      </c>
      <c r="D14" s="135"/>
      <c r="E14" s="42"/>
      <c r="F14" s="98"/>
      <c r="G14" s="94"/>
      <c r="H14" s="14"/>
    </row>
    <row r="15" spans="1:8" x14ac:dyDescent="0.25">
      <c r="A15" s="14"/>
      <c r="B15" s="116"/>
      <c r="C15" s="25" t="s">
        <v>514</v>
      </c>
      <c r="D15" s="98" t="s">
        <v>51</v>
      </c>
      <c r="E15" s="42">
        <v>10</v>
      </c>
      <c r="F15" s="98">
        <f>400000</f>
        <v>400000</v>
      </c>
      <c r="G15" s="94">
        <f>F15*E15%</f>
        <v>40000</v>
      </c>
      <c r="H15" s="14"/>
    </row>
    <row r="16" spans="1:8" x14ac:dyDescent="0.25">
      <c r="A16" s="14"/>
      <c r="B16" s="127"/>
      <c r="C16" s="25"/>
      <c r="D16" s="97"/>
      <c r="E16" s="42"/>
      <c r="F16" s="97"/>
      <c r="G16" s="45"/>
      <c r="H16" s="14"/>
    </row>
    <row r="17" spans="1:8" x14ac:dyDescent="0.25">
      <c r="A17" s="14"/>
      <c r="B17" s="127"/>
      <c r="C17" s="25" t="s">
        <v>515</v>
      </c>
      <c r="D17" s="98" t="s">
        <v>516</v>
      </c>
      <c r="E17" s="42">
        <v>1</v>
      </c>
      <c r="F17" s="98"/>
      <c r="G17" s="94"/>
      <c r="H17" s="14"/>
    </row>
    <row r="18" spans="1:8" x14ac:dyDescent="0.25">
      <c r="A18" s="14"/>
      <c r="B18" s="127"/>
      <c r="C18" s="25"/>
      <c r="D18" s="98"/>
      <c r="E18" s="42"/>
      <c r="F18" s="98"/>
      <c r="G18" s="94"/>
      <c r="H18" s="14"/>
    </row>
    <row r="19" spans="1:8" x14ac:dyDescent="0.25">
      <c r="A19" s="14"/>
      <c r="B19" s="127"/>
      <c r="C19" s="131"/>
      <c r="D19" s="98"/>
      <c r="E19" s="42"/>
      <c r="F19" s="98"/>
      <c r="G19" s="94"/>
      <c r="H19" s="14"/>
    </row>
    <row r="20" spans="1:8" x14ac:dyDescent="0.25">
      <c r="A20" s="14"/>
      <c r="B20" s="127"/>
      <c r="C20" s="26"/>
      <c r="D20" s="97"/>
      <c r="E20" s="42"/>
      <c r="F20" s="97"/>
      <c r="G20" s="45"/>
      <c r="H20" s="14"/>
    </row>
    <row r="21" spans="1:8" x14ac:dyDescent="0.25">
      <c r="A21" s="14"/>
      <c r="B21" s="127"/>
      <c r="C21" s="140"/>
      <c r="D21" s="98"/>
      <c r="E21" s="42"/>
      <c r="F21" s="98"/>
      <c r="G21" s="94"/>
      <c r="H21" s="14"/>
    </row>
    <row r="22" spans="1:8" x14ac:dyDescent="0.25">
      <c r="A22" s="14"/>
      <c r="B22" s="127"/>
      <c r="C22" s="140"/>
      <c r="D22" s="98"/>
      <c r="E22" s="42"/>
      <c r="F22" s="98"/>
      <c r="G22" s="94"/>
      <c r="H22" s="14"/>
    </row>
    <row r="23" spans="1:8" x14ac:dyDescent="0.25">
      <c r="A23" s="14"/>
      <c r="B23" s="127"/>
      <c r="C23" s="141"/>
      <c r="D23" s="98"/>
      <c r="E23" s="42"/>
      <c r="F23" s="98"/>
      <c r="G23" s="94"/>
      <c r="H23" s="14"/>
    </row>
    <row r="24" spans="1:8" x14ac:dyDescent="0.25">
      <c r="A24" s="14"/>
      <c r="B24" s="127"/>
      <c r="C24" s="140"/>
      <c r="D24" s="98"/>
      <c r="E24" s="42"/>
      <c r="F24" s="98"/>
      <c r="G24" s="94"/>
      <c r="H24" s="14"/>
    </row>
    <row r="25" spans="1:8" x14ac:dyDescent="0.25">
      <c r="A25" s="14"/>
      <c r="B25" s="127"/>
      <c r="C25" s="140"/>
      <c r="D25" s="98"/>
      <c r="E25" s="42"/>
      <c r="F25" s="98"/>
      <c r="G25" s="94"/>
      <c r="H25" s="14"/>
    </row>
    <row r="26" spans="1:8" x14ac:dyDescent="0.25">
      <c r="A26" s="14"/>
      <c r="B26" s="127"/>
      <c r="C26" s="140"/>
      <c r="D26" s="98"/>
      <c r="E26" s="42"/>
      <c r="F26" s="98"/>
      <c r="G26" s="94"/>
      <c r="H26" s="14"/>
    </row>
    <row r="27" spans="1:8" x14ac:dyDescent="0.25">
      <c r="A27" s="14"/>
      <c r="B27" s="127"/>
      <c r="C27" s="26"/>
      <c r="D27" s="27"/>
      <c r="E27" s="42"/>
      <c r="F27" s="97"/>
      <c r="G27" s="45"/>
      <c r="H27" s="14"/>
    </row>
    <row r="28" spans="1:8" x14ac:dyDescent="0.25">
      <c r="A28" s="14"/>
      <c r="B28" s="127"/>
      <c r="C28" s="26"/>
      <c r="D28" s="27"/>
      <c r="E28" s="42"/>
      <c r="F28" s="97"/>
      <c r="G28" s="45"/>
      <c r="H28" s="14"/>
    </row>
    <row r="29" spans="1:8" x14ac:dyDescent="0.25">
      <c r="A29" s="14"/>
      <c r="B29" s="127"/>
      <c r="C29" s="26"/>
      <c r="D29" s="27"/>
      <c r="E29" s="42"/>
      <c r="F29" s="97"/>
      <c r="G29" s="45"/>
      <c r="H29" s="14"/>
    </row>
    <row r="30" spans="1:8" x14ac:dyDescent="0.25">
      <c r="A30" s="14"/>
      <c r="B30" s="127"/>
      <c r="C30" s="131"/>
      <c r="D30" s="27"/>
      <c r="E30" s="42"/>
      <c r="F30" s="97"/>
      <c r="G30" s="45"/>
      <c r="H30" s="14"/>
    </row>
    <row r="31" spans="1:8" x14ac:dyDescent="0.25">
      <c r="A31" s="14"/>
      <c r="B31" s="127"/>
      <c r="C31" s="26"/>
      <c r="D31" s="27"/>
      <c r="E31" s="42"/>
      <c r="F31" s="97"/>
      <c r="G31" s="45"/>
      <c r="H31" s="14"/>
    </row>
    <row r="32" spans="1:8" x14ac:dyDescent="0.25">
      <c r="A32" s="14"/>
      <c r="B32" s="127"/>
      <c r="C32" s="26"/>
      <c r="D32" s="27"/>
      <c r="E32" s="42"/>
      <c r="F32" s="97"/>
      <c r="G32" s="45"/>
      <c r="H32" s="14"/>
    </row>
    <row r="33" spans="1:8" x14ac:dyDescent="0.25">
      <c r="A33" s="14"/>
      <c r="B33" s="127"/>
      <c r="C33" s="26"/>
      <c r="D33" s="97"/>
      <c r="E33" s="42"/>
      <c r="F33" s="97"/>
      <c r="G33" s="45"/>
      <c r="H33" s="14"/>
    </row>
    <row r="34" spans="1:8" x14ac:dyDescent="0.25">
      <c r="A34" s="14"/>
      <c r="B34" s="127"/>
      <c r="C34" s="26"/>
      <c r="D34" s="97"/>
      <c r="E34" s="42"/>
      <c r="F34" s="97"/>
      <c r="G34" s="45"/>
      <c r="H34" s="14"/>
    </row>
    <row r="35" spans="1:8" x14ac:dyDescent="0.25">
      <c r="A35" s="14"/>
      <c r="B35" s="127"/>
      <c r="C35" s="26"/>
      <c r="D35" s="98"/>
      <c r="E35" s="42"/>
      <c r="F35" s="97"/>
      <c r="G35" s="45"/>
      <c r="H35" s="14"/>
    </row>
    <row r="36" spans="1:8" x14ac:dyDescent="0.25">
      <c r="A36" s="14"/>
      <c r="B36" s="116"/>
      <c r="C36" s="26"/>
      <c r="D36" s="98"/>
      <c r="E36" s="42"/>
      <c r="F36" s="98"/>
      <c r="G36" s="94"/>
      <c r="H36" s="14"/>
    </row>
    <row r="37" spans="1:8" x14ac:dyDescent="0.25">
      <c r="A37" s="14"/>
      <c r="B37" s="116"/>
      <c r="C37" s="26"/>
      <c r="D37" s="27"/>
      <c r="E37" s="42"/>
      <c r="F37" s="98"/>
      <c r="G37" s="94"/>
      <c r="H37" s="14"/>
    </row>
    <row r="38" spans="1:8" x14ac:dyDescent="0.25">
      <c r="A38" s="14"/>
      <c r="B38" s="116"/>
      <c r="C38" s="26"/>
      <c r="D38" s="27"/>
      <c r="E38" s="42"/>
      <c r="F38" s="98"/>
      <c r="G38" s="94"/>
      <c r="H38" s="14"/>
    </row>
    <row r="39" spans="1:8" x14ac:dyDescent="0.25">
      <c r="A39" s="14"/>
      <c r="B39" s="116"/>
      <c r="C39" s="26"/>
      <c r="D39" s="27"/>
      <c r="E39" s="42"/>
      <c r="F39" s="98"/>
      <c r="G39" s="94"/>
      <c r="H39" s="14"/>
    </row>
    <row r="40" spans="1:8" x14ac:dyDescent="0.25">
      <c r="A40" s="14"/>
      <c r="B40" s="115"/>
      <c r="C40" s="26"/>
      <c r="D40" s="27"/>
      <c r="E40" s="42"/>
      <c r="F40" s="98"/>
      <c r="G40" s="94"/>
      <c r="H40" s="14"/>
    </row>
    <row r="41" spans="1:8" x14ac:dyDescent="0.25">
      <c r="A41" s="14"/>
      <c r="B41" s="116"/>
      <c r="C41" s="26"/>
      <c r="D41" s="27"/>
      <c r="E41" s="42"/>
      <c r="F41" s="98"/>
      <c r="G41" s="94"/>
      <c r="H41" s="14"/>
    </row>
    <row r="42" spans="1:8" x14ac:dyDescent="0.25">
      <c r="A42" s="14"/>
      <c r="B42" s="117"/>
      <c r="C42" s="70"/>
      <c r="D42" s="27"/>
      <c r="E42" s="65"/>
      <c r="F42" s="98"/>
      <c r="G42" s="96"/>
      <c r="H42" s="14"/>
    </row>
    <row r="43" spans="1:8" x14ac:dyDescent="0.25">
      <c r="A43" s="14"/>
      <c r="B43" s="117"/>
      <c r="C43" s="70"/>
      <c r="D43" s="27"/>
      <c r="E43" s="65"/>
      <c r="F43" s="98"/>
      <c r="G43" s="96"/>
      <c r="H43" s="14"/>
    </row>
    <row r="44" spans="1:8" x14ac:dyDescent="0.25">
      <c r="A44" s="14"/>
      <c r="B44" s="117"/>
      <c r="C44" s="70"/>
      <c r="D44" s="27"/>
      <c r="E44" s="65"/>
      <c r="F44" s="98"/>
      <c r="G44" s="96"/>
      <c r="H44" s="14"/>
    </row>
    <row r="45" spans="1:8" x14ac:dyDescent="0.25">
      <c r="A45" s="14"/>
      <c r="B45" s="117"/>
      <c r="C45" s="70"/>
      <c r="D45" s="27"/>
      <c r="E45" s="65"/>
      <c r="F45" s="98"/>
      <c r="G45" s="96"/>
      <c r="H45" s="14"/>
    </row>
    <row r="46" spans="1:8" x14ac:dyDescent="0.25">
      <c r="A46" s="14"/>
      <c r="B46" s="117"/>
      <c r="C46" s="70"/>
      <c r="D46" s="27"/>
      <c r="E46" s="65"/>
      <c r="F46" s="98"/>
      <c r="G46" s="96"/>
      <c r="H46" s="14"/>
    </row>
    <row r="47" spans="1:8" x14ac:dyDescent="0.25">
      <c r="A47" s="14"/>
      <c r="B47" s="117"/>
      <c r="C47" s="70"/>
      <c r="D47" s="27"/>
      <c r="E47" s="65"/>
      <c r="F47" s="98"/>
      <c r="G47" s="96"/>
      <c r="H47" s="14"/>
    </row>
    <row r="48" spans="1:8" x14ac:dyDescent="0.25">
      <c r="A48" s="14"/>
      <c r="B48" s="117"/>
      <c r="C48" s="70"/>
      <c r="D48" s="27"/>
      <c r="E48" s="65"/>
      <c r="F48" s="98"/>
      <c r="G48" s="96"/>
      <c r="H48" s="14"/>
    </row>
    <row r="49" spans="1:8" x14ac:dyDescent="0.25">
      <c r="A49" s="14"/>
      <c r="B49" s="117"/>
      <c r="C49" s="70"/>
      <c r="D49" s="27"/>
      <c r="E49" s="65"/>
      <c r="F49" s="98"/>
      <c r="G49" s="96"/>
      <c r="H49" s="14"/>
    </row>
    <row r="50" spans="1:8" x14ac:dyDescent="0.25">
      <c r="A50" s="14"/>
      <c r="B50" s="117"/>
      <c r="C50" s="70"/>
      <c r="D50" s="27"/>
      <c r="E50" s="65"/>
      <c r="F50" s="98"/>
      <c r="G50" s="96"/>
      <c r="H50" s="14"/>
    </row>
    <row r="51" spans="1:8" x14ac:dyDescent="0.25">
      <c r="A51" s="14"/>
      <c r="B51" s="117"/>
      <c r="C51" s="70"/>
      <c r="D51" s="136"/>
      <c r="E51" s="65"/>
      <c r="F51" s="98"/>
      <c r="G51" s="96"/>
      <c r="H51" s="14"/>
    </row>
    <row r="52" spans="1:8" x14ac:dyDescent="0.25">
      <c r="A52" s="14"/>
      <c r="B52" s="117"/>
      <c r="C52" s="70"/>
      <c r="D52" s="27"/>
      <c r="E52" s="65"/>
      <c r="F52" s="98"/>
      <c r="G52" s="96"/>
      <c r="H52" s="14"/>
    </row>
    <row r="53" spans="1:8" x14ac:dyDescent="0.25">
      <c r="A53" s="14"/>
      <c r="B53" s="117"/>
      <c r="C53" s="70"/>
      <c r="D53" s="27"/>
      <c r="E53" s="65"/>
      <c r="F53" s="98"/>
      <c r="G53" s="96"/>
      <c r="H53" s="14"/>
    </row>
    <row r="54" spans="1:8" x14ac:dyDescent="0.25">
      <c r="A54" s="14"/>
      <c r="B54" s="117"/>
      <c r="C54" s="70"/>
      <c r="D54" s="27"/>
      <c r="E54" s="65"/>
      <c r="F54" s="98"/>
      <c r="G54" s="96"/>
      <c r="H54" s="14"/>
    </row>
    <row r="55" spans="1:8" x14ac:dyDescent="0.25">
      <c r="A55" s="14"/>
      <c r="B55" s="117"/>
      <c r="C55" s="70"/>
      <c r="D55" s="27"/>
      <c r="E55" s="65"/>
      <c r="F55" s="98"/>
      <c r="G55" s="96"/>
      <c r="H55" s="14"/>
    </row>
    <row r="56" spans="1:8" x14ac:dyDescent="0.25">
      <c r="A56" s="14"/>
      <c r="B56" s="117"/>
      <c r="C56" s="70"/>
      <c r="D56" s="27"/>
      <c r="E56" s="65"/>
      <c r="F56" s="98"/>
      <c r="G56" s="96"/>
      <c r="H56" s="14"/>
    </row>
    <row r="57" spans="1:8" x14ac:dyDescent="0.25">
      <c r="A57" s="14"/>
      <c r="B57" s="117"/>
      <c r="C57" s="70"/>
      <c r="D57" s="27"/>
      <c r="E57" s="65"/>
      <c r="F57" s="98"/>
      <c r="G57" s="96"/>
      <c r="H57" s="14"/>
    </row>
    <row r="58" spans="1:8" x14ac:dyDescent="0.25">
      <c r="A58" s="14"/>
      <c r="B58" s="117"/>
      <c r="C58" s="70"/>
      <c r="D58" s="27"/>
      <c r="E58" s="65"/>
      <c r="F58" s="98"/>
      <c r="G58" s="96"/>
      <c r="H58" s="14"/>
    </row>
    <row r="59" spans="1:8" x14ac:dyDescent="0.25">
      <c r="A59" s="14"/>
      <c r="B59" s="117"/>
      <c r="C59" s="70"/>
      <c r="D59" s="27"/>
      <c r="E59" s="65"/>
      <c r="F59" s="98"/>
      <c r="G59" s="96"/>
      <c r="H59" s="14"/>
    </row>
    <row r="60" spans="1:8" x14ac:dyDescent="0.25">
      <c r="A60" s="14"/>
      <c r="B60" s="117"/>
      <c r="C60" s="70"/>
      <c r="D60" s="27"/>
      <c r="E60" s="65"/>
      <c r="F60" s="98"/>
      <c r="G60" s="96"/>
      <c r="H60" s="14"/>
    </row>
    <row r="61" spans="1:8" x14ac:dyDescent="0.25">
      <c r="A61" s="14"/>
      <c r="B61" s="117"/>
      <c r="C61" s="70"/>
      <c r="D61" s="27"/>
      <c r="E61" s="65"/>
      <c r="F61" s="98"/>
      <c r="G61" s="96"/>
      <c r="H61" s="14"/>
    </row>
    <row r="62" spans="1:8" x14ac:dyDescent="0.25">
      <c r="A62" s="14"/>
      <c r="B62" s="117"/>
      <c r="C62" s="70"/>
      <c r="D62" s="27"/>
      <c r="E62" s="65"/>
      <c r="F62" s="98"/>
      <c r="G62" s="96"/>
      <c r="H62" s="14"/>
    </row>
    <row r="63" spans="1:8" x14ac:dyDescent="0.25">
      <c r="A63" s="14"/>
      <c r="B63" s="117"/>
      <c r="C63" s="70"/>
      <c r="D63" s="27"/>
      <c r="E63" s="65"/>
      <c r="F63" s="98"/>
      <c r="G63" s="96"/>
      <c r="H63" s="14"/>
    </row>
    <row r="64" spans="1:8" ht="15.75" thickBot="1" x14ac:dyDescent="0.3">
      <c r="A64" s="14"/>
      <c r="B64" s="117"/>
      <c r="C64" s="70"/>
      <c r="D64" s="27"/>
      <c r="E64" s="65"/>
      <c r="F64" s="98"/>
      <c r="G64" s="96"/>
      <c r="H64" s="14"/>
    </row>
    <row r="65" spans="1:8" ht="19.899999999999999" customHeight="1" thickBot="1" x14ac:dyDescent="0.3">
      <c r="A65" s="14"/>
      <c r="B65" s="61" t="s">
        <v>27</v>
      </c>
      <c r="C65" s="262" t="s">
        <v>237</v>
      </c>
      <c r="D65" s="263"/>
      <c r="E65" s="263"/>
      <c r="F65" s="264"/>
      <c r="G65" s="100"/>
      <c r="H65" s="14"/>
    </row>
    <row r="66" spans="1:8" x14ac:dyDescent="0.25">
      <c r="A66" s="14"/>
      <c r="B66" s="14"/>
      <c r="C66" s="14"/>
      <c r="D66" s="16"/>
      <c r="E66" s="17"/>
      <c r="F66" s="87"/>
      <c r="G66" s="87"/>
      <c r="H66" s="14"/>
    </row>
    <row r="67" spans="1:8" x14ac:dyDescent="0.25">
      <c r="D67" s="182" t="s">
        <v>555</v>
      </c>
    </row>
  </sheetData>
  <mergeCells count="2">
    <mergeCell ref="C65:F65"/>
    <mergeCell ref="F3:G3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topLeftCell="A19" zoomScaleNormal="100" workbookViewId="0">
      <selection activeCell="F9" sqref="F9"/>
    </sheetView>
  </sheetViews>
  <sheetFormatPr defaultRowHeight="15" x14ac:dyDescent="0.25"/>
  <cols>
    <col min="1" max="1" width="3.7109375" customWidth="1"/>
    <col min="2" max="2" width="9.140625" customWidth="1"/>
    <col min="3" max="3" width="51.28515625" customWidth="1"/>
    <col min="4" max="4" width="9.7109375" customWidth="1"/>
    <col min="5" max="5" width="11.7109375" customWidth="1"/>
    <col min="6" max="6" width="13.42578125" customWidth="1"/>
    <col min="7" max="7" width="17.140625" customWidth="1"/>
    <col min="8" max="8" width="3.5703125" customWidth="1"/>
  </cols>
  <sheetData>
    <row r="1" spans="1:8" x14ac:dyDescent="0.25">
      <c r="A1" s="14"/>
      <c r="B1" s="15"/>
      <c r="C1" s="14"/>
      <c r="D1" s="16"/>
      <c r="E1" s="17"/>
      <c r="F1" s="14"/>
      <c r="G1" s="18"/>
      <c r="H1" s="14"/>
    </row>
    <row r="2" spans="1:8" x14ac:dyDescent="0.25">
      <c r="A2" s="14"/>
      <c r="B2" s="15" t="s">
        <v>36</v>
      </c>
      <c r="C2" s="14"/>
      <c r="D2" s="19"/>
      <c r="E2" s="17"/>
      <c r="F2" s="14"/>
      <c r="G2" s="18"/>
      <c r="H2" s="14"/>
    </row>
    <row r="3" spans="1:8" ht="15.75" thickBot="1" x14ac:dyDescent="0.3">
      <c r="A3" s="14"/>
      <c r="B3" s="20"/>
      <c r="C3" s="14"/>
      <c r="D3" s="16"/>
      <c r="E3" s="17"/>
      <c r="F3" s="14"/>
      <c r="G3" s="19" t="s">
        <v>78</v>
      </c>
      <c r="H3" s="14"/>
    </row>
    <row r="4" spans="1:8" ht="20.45" customHeight="1" thickBot="1" x14ac:dyDescent="0.3">
      <c r="A4" s="14"/>
      <c r="B4" s="118" t="s">
        <v>38</v>
      </c>
      <c r="C4" s="49" t="s">
        <v>1</v>
      </c>
      <c r="D4" s="50" t="s">
        <v>39</v>
      </c>
      <c r="E4" s="51" t="s">
        <v>40</v>
      </c>
      <c r="F4" s="50" t="s">
        <v>41</v>
      </c>
      <c r="G4" s="52" t="s">
        <v>42</v>
      </c>
      <c r="H4" s="14"/>
    </row>
    <row r="5" spans="1:8" ht="20.45" customHeight="1" x14ac:dyDescent="0.25">
      <c r="A5" s="14"/>
      <c r="B5" s="119"/>
      <c r="C5" s="54"/>
      <c r="D5" s="55"/>
      <c r="E5" s="56"/>
      <c r="F5" s="55"/>
      <c r="G5" s="57"/>
      <c r="H5" s="14"/>
    </row>
    <row r="6" spans="1:8" ht="27.6" customHeight="1" x14ac:dyDescent="0.25">
      <c r="A6" s="14"/>
      <c r="B6" s="114" t="s">
        <v>77</v>
      </c>
      <c r="C6" s="23" t="s">
        <v>79</v>
      </c>
      <c r="D6" s="24"/>
      <c r="E6" s="43"/>
      <c r="F6" s="24"/>
      <c r="G6" s="45"/>
      <c r="H6" s="14"/>
    </row>
    <row r="7" spans="1:8" ht="18" customHeight="1" x14ac:dyDescent="0.25">
      <c r="A7" s="14"/>
      <c r="B7" s="114"/>
      <c r="C7" s="23"/>
      <c r="D7" s="24"/>
      <c r="E7" s="43"/>
      <c r="F7" s="24"/>
      <c r="G7" s="45"/>
      <c r="H7" s="14"/>
    </row>
    <row r="8" spans="1:8" x14ac:dyDescent="0.25">
      <c r="A8" s="14"/>
      <c r="B8" s="115">
        <v>13.01</v>
      </c>
      <c r="C8" s="25" t="s">
        <v>80</v>
      </c>
      <c r="D8" s="62"/>
      <c r="E8" s="63"/>
      <c r="F8" s="25"/>
      <c r="G8" s="64"/>
      <c r="H8" s="14"/>
    </row>
    <row r="9" spans="1:8" x14ac:dyDescent="0.25">
      <c r="A9" s="14"/>
      <c r="B9" s="116"/>
      <c r="C9" s="25"/>
      <c r="D9" s="62"/>
      <c r="E9" s="65"/>
      <c r="F9" s="27"/>
      <c r="G9" s="64"/>
      <c r="H9" s="14"/>
    </row>
    <row r="10" spans="1:8" x14ac:dyDescent="0.25">
      <c r="A10" s="14"/>
      <c r="B10" s="116" t="s">
        <v>81</v>
      </c>
      <c r="C10" s="25" t="s">
        <v>82</v>
      </c>
      <c r="D10" s="62" t="s">
        <v>83</v>
      </c>
      <c r="E10" s="65">
        <v>1</v>
      </c>
      <c r="F10" s="98"/>
      <c r="G10" s="96"/>
      <c r="H10" s="14"/>
    </row>
    <row r="11" spans="1:8" x14ac:dyDescent="0.25">
      <c r="A11" s="14"/>
      <c r="B11" s="116"/>
      <c r="C11" s="66"/>
      <c r="D11" s="62"/>
      <c r="E11" s="65"/>
      <c r="F11" s="98"/>
      <c r="G11" s="96"/>
      <c r="H11" s="14"/>
    </row>
    <row r="12" spans="1:8" x14ac:dyDescent="0.25">
      <c r="A12" s="14"/>
      <c r="B12" s="116" t="s">
        <v>84</v>
      </c>
      <c r="C12" s="25" t="s">
        <v>85</v>
      </c>
      <c r="D12" s="62" t="s">
        <v>83</v>
      </c>
      <c r="E12" s="65">
        <v>1</v>
      </c>
      <c r="F12" s="98"/>
      <c r="G12" s="96"/>
      <c r="H12" s="14"/>
    </row>
    <row r="13" spans="1:8" x14ac:dyDescent="0.25">
      <c r="A13" s="14"/>
      <c r="B13" s="116"/>
      <c r="C13" s="66"/>
      <c r="D13" s="62"/>
      <c r="E13" s="65"/>
      <c r="F13" s="98"/>
      <c r="G13" s="96"/>
      <c r="H13" s="14"/>
    </row>
    <row r="14" spans="1:8" x14ac:dyDescent="0.25">
      <c r="A14" s="14"/>
      <c r="B14" s="116" t="s">
        <v>86</v>
      </c>
      <c r="C14" s="25" t="s">
        <v>87</v>
      </c>
      <c r="D14" s="62" t="s">
        <v>58</v>
      </c>
      <c r="E14" s="65">
        <v>1</v>
      </c>
      <c r="F14" s="98"/>
      <c r="G14" s="96"/>
      <c r="H14" s="14"/>
    </row>
    <row r="15" spans="1:8" x14ac:dyDescent="0.25">
      <c r="A15" s="14"/>
      <c r="B15" s="116"/>
      <c r="C15" s="25"/>
      <c r="D15" s="62"/>
      <c r="E15" s="65"/>
      <c r="F15" s="98"/>
      <c r="G15" s="96"/>
      <c r="H15" s="14"/>
    </row>
    <row r="16" spans="1:8" x14ac:dyDescent="0.25">
      <c r="A16" s="14"/>
      <c r="B16" s="116" t="s">
        <v>88</v>
      </c>
      <c r="C16" s="25" t="s">
        <v>89</v>
      </c>
      <c r="D16" s="62"/>
      <c r="E16" s="65"/>
      <c r="F16" s="98"/>
      <c r="G16" s="96"/>
      <c r="H16" s="14"/>
    </row>
    <row r="17" spans="1:8" x14ac:dyDescent="0.25">
      <c r="A17" s="14"/>
      <c r="B17" s="116"/>
      <c r="C17" s="25" t="s">
        <v>119</v>
      </c>
      <c r="D17" s="27" t="s">
        <v>58</v>
      </c>
      <c r="E17" s="65">
        <v>12</v>
      </c>
      <c r="F17" s="98"/>
      <c r="G17" s="96"/>
      <c r="H17" s="14"/>
    </row>
    <row r="18" spans="1:8" x14ac:dyDescent="0.25">
      <c r="A18" s="14"/>
      <c r="B18" s="116"/>
      <c r="C18" s="25" t="s">
        <v>90</v>
      </c>
      <c r="D18" s="27" t="s">
        <v>58</v>
      </c>
      <c r="E18" s="65">
        <f>E17</f>
        <v>12</v>
      </c>
      <c r="F18" s="98"/>
      <c r="G18" s="96"/>
      <c r="H18" s="14"/>
    </row>
    <row r="19" spans="1:8" x14ac:dyDescent="0.25">
      <c r="A19" s="14"/>
      <c r="B19" s="116"/>
      <c r="C19" s="25" t="s">
        <v>91</v>
      </c>
      <c r="D19" s="27" t="s">
        <v>58</v>
      </c>
      <c r="E19" s="65">
        <f>E18</f>
        <v>12</v>
      </c>
      <c r="F19" s="98"/>
      <c r="G19" s="96"/>
      <c r="H19" s="14"/>
    </row>
    <row r="20" spans="1:8" x14ac:dyDescent="0.25">
      <c r="A20" s="14"/>
      <c r="B20" s="116"/>
      <c r="C20" s="25" t="s">
        <v>92</v>
      </c>
      <c r="D20" s="62"/>
      <c r="E20" s="65"/>
      <c r="F20" s="98"/>
      <c r="G20" s="96"/>
      <c r="H20" s="14"/>
    </row>
    <row r="21" spans="1:8" x14ac:dyDescent="0.25">
      <c r="A21" s="14"/>
      <c r="B21" s="116"/>
      <c r="C21" s="25" t="s">
        <v>93</v>
      </c>
      <c r="D21" s="62"/>
      <c r="E21" s="65"/>
      <c r="F21" s="98"/>
      <c r="G21" s="96"/>
      <c r="H21" s="14"/>
    </row>
    <row r="22" spans="1:8" x14ac:dyDescent="0.25">
      <c r="A22" s="14"/>
      <c r="B22" s="116"/>
      <c r="C22" s="25" t="s">
        <v>94</v>
      </c>
      <c r="D22" s="62"/>
      <c r="E22" s="65"/>
      <c r="F22" s="98"/>
      <c r="G22" s="96"/>
      <c r="H22" s="14"/>
    </row>
    <row r="23" spans="1:8" x14ac:dyDescent="0.25">
      <c r="A23" s="14"/>
      <c r="B23" s="116"/>
      <c r="C23" s="25" t="s">
        <v>95</v>
      </c>
      <c r="D23" s="62"/>
      <c r="E23" s="65"/>
      <c r="F23" s="98"/>
      <c r="G23" s="96"/>
      <c r="H23" s="14"/>
    </row>
    <row r="24" spans="1:8" x14ac:dyDescent="0.25">
      <c r="A24" s="14"/>
      <c r="B24" s="116"/>
      <c r="C24" s="25"/>
      <c r="D24" s="62"/>
      <c r="E24" s="65"/>
      <c r="F24" s="98"/>
      <c r="G24" s="96"/>
      <c r="H24" s="14"/>
    </row>
    <row r="25" spans="1:8" ht="26.25" x14ac:dyDescent="0.25">
      <c r="A25" s="14"/>
      <c r="B25" s="116" t="s">
        <v>96</v>
      </c>
      <c r="C25" s="26" t="s">
        <v>97</v>
      </c>
      <c r="D25" s="62" t="s">
        <v>83</v>
      </c>
      <c r="E25" s="65">
        <v>1</v>
      </c>
      <c r="F25" s="98"/>
      <c r="G25" s="96"/>
      <c r="H25" s="14"/>
    </row>
    <row r="26" spans="1:8" x14ac:dyDescent="0.25">
      <c r="A26" s="14"/>
      <c r="B26" s="116"/>
      <c r="C26" s="26" t="s">
        <v>98</v>
      </c>
      <c r="D26" s="62"/>
      <c r="E26" s="65"/>
      <c r="F26" s="98"/>
      <c r="G26" s="96"/>
      <c r="H26" s="14"/>
    </row>
    <row r="27" spans="1:8" x14ac:dyDescent="0.25">
      <c r="A27" s="14"/>
      <c r="B27" s="116"/>
      <c r="C27" s="26"/>
      <c r="D27" s="62"/>
      <c r="E27" s="65"/>
      <c r="F27" s="98"/>
      <c r="G27" s="96"/>
      <c r="H27" s="14"/>
    </row>
    <row r="28" spans="1:8" x14ac:dyDescent="0.25">
      <c r="A28" s="14"/>
      <c r="B28" s="116" t="s">
        <v>81</v>
      </c>
      <c r="C28" s="39" t="s">
        <v>99</v>
      </c>
      <c r="D28" s="62" t="s">
        <v>83</v>
      </c>
      <c r="E28" s="65">
        <v>1</v>
      </c>
      <c r="F28" s="98"/>
      <c r="G28" s="96"/>
      <c r="H28" s="14"/>
    </row>
    <row r="29" spans="1:8" ht="18" customHeight="1" x14ac:dyDescent="0.25">
      <c r="A29" s="14"/>
      <c r="B29" s="116"/>
      <c r="C29" s="39"/>
      <c r="D29" s="62"/>
      <c r="E29" s="65"/>
      <c r="F29" s="98"/>
      <c r="G29" s="96"/>
      <c r="H29" s="14"/>
    </row>
    <row r="30" spans="1:8" x14ac:dyDescent="0.25">
      <c r="A30" s="14"/>
      <c r="B30" s="116" t="s">
        <v>84</v>
      </c>
      <c r="C30" s="39" t="s">
        <v>100</v>
      </c>
      <c r="D30" s="62"/>
      <c r="E30" s="65"/>
      <c r="F30" s="98"/>
      <c r="G30" s="96"/>
      <c r="H30" s="14"/>
    </row>
    <row r="31" spans="1:8" x14ac:dyDescent="0.25">
      <c r="A31" s="14"/>
      <c r="B31" s="116"/>
      <c r="C31" s="39" t="s">
        <v>101</v>
      </c>
      <c r="D31" s="62" t="s">
        <v>83</v>
      </c>
      <c r="E31" s="65">
        <v>1</v>
      </c>
      <c r="F31" s="98"/>
      <c r="G31" s="96"/>
      <c r="H31" s="14"/>
    </row>
    <row r="32" spans="1:8" x14ac:dyDescent="0.25">
      <c r="A32" s="14"/>
      <c r="B32" s="116"/>
      <c r="C32" s="39"/>
      <c r="D32" s="62"/>
      <c r="E32" s="65"/>
      <c r="F32" s="98"/>
      <c r="G32" s="96"/>
      <c r="H32" s="14"/>
    </row>
    <row r="33" spans="1:8" x14ac:dyDescent="0.25">
      <c r="A33" s="14"/>
      <c r="B33" s="116" t="s">
        <v>86</v>
      </c>
      <c r="C33" s="39" t="s">
        <v>102</v>
      </c>
      <c r="D33" s="62" t="s">
        <v>83</v>
      </c>
      <c r="E33" s="65">
        <v>1</v>
      </c>
      <c r="F33" s="98"/>
      <c r="G33" s="96"/>
      <c r="H33" s="14"/>
    </row>
    <row r="34" spans="1:8" x14ac:dyDescent="0.25">
      <c r="A34" s="14"/>
      <c r="B34" s="116"/>
      <c r="C34" s="39"/>
      <c r="D34" s="62"/>
      <c r="E34" s="65"/>
      <c r="F34" s="98"/>
      <c r="G34" s="96"/>
      <c r="H34" s="14"/>
    </row>
    <row r="35" spans="1:8" x14ac:dyDescent="0.25">
      <c r="A35" s="14"/>
      <c r="B35" s="116" t="s">
        <v>103</v>
      </c>
      <c r="C35" s="39" t="s">
        <v>121</v>
      </c>
      <c r="D35" s="62"/>
      <c r="E35" s="65"/>
      <c r="F35" s="98"/>
      <c r="G35" s="96"/>
      <c r="H35" s="14"/>
    </row>
    <row r="36" spans="1:8" x14ac:dyDescent="0.25">
      <c r="A36" s="14"/>
      <c r="B36" s="116"/>
      <c r="C36" s="39" t="s">
        <v>120</v>
      </c>
      <c r="D36" s="62"/>
      <c r="E36" s="65"/>
      <c r="F36" s="98"/>
      <c r="G36" s="96"/>
      <c r="H36" s="14"/>
    </row>
    <row r="37" spans="1:8" x14ac:dyDescent="0.25">
      <c r="A37" s="14"/>
      <c r="B37" s="116"/>
      <c r="C37" s="67" t="s">
        <v>122</v>
      </c>
      <c r="D37" s="27"/>
      <c r="E37" s="65"/>
      <c r="F37" s="98"/>
      <c r="G37" s="96"/>
      <c r="H37" s="14"/>
    </row>
    <row r="38" spans="1:8" x14ac:dyDescent="0.25">
      <c r="A38" s="14"/>
      <c r="B38" s="116"/>
      <c r="C38" s="67" t="s">
        <v>124</v>
      </c>
      <c r="D38" s="27" t="s">
        <v>58</v>
      </c>
      <c r="E38" s="65">
        <v>1</v>
      </c>
      <c r="F38" s="98"/>
      <c r="G38" s="96"/>
      <c r="H38" s="14"/>
    </row>
    <row r="39" spans="1:8" x14ac:dyDescent="0.25">
      <c r="A39" s="14"/>
      <c r="B39" s="116"/>
      <c r="C39" s="67" t="s">
        <v>123</v>
      </c>
      <c r="D39" s="27"/>
      <c r="E39" s="65"/>
      <c r="F39" s="98"/>
      <c r="G39" s="96"/>
      <c r="H39" s="14"/>
    </row>
    <row r="40" spans="1:8" x14ac:dyDescent="0.25">
      <c r="A40" s="14"/>
      <c r="B40" s="116"/>
      <c r="C40" s="67"/>
      <c r="D40" s="27"/>
      <c r="E40" s="65"/>
      <c r="F40" s="98"/>
      <c r="G40" s="96"/>
      <c r="H40" s="14"/>
    </row>
    <row r="41" spans="1:8" x14ac:dyDescent="0.25">
      <c r="A41" s="14"/>
      <c r="B41" s="117" t="s">
        <v>104</v>
      </c>
      <c r="C41" s="68" t="s">
        <v>105</v>
      </c>
      <c r="D41" s="27" t="s">
        <v>51</v>
      </c>
      <c r="E41" s="65">
        <f>G38</f>
        <v>0</v>
      </c>
      <c r="F41" s="99"/>
      <c r="G41" s="96"/>
      <c r="H41" s="14"/>
    </row>
    <row r="42" spans="1:8" x14ac:dyDescent="0.25">
      <c r="A42" s="14"/>
      <c r="B42" s="116"/>
      <c r="C42" s="70"/>
      <c r="D42" s="27"/>
      <c r="E42" s="65"/>
      <c r="F42" s="98"/>
      <c r="G42" s="96"/>
      <c r="H42" s="14"/>
    </row>
    <row r="43" spans="1:8" x14ac:dyDescent="0.25">
      <c r="A43" s="14"/>
      <c r="B43" s="116" t="s">
        <v>106</v>
      </c>
      <c r="C43" s="70" t="s">
        <v>107</v>
      </c>
      <c r="D43" s="27"/>
      <c r="E43" s="65"/>
      <c r="F43" s="98"/>
      <c r="G43" s="96"/>
      <c r="H43" s="14"/>
    </row>
    <row r="44" spans="1:8" x14ac:dyDescent="0.25">
      <c r="A44" s="14"/>
      <c r="B44" s="116"/>
      <c r="C44" s="70" t="s">
        <v>109</v>
      </c>
      <c r="D44" s="27"/>
      <c r="E44" s="65"/>
      <c r="F44" s="98"/>
      <c r="G44" s="96"/>
      <c r="H44" s="14"/>
    </row>
    <row r="45" spans="1:8" ht="19.899999999999999" customHeight="1" x14ac:dyDescent="0.25">
      <c r="A45" s="14"/>
      <c r="B45" s="116"/>
      <c r="C45" s="70" t="s">
        <v>110</v>
      </c>
      <c r="D45" s="27" t="s">
        <v>108</v>
      </c>
      <c r="E45" s="65">
        <f>E38</f>
        <v>1</v>
      </c>
      <c r="F45" s="98"/>
      <c r="G45" s="96"/>
      <c r="H45" s="14"/>
    </row>
    <row r="46" spans="1:8" x14ac:dyDescent="0.25">
      <c r="A46" s="14"/>
      <c r="B46" s="116"/>
      <c r="C46" s="70"/>
      <c r="D46" s="27"/>
      <c r="E46" s="65"/>
      <c r="F46" s="98"/>
      <c r="G46" s="96"/>
      <c r="H46" s="14"/>
    </row>
    <row r="47" spans="1:8" ht="16.149999999999999" customHeight="1" x14ac:dyDescent="0.25">
      <c r="A47" s="14"/>
      <c r="B47" s="116" t="s">
        <v>111</v>
      </c>
      <c r="C47" s="70" t="s">
        <v>112</v>
      </c>
      <c r="D47" s="27"/>
      <c r="E47" s="65"/>
      <c r="F47" s="98"/>
      <c r="G47" s="96"/>
      <c r="H47" s="14"/>
    </row>
    <row r="48" spans="1:8" x14ac:dyDescent="0.25">
      <c r="A48" s="14"/>
      <c r="B48" s="116"/>
      <c r="C48" s="70" t="s">
        <v>113</v>
      </c>
      <c r="D48" s="27" t="s">
        <v>83</v>
      </c>
      <c r="E48" s="65">
        <v>1</v>
      </c>
      <c r="F48" s="98"/>
      <c r="G48" s="96"/>
      <c r="H48" s="14"/>
    </row>
    <row r="49" spans="1:8" x14ac:dyDescent="0.25">
      <c r="A49" s="14"/>
      <c r="B49" s="116"/>
      <c r="C49" s="70"/>
      <c r="D49" s="27"/>
      <c r="E49" s="65"/>
      <c r="F49" s="98"/>
      <c r="G49" s="96"/>
      <c r="H49" s="14"/>
    </row>
    <row r="50" spans="1:8" x14ac:dyDescent="0.25">
      <c r="A50" s="14"/>
      <c r="B50" s="116"/>
      <c r="C50" s="70" t="s">
        <v>114</v>
      </c>
      <c r="D50" s="27"/>
      <c r="E50" s="65"/>
      <c r="F50" s="98"/>
      <c r="G50" s="96"/>
      <c r="H50" s="14"/>
    </row>
    <row r="51" spans="1:8" x14ac:dyDescent="0.25">
      <c r="A51" s="14"/>
      <c r="B51" s="116"/>
      <c r="C51" s="70" t="s">
        <v>115</v>
      </c>
      <c r="D51" s="27"/>
      <c r="E51" s="65"/>
      <c r="F51" s="98"/>
      <c r="G51" s="96"/>
      <c r="H51" s="14"/>
    </row>
    <row r="52" spans="1:8" x14ac:dyDescent="0.25">
      <c r="A52" s="14"/>
      <c r="B52" s="116"/>
      <c r="C52" s="70" t="s">
        <v>116</v>
      </c>
      <c r="D52" s="27"/>
      <c r="E52" s="65"/>
      <c r="F52" s="98"/>
      <c r="G52" s="96"/>
      <c r="H52" s="14"/>
    </row>
    <row r="53" spans="1:8" x14ac:dyDescent="0.25">
      <c r="A53" s="14"/>
      <c r="B53" s="117"/>
      <c r="C53" s="26"/>
      <c r="D53" s="27"/>
      <c r="E53" s="65"/>
      <c r="F53" s="98"/>
      <c r="G53" s="96"/>
      <c r="H53" s="14"/>
    </row>
    <row r="54" spans="1:8" ht="27.75" customHeight="1" x14ac:dyDescent="0.25">
      <c r="A54" s="14"/>
      <c r="B54" s="124" t="s">
        <v>117</v>
      </c>
      <c r="C54" s="26" t="s">
        <v>125</v>
      </c>
      <c r="D54" s="27" t="s">
        <v>118</v>
      </c>
      <c r="E54" s="65">
        <v>150</v>
      </c>
      <c r="F54" s="98"/>
      <c r="G54" s="96"/>
      <c r="H54" s="14"/>
    </row>
    <row r="55" spans="1:8" x14ac:dyDescent="0.25">
      <c r="A55" s="14"/>
      <c r="B55" s="125"/>
      <c r="C55" s="68"/>
      <c r="D55" s="27"/>
      <c r="E55" s="42"/>
      <c r="F55" s="98"/>
      <c r="G55" s="94"/>
      <c r="H55" s="14"/>
    </row>
    <row r="56" spans="1:8" x14ac:dyDescent="0.25">
      <c r="A56" s="14"/>
      <c r="B56" s="125"/>
      <c r="C56" s="68"/>
      <c r="D56" s="27"/>
      <c r="E56" s="42"/>
      <c r="F56" s="98"/>
      <c r="G56" s="94"/>
      <c r="H56" s="14"/>
    </row>
    <row r="57" spans="1:8" x14ac:dyDescent="0.25">
      <c r="A57" s="14"/>
      <c r="B57" s="125"/>
      <c r="C57" s="68"/>
      <c r="D57" s="27"/>
      <c r="E57" s="42"/>
      <c r="F57" s="98"/>
      <c r="G57" s="94"/>
      <c r="H57" s="14"/>
    </row>
    <row r="58" spans="1:8" x14ac:dyDescent="0.25">
      <c r="A58" s="14"/>
      <c r="B58" s="125"/>
      <c r="C58" s="68"/>
      <c r="D58" s="27"/>
      <c r="E58" s="42"/>
      <c r="F58" s="98"/>
      <c r="G58" s="94"/>
      <c r="H58" s="14"/>
    </row>
    <row r="59" spans="1:8" x14ac:dyDescent="0.25">
      <c r="A59" s="14"/>
      <c r="B59" s="125"/>
      <c r="C59" s="68"/>
      <c r="D59" s="27"/>
      <c r="E59" s="42"/>
      <c r="F59" s="98"/>
      <c r="G59" s="94"/>
      <c r="H59" s="14"/>
    </row>
    <row r="60" spans="1:8" x14ac:dyDescent="0.25">
      <c r="A60" s="14"/>
      <c r="B60" s="125"/>
      <c r="C60" s="68"/>
      <c r="D60" s="27"/>
      <c r="E60" s="42"/>
      <c r="F60" s="98"/>
      <c r="G60" s="94"/>
      <c r="H60" s="14"/>
    </row>
    <row r="61" spans="1:8" x14ac:dyDescent="0.25">
      <c r="A61" s="14"/>
      <c r="B61" s="126"/>
      <c r="C61" s="60"/>
      <c r="D61" s="58"/>
      <c r="E61" s="59"/>
      <c r="F61" s="175"/>
      <c r="G61" s="176"/>
      <c r="H61" s="14"/>
    </row>
    <row r="62" spans="1:8" ht="15.75" thickBot="1" x14ac:dyDescent="0.3">
      <c r="A62" s="14"/>
      <c r="B62" s="126"/>
      <c r="C62" s="73"/>
      <c r="D62" s="74"/>
      <c r="E62" s="75"/>
      <c r="F62" s="75"/>
      <c r="G62" s="76"/>
      <c r="H62" s="14"/>
    </row>
    <row r="63" spans="1:8" ht="19.899999999999999" customHeight="1" thickBot="1" x14ac:dyDescent="0.3">
      <c r="A63" s="14"/>
      <c r="B63" s="61">
        <v>1300</v>
      </c>
      <c r="C63" s="262" t="s">
        <v>63</v>
      </c>
      <c r="D63" s="263"/>
      <c r="E63" s="263"/>
      <c r="F63" s="264"/>
      <c r="G63" s="100"/>
      <c r="H63" s="14"/>
    </row>
    <row r="64" spans="1:8" x14ac:dyDescent="0.25">
      <c r="A64" s="14"/>
      <c r="B64" s="14"/>
      <c r="C64" s="14"/>
      <c r="D64" s="16"/>
      <c r="E64" s="17"/>
      <c r="F64" s="14"/>
      <c r="G64" s="18"/>
      <c r="H64" s="14"/>
    </row>
    <row r="65" spans="1:8" x14ac:dyDescent="0.25">
      <c r="A65" s="14"/>
      <c r="B65" s="14"/>
      <c r="C65" s="14"/>
      <c r="D65" s="182" t="s">
        <v>533</v>
      </c>
      <c r="E65" s="17"/>
      <c r="F65" s="14"/>
      <c r="G65" s="18"/>
      <c r="H65" s="14"/>
    </row>
    <row r="66" spans="1:8" x14ac:dyDescent="0.25">
      <c r="A66" s="14"/>
      <c r="B66" s="14"/>
      <c r="C66" s="14"/>
      <c r="D66" s="16"/>
      <c r="E66" s="17"/>
      <c r="F66" s="14"/>
      <c r="G66" s="18"/>
      <c r="H66" s="14"/>
    </row>
    <row r="67" spans="1:8" x14ac:dyDescent="0.25">
      <c r="A67" s="14"/>
      <c r="B67" s="21"/>
      <c r="C67" s="14"/>
      <c r="D67" s="16"/>
      <c r="E67" s="22"/>
      <c r="F67" s="16"/>
      <c r="G67" s="18"/>
      <c r="H67" s="14"/>
    </row>
    <row r="68" spans="1:8" x14ac:dyDescent="0.25">
      <c r="A68" s="14"/>
      <c r="B68" s="20"/>
      <c r="C68" s="14"/>
      <c r="D68" s="16"/>
      <c r="E68" s="17"/>
      <c r="F68" s="14"/>
      <c r="G68" s="18"/>
      <c r="H68" s="14"/>
    </row>
  </sheetData>
  <mergeCells count="1">
    <mergeCell ref="C63:F63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zoomScaleNormal="100" workbookViewId="0">
      <selection activeCell="E55" sqref="E55"/>
    </sheetView>
  </sheetViews>
  <sheetFormatPr defaultRowHeight="15" x14ac:dyDescent="0.25"/>
  <cols>
    <col min="1" max="1" width="3.7109375" customWidth="1"/>
    <col min="2" max="2" width="9.140625" customWidth="1"/>
    <col min="3" max="3" width="51.28515625" customWidth="1"/>
    <col min="4" max="4" width="9.7109375" customWidth="1"/>
    <col min="5" max="5" width="11.7109375" customWidth="1"/>
    <col min="6" max="6" width="13.42578125" customWidth="1"/>
    <col min="7" max="7" width="17.140625" customWidth="1"/>
    <col min="8" max="8" width="3.5703125" customWidth="1"/>
  </cols>
  <sheetData>
    <row r="1" spans="1:8" x14ac:dyDescent="0.25">
      <c r="A1" s="14"/>
      <c r="B1" s="15"/>
      <c r="C1" s="14"/>
      <c r="D1" s="16"/>
      <c r="E1" s="17"/>
      <c r="F1" s="14"/>
      <c r="G1" s="18"/>
      <c r="H1" s="14"/>
    </row>
    <row r="2" spans="1:8" x14ac:dyDescent="0.25">
      <c r="A2" s="14"/>
      <c r="B2" s="15" t="s">
        <v>36</v>
      </c>
      <c r="C2" s="14"/>
      <c r="D2" s="19"/>
      <c r="E2" s="17"/>
      <c r="F2" s="14"/>
      <c r="G2" s="18"/>
      <c r="H2" s="14"/>
    </row>
    <row r="3" spans="1:8" ht="15.75" thickBot="1" x14ac:dyDescent="0.3">
      <c r="A3" s="14"/>
      <c r="B3" s="20"/>
      <c r="C3" s="14"/>
      <c r="D3" s="16"/>
      <c r="E3" s="17"/>
      <c r="F3" s="14"/>
      <c r="G3" s="19" t="s">
        <v>126</v>
      </c>
      <c r="H3" s="14"/>
    </row>
    <row r="4" spans="1:8" ht="20.45" customHeight="1" thickBot="1" x14ac:dyDescent="0.3">
      <c r="A4" s="14"/>
      <c r="B4" s="118" t="s">
        <v>38</v>
      </c>
      <c r="C4" s="49" t="s">
        <v>1</v>
      </c>
      <c r="D4" s="50" t="s">
        <v>39</v>
      </c>
      <c r="E4" s="51" t="s">
        <v>40</v>
      </c>
      <c r="F4" s="50" t="s">
        <v>41</v>
      </c>
      <c r="G4" s="52" t="s">
        <v>42</v>
      </c>
      <c r="H4" s="14"/>
    </row>
    <row r="5" spans="1:8" ht="20.45" customHeight="1" x14ac:dyDescent="0.25">
      <c r="A5" s="14"/>
      <c r="B5" s="119"/>
      <c r="C5" s="54"/>
      <c r="D5" s="55"/>
      <c r="E5" s="56"/>
      <c r="F5" s="55"/>
      <c r="G5" s="57"/>
      <c r="H5" s="14"/>
    </row>
    <row r="6" spans="1:8" ht="27.6" customHeight="1" x14ac:dyDescent="0.25">
      <c r="A6" s="14"/>
      <c r="B6" s="114" t="s">
        <v>127</v>
      </c>
      <c r="C6" s="23" t="s">
        <v>7</v>
      </c>
      <c r="D6" s="24"/>
      <c r="E6" s="35"/>
      <c r="F6" s="190"/>
      <c r="G6" s="186"/>
      <c r="H6" s="14"/>
    </row>
    <row r="7" spans="1:8" ht="18" customHeight="1" x14ac:dyDescent="0.25">
      <c r="A7" s="14"/>
      <c r="B7" s="114"/>
      <c r="C7" s="23"/>
      <c r="D7" s="24"/>
      <c r="E7" s="35"/>
      <c r="F7" s="190"/>
      <c r="G7" s="186"/>
      <c r="H7" s="14"/>
    </row>
    <row r="8" spans="1:8" x14ac:dyDescent="0.25">
      <c r="A8" s="14"/>
      <c r="B8" s="115">
        <v>14.01</v>
      </c>
      <c r="C8" s="25" t="s">
        <v>128</v>
      </c>
      <c r="D8" s="62"/>
      <c r="E8" s="191"/>
      <c r="F8" s="192"/>
      <c r="G8" s="187"/>
      <c r="H8" s="14"/>
    </row>
    <row r="9" spans="1:8" x14ac:dyDescent="0.25">
      <c r="A9" s="14"/>
      <c r="B9" s="116" t="s">
        <v>81</v>
      </c>
      <c r="C9" s="25" t="s">
        <v>527</v>
      </c>
      <c r="D9" s="62" t="s">
        <v>129</v>
      </c>
      <c r="E9" s="191">
        <v>45</v>
      </c>
      <c r="F9" s="192"/>
      <c r="G9" s="187"/>
      <c r="H9" s="14"/>
    </row>
    <row r="10" spans="1:8" x14ac:dyDescent="0.25">
      <c r="A10" s="14"/>
      <c r="B10" s="116" t="s">
        <v>84</v>
      </c>
      <c r="C10" s="25" t="s">
        <v>134</v>
      </c>
      <c r="D10" s="62"/>
      <c r="E10" s="191"/>
      <c r="F10" s="172"/>
      <c r="G10" s="187"/>
      <c r="H10" s="14"/>
    </row>
    <row r="11" spans="1:8" x14ac:dyDescent="0.25">
      <c r="A11" s="14"/>
      <c r="B11" s="116" t="s">
        <v>86</v>
      </c>
      <c r="C11" s="66" t="s">
        <v>135</v>
      </c>
      <c r="D11" s="62"/>
      <c r="E11" s="191"/>
      <c r="F11" s="172"/>
      <c r="G11" s="187"/>
      <c r="H11" s="14"/>
    </row>
    <row r="12" spans="1:8" x14ac:dyDescent="0.25">
      <c r="A12" s="14"/>
      <c r="B12" s="116"/>
      <c r="C12" s="25" t="s">
        <v>136</v>
      </c>
      <c r="D12" s="62" t="s">
        <v>129</v>
      </c>
      <c r="E12" s="191">
        <v>9</v>
      </c>
      <c r="F12" s="172"/>
      <c r="G12" s="187"/>
      <c r="H12" s="14"/>
    </row>
    <row r="13" spans="1:8" x14ac:dyDescent="0.25">
      <c r="A13" s="14"/>
      <c r="B13" s="116" t="s">
        <v>103</v>
      </c>
      <c r="C13" s="66" t="s">
        <v>137</v>
      </c>
      <c r="D13" s="62" t="s">
        <v>129</v>
      </c>
      <c r="E13" s="191">
        <v>18</v>
      </c>
      <c r="F13" s="172"/>
      <c r="G13" s="187"/>
      <c r="H13" s="14"/>
    </row>
    <row r="14" spans="1:8" x14ac:dyDescent="0.25">
      <c r="A14" s="14"/>
      <c r="B14" s="116"/>
      <c r="C14" s="25" t="s">
        <v>138</v>
      </c>
      <c r="D14" s="62"/>
      <c r="E14" s="191"/>
      <c r="F14" s="172"/>
      <c r="G14" s="187"/>
      <c r="H14" s="14"/>
    </row>
    <row r="15" spans="1:8" x14ac:dyDescent="0.25">
      <c r="A15" s="14"/>
      <c r="B15" s="116"/>
      <c r="C15" s="25"/>
      <c r="D15" s="62"/>
      <c r="E15" s="191"/>
      <c r="F15" s="172"/>
      <c r="G15" s="187"/>
      <c r="H15" s="14"/>
    </row>
    <row r="16" spans="1:8" x14ac:dyDescent="0.25">
      <c r="A16" s="14"/>
      <c r="B16" s="116">
        <v>14.02</v>
      </c>
      <c r="C16" s="25" t="s">
        <v>139</v>
      </c>
      <c r="D16" s="62"/>
      <c r="E16" s="191"/>
      <c r="F16" s="172"/>
      <c r="G16" s="187"/>
      <c r="H16" s="14"/>
    </row>
    <row r="17" spans="1:8" x14ac:dyDescent="0.25">
      <c r="A17" s="14"/>
      <c r="B17" s="116"/>
      <c r="C17" s="25" t="s">
        <v>140</v>
      </c>
      <c r="D17" s="62" t="s">
        <v>141</v>
      </c>
      <c r="E17" s="191">
        <v>20</v>
      </c>
      <c r="F17" s="172"/>
      <c r="G17" s="187"/>
      <c r="H17" s="14"/>
    </row>
    <row r="18" spans="1:8" x14ac:dyDescent="0.25">
      <c r="A18" s="14"/>
      <c r="B18" s="116"/>
      <c r="C18" s="25" t="s">
        <v>142</v>
      </c>
      <c r="D18" s="27" t="s">
        <v>141</v>
      </c>
      <c r="E18" s="191">
        <v>5</v>
      </c>
      <c r="F18" s="172"/>
      <c r="G18" s="187"/>
      <c r="H18" s="14"/>
    </row>
    <row r="19" spans="1:8" x14ac:dyDescent="0.25">
      <c r="A19" s="14"/>
      <c r="B19" s="116"/>
      <c r="C19" s="25" t="s">
        <v>143</v>
      </c>
      <c r="D19" s="27" t="s">
        <v>141</v>
      </c>
      <c r="E19" s="191">
        <v>1</v>
      </c>
      <c r="F19" s="172"/>
      <c r="G19" s="187"/>
      <c r="H19" s="14"/>
    </row>
    <row r="20" spans="1:8" x14ac:dyDescent="0.25">
      <c r="A20" s="14"/>
      <c r="B20" s="116"/>
      <c r="C20" s="25"/>
      <c r="D20" s="27"/>
      <c r="E20" s="191"/>
      <c r="F20" s="172"/>
      <c r="G20" s="187"/>
      <c r="H20" s="14"/>
    </row>
    <row r="21" spans="1:8" x14ac:dyDescent="0.25">
      <c r="A21" s="14"/>
      <c r="B21" s="116">
        <v>14.03</v>
      </c>
      <c r="C21" s="25" t="s">
        <v>144</v>
      </c>
      <c r="D21" s="62"/>
      <c r="E21" s="191"/>
      <c r="F21" s="172"/>
      <c r="G21" s="187"/>
      <c r="H21" s="14"/>
    </row>
    <row r="22" spans="1:8" x14ac:dyDescent="0.25">
      <c r="A22" s="14"/>
      <c r="B22" s="116"/>
      <c r="C22" s="25" t="s">
        <v>145</v>
      </c>
      <c r="D22" s="62"/>
      <c r="E22" s="191"/>
      <c r="F22" s="172"/>
      <c r="G22" s="187"/>
      <c r="H22" s="14"/>
    </row>
    <row r="23" spans="1:8" x14ac:dyDescent="0.25">
      <c r="A23" s="14"/>
      <c r="B23" s="116"/>
      <c r="C23" s="25" t="s">
        <v>146</v>
      </c>
      <c r="D23" s="62" t="s">
        <v>141</v>
      </c>
      <c r="E23" s="191">
        <v>8</v>
      </c>
      <c r="F23" s="172"/>
      <c r="G23" s="187"/>
      <c r="H23" s="14"/>
    </row>
    <row r="24" spans="1:8" x14ac:dyDescent="0.25">
      <c r="A24" s="14"/>
      <c r="B24" s="116"/>
      <c r="C24" s="25" t="s">
        <v>156</v>
      </c>
      <c r="D24" s="62" t="s">
        <v>141</v>
      </c>
      <c r="E24" s="191">
        <v>3</v>
      </c>
      <c r="F24" s="172"/>
      <c r="G24" s="187"/>
      <c r="H24" s="14"/>
    </row>
    <row r="25" spans="1:8" ht="26.25" x14ac:dyDescent="0.25">
      <c r="A25" s="14"/>
      <c r="B25" s="116"/>
      <c r="C25" s="26" t="s">
        <v>157</v>
      </c>
      <c r="D25" s="62" t="s">
        <v>141</v>
      </c>
      <c r="E25" s="191">
        <v>2</v>
      </c>
      <c r="F25" s="172"/>
      <c r="G25" s="187"/>
      <c r="H25" s="14"/>
    </row>
    <row r="26" spans="1:8" x14ac:dyDescent="0.25">
      <c r="A26" s="14"/>
      <c r="B26" s="116"/>
      <c r="C26" s="39" t="s">
        <v>147</v>
      </c>
      <c r="D26" s="62" t="s">
        <v>141</v>
      </c>
      <c r="E26" s="191">
        <v>4</v>
      </c>
      <c r="F26" s="172"/>
      <c r="G26" s="187"/>
      <c r="H26" s="14"/>
    </row>
    <row r="27" spans="1:8" x14ac:dyDescent="0.25">
      <c r="A27" s="14"/>
      <c r="B27" s="116"/>
      <c r="C27" s="67"/>
      <c r="D27" s="27"/>
      <c r="E27" s="191"/>
      <c r="F27" s="172"/>
      <c r="G27" s="187"/>
      <c r="H27" s="14"/>
    </row>
    <row r="28" spans="1:8" x14ac:dyDescent="0.25">
      <c r="A28" s="14"/>
      <c r="B28" s="116" t="s">
        <v>148</v>
      </c>
      <c r="C28" s="67" t="s">
        <v>149</v>
      </c>
      <c r="D28" s="27" t="s">
        <v>141</v>
      </c>
      <c r="E28" s="191">
        <v>1</v>
      </c>
      <c r="F28" s="172"/>
      <c r="G28" s="187"/>
      <c r="H28" s="14"/>
    </row>
    <row r="29" spans="1:8" x14ac:dyDescent="0.25">
      <c r="A29" s="14"/>
      <c r="B29" s="116"/>
      <c r="C29" s="67" t="s">
        <v>150</v>
      </c>
      <c r="D29" s="27" t="s">
        <v>141</v>
      </c>
      <c r="E29" s="191">
        <v>1</v>
      </c>
      <c r="F29" s="172"/>
      <c r="G29" s="187"/>
      <c r="H29" s="14"/>
    </row>
    <row r="30" spans="1:8" x14ac:dyDescent="0.25">
      <c r="A30" s="14"/>
      <c r="B30" s="116"/>
      <c r="C30" s="67"/>
      <c r="D30" s="27"/>
      <c r="E30" s="191"/>
      <c r="F30" s="172"/>
      <c r="G30" s="187"/>
      <c r="H30" s="14"/>
    </row>
    <row r="31" spans="1:8" x14ac:dyDescent="0.25">
      <c r="A31" s="14"/>
      <c r="B31" s="117" t="s">
        <v>158</v>
      </c>
      <c r="C31" s="68" t="s">
        <v>152</v>
      </c>
      <c r="D31" s="27"/>
      <c r="E31" s="191"/>
      <c r="F31" s="193"/>
      <c r="G31" s="187"/>
      <c r="H31" s="14"/>
    </row>
    <row r="32" spans="1:8" x14ac:dyDescent="0.25">
      <c r="A32" s="14"/>
      <c r="B32" s="116" t="s">
        <v>154</v>
      </c>
      <c r="C32" s="70" t="s">
        <v>155</v>
      </c>
      <c r="D32" s="27" t="s">
        <v>214</v>
      </c>
      <c r="E32" s="191">
        <v>2</v>
      </c>
      <c r="F32" s="172"/>
      <c r="G32" s="187"/>
      <c r="H32" s="14"/>
    </row>
    <row r="33" spans="1:8" x14ac:dyDescent="0.25">
      <c r="A33" s="14"/>
      <c r="B33" s="116"/>
      <c r="C33" s="70"/>
      <c r="D33" s="27"/>
      <c r="E33" s="191"/>
      <c r="F33" s="172"/>
      <c r="G33" s="187"/>
      <c r="H33" s="14"/>
    </row>
    <row r="34" spans="1:8" x14ac:dyDescent="0.25">
      <c r="A34" s="14"/>
      <c r="B34" s="117">
        <v>14.03</v>
      </c>
      <c r="C34" s="70" t="s">
        <v>172</v>
      </c>
      <c r="D34" s="27"/>
      <c r="E34" s="191"/>
      <c r="F34" s="172"/>
      <c r="G34" s="187"/>
      <c r="H34" s="14"/>
    </row>
    <row r="35" spans="1:8" ht="39" x14ac:dyDescent="0.25">
      <c r="A35" s="14"/>
      <c r="B35" s="117"/>
      <c r="C35" s="70" t="s">
        <v>173</v>
      </c>
      <c r="D35" s="27" t="s">
        <v>617</v>
      </c>
      <c r="E35" s="191">
        <v>1</v>
      </c>
      <c r="F35" s="172"/>
      <c r="G35" s="187"/>
      <c r="H35" s="14"/>
    </row>
    <row r="36" spans="1:8" ht="26.25" x14ac:dyDescent="0.25">
      <c r="A36" s="14"/>
      <c r="B36" s="117"/>
      <c r="C36" s="70" t="s">
        <v>176</v>
      </c>
      <c r="D36" s="27" t="s">
        <v>51</v>
      </c>
      <c r="E36" s="194"/>
      <c r="F36" s="172"/>
      <c r="G36" s="187"/>
      <c r="H36" s="14"/>
    </row>
    <row r="37" spans="1:8" x14ac:dyDescent="0.25">
      <c r="A37" s="14"/>
      <c r="B37" s="117"/>
      <c r="C37" s="70" t="s">
        <v>174</v>
      </c>
      <c r="D37" s="27" t="s">
        <v>73</v>
      </c>
      <c r="E37" s="191"/>
      <c r="F37" s="172"/>
      <c r="G37" s="187"/>
      <c r="H37" s="14"/>
    </row>
    <row r="38" spans="1:8" ht="26.25" x14ac:dyDescent="0.25">
      <c r="A38" s="14"/>
      <c r="B38" s="117"/>
      <c r="C38" s="70" t="s">
        <v>175</v>
      </c>
      <c r="D38" s="27"/>
      <c r="E38" s="191"/>
      <c r="F38" s="172"/>
      <c r="G38" s="187"/>
      <c r="H38" s="14"/>
    </row>
    <row r="39" spans="1:8" x14ac:dyDescent="0.25">
      <c r="A39" s="14"/>
      <c r="B39" s="117"/>
      <c r="C39" s="70"/>
      <c r="D39" s="27"/>
      <c r="E39" s="191"/>
      <c r="F39" s="172"/>
      <c r="G39" s="187"/>
      <c r="H39" s="14"/>
    </row>
    <row r="40" spans="1:8" x14ac:dyDescent="0.25">
      <c r="A40" s="14"/>
      <c r="B40" s="117">
        <v>14.04</v>
      </c>
      <c r="C40" s="70" t="s">
        <v>159</v>
      </c>
      <c r="D40" s="27" t="s">
        <v>141</v>
      </c>
      <c r="E40" s="191">
        <v>5</v>
      </c>
      <c r="F40" s="172"/>
      <c r="G40" s="187"/>
      <c r="H40" s="14"/>
    </row>
    <row r="41" spans="1:8" x14ac:dyDescent="0.25">
      <c r="A41" s="14"/>
      <c r="B41" s="117"/>
      <c r="C41" s="70"/>
      <c r="D41" s="27"/>
      <c r="E41" s="191"/>
      <c r="F41" s="172"/>
      <c r="G41" s="187"/>
      <c r="H41" s="14"/>
    </row>
    <row r="42" spans="1:8" x14ac:dyDescent="0.25">
      <c r="A42" s="14"/>
      <c r="B42" s="117">
        <v>14.07</v>
      </c>
      <c r="C42" s="70" t="s">
        <v>160</v>
      </c>
      <c r="D42" s="27"/>
      <c r="E42" s="191"/>
      <c r="F42" s="172"/>
      <c r="G42" s="187"/>
      <c r="H42" s="14"/>
    </row>
    <row r="43" spans="1:8" ht="39" x14ac:dyDescent="0.25">
      <c r="A43" s="14"/>
      <c r="B43" s="117"/>
      <c r="C43" s="70" t="s">
        <v>161</v>
      </c>
      <c r="D43" s="27" t="s">
        <v>617</v>
      </c>
      <c r="E43" s="191">
        <v>1</v>
      </c>
      <c r="F43" s="172"/>
      <c r="G43" s="187"/>
      <c r="H43" s="14"/>
    </row>
    <row r="44" spans="1:8" x14ac:dyDescent="0.25">
      <c r="A44" s="14"/>
      <c r="B44" s="117"/>
      <c r="C44" s="70" t="s">
        <v>162</v>
      </c>
      <c r="D44" s="27" t="s">
        <v>51</v>
      </c>
      <c r="E44" s="194"/>
      <c r="F44" s="172"/>
      <c r="G44" s="187"/>
      <c r="H44" s="14"/>
    </row>
    <row r="45" spans="1:8" x14ac:dyDescent="0.25">
      <c r="A45" s="14"/>
      <c r="B45" s="117"/>
      <c r="C45" s="70"/>
      <c r="D45" s="27"/>
      <c r="E45" s="191"/>
      <c r="F45" s="172"/>
      <c r="G45" s="187"/>
      <c r="H45" s="14"/>
    </row>
    <row r="46" spans="1:8" x14ac:dyDescent="0.25">
      <c r="A46" s="14"/>
      <c r="B46" s="117">
        <v>14.08</v>
      </c>
      <c r="C46" s="70" t="s">
        <v>163</v>
      </c>
      <c r="D46" s="27"/>
      <c r="E46" s="191"/>
      <c r="F46" s="172"/>
      <c r="G46" s="187"/>
      <c r="H46" s="14"/>
    </row>
    <row r="47" spans="1:8" x14ac:dyDescent="0.25">
      <c r="A47" s="14"/>
      <c r="B47" s="117"/>
      <c r="C47" s="70" t="s">
        <v>164</v>
      </c>
      <c r="D47" s="27"/>
      <c r="E47" s="191"/>
      <c r="F47" s="172"/>
      <c r="G47" s="187"/>
      <c r="H47" s="14"/>
    </row>
    <row r="48" spans="1:8" x14ac:dyDescent="0.25">
      <c r="A48" s="14"/>
      <c r="B48" s="117"/>
      <c r="C48" s="70" t="s">
        <v>165</v>
      </c>
      <c r="D48" s="27" t="s">
        <v>166</v>
      </c>
      <c r="E48" s="191">
        <v>1</v>
      </c>
      <c r="F48" s="172"/>
      <c r="G48" s="187"/>
      <c r="H48" s="14"/>
    </row>
    <row r="49" spans="1:8" x14ac:dyDescent="0.25">
      <c r="A49" s="14"/>
      <c r="B49" s="117"/>
      <c r="C49" s="70" t="s">
        <v>167</v>
      </c>
      <c r="D49" s="27" t="s">
        <v>108</v>
      </c>
      <c r="E49" s="191">
        <v>6</v>
      </c>
      <c r="F49" s="172"/>
      <c r="G49" s="187"/>
      <c r="H49" s="14"/>
    </row>
    <row r="50" spans="1:8" x14ac:dyDescent="0.25">
      <c r="A50" s="14"/>
      <c r="B50" s="117"/>
      <c r="C50" s="70"/>
      <c r="D50" s="27"/>
      <c r="E50" s="191"/>
      <c r="F50" s="172"/>
      <c r="G50" s="187"/>
      <c r="H50" s="14"/>
    </row>
    <row r="51" spans="1:8" x14ac:dyDescent="0.25">
      <c r="A51" s="14"/>
      <c r="B51" s="117">
        <v>14.1</v>
      </c>
      <c r="C51" s="26" t="s">
        <v>168</v>
      </c>
      <c r="D51" s="27" t="s">
        <v>108</v>
      </c>
      <c r="E51" s="191">
        <v>6</v>
      </c>
      <c r="F51" s="172"/>
      <c r="G51" s="187"/>
      <c r="H51" s="14"/>
    </row>
    <row r="52" spans="1:8" x14ac:dyDescent="0.25">
      <c r="A52" s="14"/>
      <c r="B52" s="117"/>
      <c r="C52" s="26"/>
      <c r="D52" s="27"/>
      <c r="E52" s="191"/>
      <c r="F52" s="172"/>
      <c r="G52" s="187"/>
      <c r="H52" s="14"/>
    </row>
    <row r="53" spans="1:8" x14ac:dyDescent="0.25">
      <c r="A53" s="14"/>
      <c r="B53" s="117" t="s">
        <v>169</v>
      </c>
      <c r="C53" s="77" t="s">
        <v>170</v>
      </c>
      <c r="D53" s="27"/>
      <c r="E53" s="191"/>
      <c r="F53" s="172"/>
      <c r="G53" s="187"/>
      <c r="H53" s="14"/>
    </row>
    <row r="54" spans="1:8" ht="26.25" x14ac:dyDescent="0.25">
      <c r="A54" s="14"/>
      <c r="B54" s="117"/>
      <c r="C54" s="26" t="s">
        <v>528</v>
      </c>
      <c r="D54" s="27" t="s">
        <v>49</v>
      </c>
      <c r="E54" s="191">
        <v>1</v>
      </c>
      <c r="F54" s="172">
        <v>150000</v>
      </c>
      <c r="G54" s="187">
        <f t="shared" ref="G54" si="0">F54*E54</f>
        <v>150000</v>
      </c>
      <c r="H54" s="14"/>
    </row>
    <row r="55" spans="1:8" x14ac:dyDescent="0.25">
      <c r="A55" s="14"/>
      <c r="B55" s="117"/>
      <c r="C55" s="26" t="s">
        <v>171</v>
      </c>
      <c r="D55" s="27" t="str">
        <f>D44</f>
        <v>%</v>
      </c>
      <c r="E55" s="204">
        <v>10</v>
      </c>
      <c r="F55" s="172">
        <f>F54</f>
        <v>150000</v>
      </c>
      <c r="G55" s="187">
        <f>F55*E55%</f>
        <v>15000</v>
      </c>
      <c r="H55" s="14"/>
    </row>
    <row r="56" spans="1:8" ht="15.75" thickBot="1" x14ac:dyDescent="0.3">
      <c r="A56" s="14"/>
      <c r="B56" s="117"/>
      <c r="C56" s="26"/>
      <c r="D56" s="27"/>
      <c r="E56" s="65"/>
      <c r="F56" s="42"/>
      <c r="G56" s="64"/>
      <c r="H56" s="14"/>
    </row>
    <row r="57" spans="1:8" ht="19.899999999999999" customHeight="1" thickBot="1" x14ac:dyDescent="0.3">
      <c r="A57" s="14"/>
      <c r="B57" s="61">
        <v>1400</v>
      </c>
      <c r="C57" s="262" t="s">
        <v>63</v>
      </c>
      <c r="D57" s="263"/>
      <c r="E57" s="263"/>
      <c r="F57" s="264"/>
      <c r="G57" s="100"/>
      <c r="H57" s="14"/>
    </row>
    <row r="58" spans="1:8" x14ac:dyDescent="0.25">
      <c r="A58" s="14"/>
      <c r="B58" s="14"/>
      <c r="C58" s="14"/>
      <c r="D58" s="16"/>
      <c r="E58" s="17"/>
      <c r="F58" s="14"/>
      <c r="G58" s="18"/>
      <c r="H58" s="14"/>
    </row>
    <row r="59" spans="1:8" x14ac:dyDescent="0.25">
      <c r="A59" s="14"/>
      <c r="B59" s="14"/>
      <c r="C59" s="14"/>
      <c r="D59" s="182" t="s">
        <v>534</v>
      </c>
      <c r="E59" s="17"/>
      <c r="F59" s="14"/>
      <c r="G59" s="18"/>
      <c r="H59" s="14"/>
    </row>
    <row r="60" spans="1:8" x14ac:dyDescent="0.25">
      <c r="A60" s="14"/>
      <c r="B60" s="14"/>
      <c r="C60" s="14"/>
      <c r="D60" s="16"/>
      <c r="E60" s="17"/>
      <c r="F60" s="14"/>
      <c r="G60" s="18"/>
      <c r="H60" s="14"/>
    </row>
    <row r="61" spans="1:8" x14ac:dyDescent="0.25">
      <c r="A61" s="14"/>
      <c r="B61" s="21"/>
      <c r="C61" s="14"/>
      <c r="D61" s="16"/>
      <c r="E61" s="22"/>
      <c r="F61" s="16"/>
      <c r="G61" s="18"/>
      <c r="H61" s="14"/>
    </row>
    <row r="62" spans="1:8" x14ac:dyDescent="0.25">
      <c r="A62" s="14"/>
      <c r="B62" s="20"/>
      <c r="C62" s="14"/>
      <c r="D62" s="16"/>
      <c r="E62" s="17"/>
      <c r="F62" s="14"/>
      <c r="G62" s="18"/>
      <c r="H62" s="14"/>
    </row>
  </sheetData>
  <mergeCells count="1">
    <mergeCell ref="C57:F57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2"/>
  <sheetViews>
    <sheetView topLeftCell="A66" zoomScaleNormal="100" workbookViewId="0">
      <selection activeCell="E85" sqref="E85"/>
    </sheetView>
  </sheetViews>
  <sheetFormatPr defaultRowHeight="15" x14ac:dyDescent="0.25"/>
  <cols>
    <col min="1" max="1" width="3.7109375" customWidth="1"/>
    <col min="2" max="2" width="9.140625" customWidth="1"/>
    <col min="3" max="3" width="51.28515625" customWidth="1"/>
    <col min="4" max="4" width="9.7109375" customWidth="1"/>
    <col min="5" max="5" width="11.7109375" customWidth="1"/>
    <col min="6" max="6" width="13.42578125" style="106" customWidth="1"/>
    <col min="7" max="7" width="17.140625" style="106" customWidth="1"/>
    <col min="8" max="8" width="3.5703125" customWidth="1"/>
  </cols>
  <sheetData>
    <row r="1" spans="1:8" x14ac:dyDescent="0.25">
      <c r="A1" s="14"/>
      <c r="B1" s="15"/>
      <c r="C1" s="14"/>
      <c r="D1" s="16"/>
      <c r="E1" s="17"/>
      <c r="F1" s="87"/>
      <c r="G1" s="87"/>
      <c r="H1" s="14"/>
    </row>
    <row r="2" spans="1:8" x14ac:dyDescent="0.25">
      <c r="A2" s="14"/>
      <c r="B2" s="15" t="s">
        <v>250</v>
      </c>
      <c r="C2" s="14"/>
      <c r="D2" s="19"/>
      <c r="E2" s="17"/>
      <c r="F2" s="87"/>
      <c r="G2" s="87"/>
      <c r="H2" s="14"/>
    </row>
    <row r="3" spans="1:8" ht="15.75" thickBot="1" x14ac:dyDescent="0.3">
      <c r="A3" s="14"/>
      <c r="B3" s="20"/>
      <c r="C3" s="14"/>
      <c r="D3" s="16"/>
      <c r="E3" s="17"/>
      <c r="F3" s="87"/>
      <c r="G3" s="88" t="s">
        <v>178</v>
      </c>
      <c r="H3" s="14"/>
    </row>
    <row r="4" spans="1:8" ht="20.45" customHeight="1" thickBot="1" x14ac:dyDescent="0.3">
      <c r="A4" s="14"/>
      <c r="B4" s="48" t="s">
        <v>38</v>
      </c>
      <c r="C4" s="49" t="s">
        <v>1</v>
      </c>
      <c r="D4" s="50" t="s">
        <v>39</v>
      </c>
      <c r="E4" s="51" t="s">
        <v>40</v>
      </c>
      <c r="F4" s="89" t="s">
        <v>41</v>
      </c>
      <c r="G4" s="90" t="s">
        <v>42</v>
      </c>
      <c r="H4" s="14"/>
    </row>
    <row r="5" spans="1:8" ht="20.45" customHeight="1" x14ac:dyDescent="0.25">
      <c r="A5" s="14"/>
      <c r="B5" s="53"/>
      <c r="C5" s="54"/>
      <c r="D5" s="55"/>
      <c r="E5" s="56"/>
      <c r="F5" s="91"/>
      <c r="G5" s="92"/>
      <c r="H5" s="14"/>
    </row>
    <row r="6" spans="1:8" ht="22.15" customHeight="1" x14ac:dyDescent="0.25">
      <c r="A6" s="14"/>
      <c r="B6" s="114" t="s">
        <v>177</v>
      </c>
      <c r="C6" s="23" t="s">
        <v>11</v>
      </c>
      <c r="D6" s="24"/>
      <c r="E6" s="43"/>
      <c r="F6" s="93"/>
      <c r="G6" s="94"/>
      <c r="H6" s="14"/>
    </row>
    <row r="7" spans="1:8" ht="18" customHeight="1" x14ac:dyDescent="0.25">
      <c r="A7" s="14"/>
      <c r="B7" s="114"/>
      <c r="C7" s="23"/>
      <c r="D7" s="24"/>
      <c r="E7" s="43"/>
      <c r="F7" s="93"/>
      <c r="G7" s="94"/>
      <c r="H7" s="14"/>
    </row>
    <row r="8" spans="1:8" x14ac:dyDescent="0.25">
      <c r="A8" s="14"/>
      <c r="B8" s="115">
        <v>15.01</v>
      </c>
      <c r="C8" s="25" t="s">
        <v>179</v>
      </c>
      <c r="D8" s="62" t="s">
        <v>180</v>
      </c>
      <c r="E8" s="63">
        <v>1.2</v>
      </c>
      <c r="F8" s="95"/>
      <c r="G8" s="96"/>
      <c r="H8" s="14"/>
    </row>
    <row r="9" spans="1:8" x14ac:dyDescent="0.25">
      <c r="A9" s="14"/>
      <c r="B9" s="116"/>
      <c r="C9" s="25" t="s">
        <v>181</v>
      </c>
      <c r="D9" s="62"/>
      <c r="E9" s="65"/>
      <c r="F9" s="97"/>
      <c r="G9" s="96"/>
      <c r="H9" s="14"/>
    </row>
    <row r="10" spans="1:8" x14ac:dyDescent="0.25">
      <c r="A10" s="14"/>
      <c r="B10" s="116">
        <v>15.02</v>
      </c>
      <c r="C10" s="25" t="s">
        <v>182</v>
      </c>
      <c r="D10" s="62"/>
      <c r="E10" s="63"/>
      <c r="F10" s="95"/>
      <c r="G10" s="96"/>
      <c r="H10" s="14"/>
    </row>
    <row r="11" spans="1:8" x14ac:dyDescent="0.25">
      <c r="A11" s="14"/>
      <c r="B11" s="116"/>
      <c r="C11" s="66"/>
      <c r="D11" s="62"/>
      <c r="E11" s="65"/>
      <c r="F11" s="98"/>
      <c r="G11" s="96"/>
      <c r="H11" s="14"/>
    </row>
    <row r="12" spans="1:8" x14ac:dyDescent="0.25">
      <c r="A12" s="14"/>
      <c r="B12" s="116" t="s">
        <v>81</v>
      </c>
      <c r="C12" s="25" t="s">
        <v>183</v>
      </c>
      <c r="D12" s="62" t="s">
        <v>180</v>
      </c>
      <c r="E12" s="65">
        <v>1.2</v>
      </c>
      <c r="F12" s="98"/>
      <c r="G12" s="96"/>
      <c r="H12" s="14"/>
    </row>
    <row r="13" spans="1:8" x14ac:dyDescent="0.25">
      <c r="A13" s="14"/>
      <c r="B13" s="116"/>
      <c r="C13" s="66"/>
      <c r="D13" s="62"/>
      <c r="E13" s="65"/>
      <c r="F13" s="98"/>
      <c r="G13" s="96"/>
      <c r="H13" s="14"/>
    </row>
    <row r="14" spans="1:8" x14ac:dyDescent="0.25">
      <c r="A14" s="14"/>
      <c r="B14" s="116"/>
      <c r="C14" s="25" t="s">
        <v>184</v>
      </c>
      <c r="D14" s="62" t="s">
        <v>118</v>
      </c>
      <c r="E14" s="65">
        <f>0.15*1200*4</f>
        <v>720</v>
      </c>
      <c r="F14" s="98"/>
      <c r="G14" s="96"/>
      <c r="H14" s="14"/>
    </row>
    <row r="15" spans="1:8" x14ac:dyDescent="0.25">
      <c r="A15" s="14"/>
      <c r="B15" s="116"/>
      <c r="C15" s="25"/>
      <c r="D15" s="62"/>
      <c r="E15" s="65"/>
      <c r="F15" s="98"/>
      <c r="G15" s="96"/>
      <c r="H15" s="14"/>
    </row>
    <row r="16" spans="1:8" x14ac:dyDescent="0.25">
      <c r="A16" s="14"/>
      <c r="B16" s="116"/>
      <c r="C16" s="25" t="s">
        <v>185</v>
      </c>
      <c r="D16" s="62" t="s">
        <v>118</v>
      </c>
      <c r="E16" s="65">
        <v>360</v>
      </c>
      <c r="F16" s="98"/>
      <c r="G16" s="96"/>
      <c r="H16" s="14"/>
    </row>
    <row r="17" spans="1:8" x14ac:dyDescent="0.25">
      <c r="A17" s="14"/>
      <c r="B17" s="116"/>
      <c r="C17" s="25"/>
      <c r="D17" s="62"/>
      <c r="E17" s="65"/>
      <c r="F17" s="98"/>
      <c r="G17" s="96"/>
      <c r="H17" s="14"/>
    </row>
    <row r="18" spans="1:8" x14ac:dyDescent="0.25">
      <c r="A18" s="14"/>
      <c r="B18" s="116">
        <v>15.03</v>
      </c>
      <c r="C18" s="25" t="s">
        <v>186</v>
      </c>
      <c r="D18" s="27" t="s">
        <v>141</v>
      </c>
      <c r="E18" s="65">
        <v>6</v>
      </c>
      <c r="F18" s="98"/>
      <c r="G18" s="96"/>
      <c r="H18" s="14"/>
    </row>
    <row r="19" spans="1:8" x14ac:dyDescent="0.25">
      <c r="A19" s="14"/>
      <c r="B19" s="116"/>
      <c r="C19" s="25"/>
      <c r="D19" s="27"/>
      <c r="E19" s="65"/>
      <c r="F19" s="98"/>
      <c r="G19" s="96"/>
      <c r="H19" s="14"/>
    </row>
    <row r="20" spans="1:8" x14ac:dyDescent="0.25">
      <c r="A20" s="14"/>
      <c r="B20" s="116" t="s">
        <v>81</v>
      </c>
      <c r="C20" s="25" t="s">
        <v>187</v>
      </c>
      <c r="D20" s="27" t="s">
        <v>188</v>
      </c>
      <c r="E20" s="65">
        <f>365*1.2</f>
        <v>438</v>
      </c>
      <c r="F20" s="98"/>
      <c r="G20" s="96"/>
      <c r="H20" s="14"/>
    </row>
    <row r="21" spans="1:8" x14ac:dyDescent="0.25">
      <c r="A21" s="14"/>
      <c r="B21" s="116"/>
      <c r="C21" s="25"/>
      <c r="D21" s="62"/>
      <c r="E21" s="65"/>
      <c r="F21" s="98"/>
      <c r="G21" s="96"/>
      <c r="H21" s="14"/>
    </row>
    <row r="22" spans="1:8" x14ac:dyDescent="0.25">
      <c r="A22" s="14"/>
      <c r="B22" s="116" t="s">
        <v>84</v>
      </c>
      <c r="C22" s="25" t="s">
        <v>189</v>
      </c>
      <c r="D22" s="62" t="s">
        <v>141</v>
      </c>
      <c r="E22" s="65">
        <v>4</v>
      </c>
      <c r="F22" s="98"/>
      <c r="G22" s="96"/>
      <c r="H22" s="14"/>
    </row>
    <row r="23" spans="1:8" x14ac:dyDescent="0.25">
      <c r="A23" s="14"/>
      <c r="B23" s="116"/>
      <c r="C23" s="25"/>
      <c r="D23" s="62"/>
      <c r="E23" s="65"/>
      <c r="F23" s="98"/>
      <c r="G23" s="96"/>
      <c r="H23" s="14"/>
    </row>
    <row r="24" spans="1:8" x14ac:dyDescent="0.25">
      <c r="A24" s="14"/>
      <c r="B24" s="116" t="s">
        <v>151</v>
      </c>
      <c r="C24" s="25" t="s">
        <v>190</v>
      </c>
      <c r="D24" s="62" t="s">
        <v>141</v>
      </c>
      <c r="E24" s="65">
        <v>10</v>
      </c>
      <c r="F24" s="98"/>
      <c r="G24" s="96"/>
      <c r="H24" s="14"/>
    </row>
    <row r="25" spans="1:8" x14ac:dyDescent="0.25">
      <c r="A25" s="14"/>
      <c r="B25" s="116"/>
      <c r="C25" s="26"/>
      <c r="D25" s="62"/>
      <c r="E25" s="65"/>
      <c r="F25" s="98"/>
      <c r="G25" s="96"/>
      <c r="H25" s="14"/>
    </row>
    <row r="26" spans="1:8" x14ac:dyDescent="0.25">
      <c r="A26" s="14"/>
      <c r="B26" s="116" t="s">
        <v>103</v>
      </c>
      <c r="C26" s="39" t="s">
        <v>628</v>
      </c>
      <c r="D26" s="62" t="s">
        <v>191</v>
      </c>
      <c r="E26" s="65">
        <v>10</v>
      </c>
      <c r="F26" s="98"/>
      <c r="G26" s="96"/>
      <c r="H26" s="14"/>
    </row>
    <row r="27" spans="1:8" x14ac:dyDescent="0.25">
      <c r="A27" s="14"/>
      <c r="B27" s="116"/>
      <c r="C27" s="67"/>
      <c r="D27" s="27"/>
      <c r="E27" s="65"/>
      <c r="F27" s="98"/>
      <c r="G27" s="96"/>
      <c r="H27" s="14"/>
    </row>
    <row r="28" spans="1:8" x14ac:dyDescent="0.25">
      <c r="A28" s="14"/>
      <c r="B28" s="116" t="s">
        <v>104</v>
      </c>
      <c r="C28" s="67" t="s">
        <v>192</v>
      </c>
      <c r="D28" s="27"/>
      <c r="E28" s="65"/>
      <c r="F28" s="98"/>
      <c r="G28" s="96"/>
      <c r="H28" s="14"/>
    </row>
    <row r="29" spans="1:8" x14ac:dyDescent="0.25">
      <c r="A29" s="14"/>
      <c r="B29" s="116"/>
      <c r="C29" s="67" t="s">
        <v>193</v>
      </c>
      <c r="D29" s="27" t="s">
        <v>141</v>
      </c>
      <c r="E29" s="65">
        <v>9</v>
      </c>
      <c r="F29" s="98"/>
      <c r="G29" s="96"/>
      <c r="H29" s="14"/>
    </row>
    <row r="30" spans="1:8" x14ac:dyDescent="0.25">
      <c r="A30" s="14"/>
      <c r="B30" s="116"/>
      <c r="C30" s="67" t="s">
        <v>194</v>
      </c>
      <c r="D30" s="27" t="s">
        <v>141</v>
      </c>
      <c r="E30" s="65">
        <v>9</v>
      </c>
      <c r="F30" s="98"/>
      <c r="G30" s="96"/>
      <c r="H30" s="14"/>
    </row>
    <row r="31" spans="1:8" x14ac:dyDescent="0.25">
      <c r="A31" s="14"/>
      <c r="B31" s="117"/>
      <c r="C31" s="68"/>
      <c r="D31" s="27"/>
      <c r="E31" s="65"/>
      <c r="F31" s="99"/>
      <c r="G31" s="96"/>
      <c r="H31" s="14"/>
    </row>
    <row r="32" spans="1:8" x14ac:dyDescent="0.25">
      <c r="A32" s="14"/>
      <c r="B32" s="116"/>
      <c r="C32" s="70" t="s">
        <v>195</v>
      </c>
      <c r="D32" s="27" t="s">
        <v>141</v>
      </c>
      <c r="E32" s="65">
        <v>4</v>
      </c>
      <c r="F32" s="98"/>
      <c r="G32" s="96"/>
      <c r="H32" s="14"/>
    </row>
    <row r="33" spans="1:8" x14ac:dyDescent="0.25">
      <c r="A33" s="14"/>
      <c r="B33" s="116"/>
      <c r="C33" s="70"/>
      <c r="D33" s="27"/>
      <c r="E33" s="65"/>
      <c r="F33" s="98"/>
      <c r="G33" s="96"/>
      <c r="H33" s="14"/>
    </row>
    <row r="34" spans="1:8" x14ac:dyDescent="0.25">
      <c r="A34" s="14"/>
      <c r="B34" s="117" t="s">
        <v>130</v>
      </c>
      <c r="C34" s="70" t="s">
        <v>196</v>
      </c>
      <c r="D34" s="27"/>
      <c r="E34" s="65"/>
      <c r="F34" s="98"/>
      <c r="G34" s="96"/>
      <c r="H34" s="14"/>
    </row>
    <row r="35" spans="1:8" x14ac:dyDescent="0.25">
      <c r="A35" s="14"/>
      <c r="B35" s="117"/>
      <c r="C35" s="70" t="s">
        <v>193</v>
      </c>
      <c r="D35" s="27" t="s">
        <v>141</v>
      </c>
      <c r="E35" s="65">
        <v>2</v>
      </c>
      <c r="F35" s="98"/>
      <c r="G35" s="96"/>
      <c r="H35" s="14"/>
    </row>
    <row r="36" spans="1:8" x14ac:dyDescent="0.25">
      <c r="A36" s="14"/>
      <c r="B36" s="117"/>
      <c r="C36" s="70" t="s">
        <v>197</v>
      </c>
      <c r="D36" s="27" t="s">
        <v>141</v>
      </c>
      <c r="E36" s="65">
        <v>2</v>
      </c>
      <c r="F36" s="98"/>
      <c r="G36" s="96"/>
      <c r="H36" s="14"/>
    </row>
    <row r="37" spans="1:8" x14ac:dyDescent="0.25">
      <c r="A37" s="14"/>
      <c r="B37" s="117"/>
      <c r="C37" s="70"/>
      <c r="D37" s="27"/>
      <c r="E37" s="65"/>
      <c r="F37" s="98"/>
      <c r="G37" s="96"/>
      <c r="H37" s="14"/>
    </row>
    <row r="38" spans="1:8" x14ac:dyDescent="0.25">
      <c r="A38" s="14"/>
      <c r="B38" s="117" t="s">
        <v>198</v>
      </c>
      <c r="C38" s="70" t="s">
        <v>199</v>
      </c>
      <c r="D38" s="27"/>
      <c r="E38" s="65"/>
      <c r="F38" s="98"/>
      <c r="G38" s="96"/>
      <c r="H38" s="14"/>
    </row>
    <row r="39" spans="1:8" x14ac:dyDescent="0.25">
      <c r="A39" s="14"/>
      <c r="B39" s="117"/>
      <c r="C39" s="70" t="s">
        <v>200</v>
      </c>
      <c r="D39" s="27"/>
      <c r="E39" s="65"/>
      <c r="F39" s="98"/>
      <c r="G39" s="96"/>
      <c r="H39" s="14"/>
    </row>
    <row r="40" spans="1:8" x14ac:dyDescent="0.25">
      <c r="A40" s="14"/>
      <c r="B40" s="117"/>
      <c r="C40" s="70" t="s">
        <v>193</v>
      </c>
      <c r="D40" s="27" t="s">
        <v>141</v>
      </c>
      <c r="E40" s="65">
        <v>2</v>
      </c>
      <c r="F40" s="98"/>
      <c r="G40" s="96"/>
      <c r="H40" s="14"/>
    </row>
    <row r="41" spans="1:8" x14ac:dyDescent="0.25">
      <c r="A41" s="14"/>
      <c r="B41" s="117"/>
      <c r="C41" s="70" t="s">
        <v>197</v>
      </c>
      <c r="D41" s="27" t="s">
        <v>141</v>
      </c>
      <c r="E41" s="65">
        <v>2</v>
      </c>
      <c r="F41" s="98"/>
      <c r="G41" s="96"/>
      <c r="H41" s="14"/>
    </row>
    <row r="42" spans="1:8" x14ac:dyDescent="0.25">
      <c r="A42" s="14"/>
      <c r="B42" s="117"/>
      <c r="C42" s="70"/>
      <c r="D42" s="27"/>
      <c r="E42" s="65"/>
      <c r="F42" s="98"/>
      <c r="G42" s="96"/>
      <c r="H42" s="14"/>
    </row>
    <row r="43" spans="1:8" x14ac:dyDescent="0.25">
      <c r="A43" s="14"/>
      <c r="B43" s="117" t="s">
        <v>201</v>
      </c>
      <c r="C43" s="70" t="s">
        <v>202</v>
      </c>
      <c r="D43" s="27" t="s">
        <v>141</v>
      </c>
      <c r="E43" s="65">
        <v>10</v>
      </c>
      <c r="F43" s="98"/>
      <c r="G43" s="96"/>
      <c r="H43" s="14"/>
    </row>
    <row r="44" spans="1:8" x14ac:dyDescent="0.25">
      <c r="A44" s="14"/>
      <c r="B44" s="117"/>
      <c r="C44" s="70"/>
      <c r="D44" s="27"/>
      <c r="E44" s="65"/>
      <c r="F44" s="98"/>
      <c r="G44" s="96"/>
      <c r="H44" s="14"/>
    </row>
    <row r="45" spans="1:8" x14ac:dyDescent="0.25">
      <c r="A45" s="14"/>
      <c r="B45" s="117" t="s">
        <v>153</v>
      </c>
      <c r="C45" s="70" t="s">
        <v>203</v>
      </c>
      <c r="D45" s="27" t="s">
        <v>141</v>
      </c>
      <c r="E45" s="65">
        <v>450</v>
      </c>
      <c r="F45" s="98"/>
      <c r="G45" s="96"/>
      <c r="H45" s="14"/>
    </row>
    <row r="46" spans="1:8" x14ac:dyDescent="0.25">
      <c r="A46" s="14"/>
      <c r="B46" s="117"/>
      <c r="C46" s="70"/>
      <c r="D46" s="27"/>
      <c r="E46" s="65"/>
      <c r="F46" s="98"/>
      <c r="G46" s="96"/>
      <c r="H46" s="14"/>
    </row>
    <row r="47" spans="1:8" x14ac:dyDescent="0.25">
      <c r="A47" s="14"/>
      <c r="B47" s="117" t="s">
        <v>132</v>
      </c>
      <c r="C47" s="70" t="s">
        <v>204</v>
      </c>
      <c r="D47" s="27" t="s">
        <v>141</v>
      </c>
      <c r="E47" s="65">
        <v>8</v>
      </c>
      <c r="F47" s="98"/>
      <c r="G47" s="96"/>
      <c r="H47" s="14"/>
    </row>
    <row r="48" spans="1:8" x14ac:dyDescent="0.25">
      <c r="A48" s="14"/>
      <c r="B48" s="117"/>
      <c r="C48" s="70"/>
      <c r="D48" s="27"/>
      <c r="E48" s="65"/>
      <c r="F48" s="98"/>
      <c r="G48" s="96"/>
      <c r="H48" s="14"/>
    </row>
    <row r="49" spans="1:8" x14ac:dyDescent="0.25">
      <c r="A49" s="14"/>
      <c r="B49" s="117" t="s">
        <v>205</v>
      </c>
      <c r="C49" s="26" t="s">
        <v>206</v>
      </c>
      <c r="D49" s="27" t="s">
        <v>141</v>
      </c>
      <c r="E49" s="65">
        <v>30</v>
      </c>
      <c r="F49" s="98"/>
      <c r="G49" s="96"/>
      <c r="H49" s="14"/>
    </row>
    <row r="50" spans="1:8" x14ac:dyDescent="0.25">
      <c r="A50" s="14"/>
      <c r="B50" s="117"/>
      <c r="C50" s="26"/>
      <c r="D50" s="27"/>
      <c r="E50" s="65"/>
      <c r="F50" s="98"/>
      <c r="G50" s="96"/>
      <c r="H50" s="14"/>
    </row>
    <row r="51" spans="1:8" x14ac:dyDescent="0.25">
      <c r="A51" s="14"/>
      <c r="B51" s="117" t="s">
        <v>207</v>
      </c>
      <c r="C51" s="26" t="s">
        <v>208</v>
      </c>
      <c r="D51" s="27" t="s">
        <v>141</v>
      </c>
      <c r="E51" s="65">
        <v>10</v>
      </c>
      <c r="F51" s="98"/>
      <c r="G51" s="96"/>
      <c r="H51" s="14"/>
    </row>
    <row r="52" spans="1:8" x14ac:dyDescent="0.25">
      <c r="A52" s="14"/>
      <c r="B52" s="117"/>
      <c r="C52" s="26"/>
      <c r="D52" s="27"/>
      <c r="E52" s="65"/>
      <c r="F52" s="98"/>
      <c r="G52" s="96"/>
      <c r="H52" s="14"/>
    </row>
    <row r="53" spans="1:8" x14ac:dyDescent="0.25">
      <c r="A53" s="14"/>
      <c r="B53" s="117" t="s">
        <v>209</v>
      </c>
      <c r="C53" s="26" t="s">
        <v>210</v>
      </c>
      <c r="D53" s="27"/>
      <c r="E53" s="65"/>
      <c r="F53" s="98"/>
      <c r="G53" s="96"/>
      <c r="H53" s="14"/>
    </row>
    <row r="54" spans="1:8" x14ac:dyDescent="0.25">
      <c r="A54" s="14"/>
      <c r="B54" s="117"/>
      <c r="C54" s="26"/>
      <c r="D54" s="27"/>
      <c r="E54" s="65"/>
      <c r="F54" s="98"/>
      <c r="G54" s="96"/>
      <c r="H54" s="14"/>
    </row>
    <row r="55" spans="1:8" x14ac:dyDescent="0.25">
      <c r="A55" s="14"/>
      <c r="B55" s="117" t="s">
        <v>81</v>
      </c>
      <c r="C55" s="26" t="s">
        <v>211</v>
      </c>
      <c r="D55" s="27" t="s">
        <v>141</v>
      </c>
      <c r="E55" s="65">
        <v>2</v>
      </c>
      <c r="F55" s="98"/>
      <c r="G55" s="96"/>
      <c r="H55" s="14"/>
    </row>
    <row r="56" spans="1:8" x14ac:dyDescent="0.25">
      <c r="A56" s="14"/>
      <c r="B56" s="117"/>
      <c r="C56" s="77"/>
      <c r="D56" s="27"/>
      <c r="E56" s="65"/>
      <c r="F56" s="98"/>
      <c r="G56" s="96"/>
      <c r="H56" s="14"/>
    </row>
    <row r="57" spans="1:8" x14ac:dyDescent="0.25">
      <c r="A57" s="14"/>
      <c r="B57" s="117" t="s">
        <v>212</v>
      </c>
      <c r="C57" s="26" t="s">
        <v>213</v>
      </c>
      <c r="D57" s="27" t="s">
        <v>214</v>
      </c>
      <c r="E57" s="65">
        <v>4</v>
      </c>
      <c r="F57" s="98"/>
      <c r="G57" s="96"/>
      <c r="H57" s="14"/>
    </row>
    <row r="58" spans="1:8" x14ac:dyDescent="0.25">
      <c r="A58" s="14"/>
      <c r="B58" s="117"/>
      <c r="C58" s="26"/>
      <c r="D58" s="27"/>
      <c r="E58" s="65"/>
      <c r="F58" s="98"/>
      <c r="G58" s="96"/>
      <c r="H58" s="14"/>
    </row>
    <row r="59" spans="1:8" ht="26.25" x14ac:dyDescent="0.25">
      <c r="A59" s="14"/>
      <c r="B59" s="117" t="s">
        <v>215</v>
      </c>
      <c r="C59" s="26" t="s">
        <v>216</v>
      </c>
      <c r="D59" s="27"/>
      <c r="E59" s="65"/>
      <c r="F59" s="98"/>
      <c r="G59" s="96"/>
      <c r="H59" s="14"/>
    </row>
    <row r="60" spans="1:8" x14ac:dyDescent="0.25">
      <c r="A60" s="14"/>
      <c r="B60" s="117"/>
      <c r="C60" s="26"/>
      <c r="D60" s="27"/>
      <c r="E60" s="65"/>
      <c r="F60" s="98"/>
      <c r="G60" s="96"/>
      <c r="H60" s="14"/>
    </row>
    <row r="61" spans="1:8" x14ac:dyDescent="0.25">
      <c r="A61" s="14"/>
      <c r="B61" s="117" t="s">
        <v>217</v>
      </c>
      <c r="C61" s="26" t="s">
        <v>218</v>
      </c>
      <c r="D61" s="27"/>
      <c r="E61" s="65"/>
      <c r="F61" s="98"/>
      <c r="G61" s="96"/>
      <c r="H61" s="14"/>
    </row>
    <row r="62" spans="1:8" ht="27" thickBot="1" x14ac:dyDescent="0.3">
      <c r="A62" s="14"/>
      <c r="B62" s="117" t="s">
        <v>217</v>
      </c>
      <c r="C62" s="26" t="s">
        <v>220</v>
      </c>
      <c r="D62" s="27" t="s">
        <v>219</v>
      </c>
      <c r="E62" s="65">
        <f>1670*6*0.15</f>
        <v>1503</v>
      </c>
      <c r="F62" s="98"/>
      <c r="G62" s="96"/>
      <c r="H62" s="14"/>
    </row>
    <row r="63" spans="1:8" ht="19.899999999999999" customHeight="1" thickBot="1" x14ac:dyDescent="0.3">
      <c r="A63" s="14"/>
      <c r="B63" s="163">
        <v>1500</v>
      </c>
      <c r="C63" s="265" t="s">
        <v>236</v>
      </c>
      <c r="D63" s="266"/>
      <c r="E63" s="266"/>
      <c r="F63" s="267"/>
      <c r="G63" s="165"/>
      <c r="H63" s="14"/>
    </row>
    <row r="64" spans="1:8" ht="19.899999999999999" customHeight="1" x14ac:dyDescent="0.25">
      <c r="A64" s="14"/>
      <c r="B64" s="183"/>
      <c r="C64" s="184"/>
      <c r="D64" s="182" t="s">
        <v>535</v>
      </c>
      <c r="E64" s="184"/>
      <c r="F64" s="184"/>
      <c r="G64" s="185"/>
      <c r="H64" s="14"/>
    </row>
    <row r="65" spans="1:8" x14ac:dyDescent="0.25">
      <c r="A65" s="14"/>
      <c r="B65" s="16"/>
      <c r="C65" s="14"/>
      <c r="D65" s="16"/>
      <c r="E65" s="17"/>
      <c r="F65" s="87"/>
      <c r="G65" s="87"/>
      <c r="H65" s="14"/>
    </row>
    <row r="66" spans="1:8" ht="15.75" thickBot="1" x14ac:dyDescent="0.3">
      <c r="A66" s="14"/>
      <c r="B66" s="16"/>
      <c r="C66" s="14"/>
      <c r="D66" s="16"/>
      <c r="E66" s="17"/>
      <c r="F66" s="87"/>
      <c r="G66" s="88" t="s">
        <v>178</v>
      </c>
      <c r="H66" s="14"/>
    </row>
    <row r="67" spans="1:8" ht="19.899999999999999" customHeight="1" thickBot="1" x14ac:dyDescent="0.3">
      <c r="A67" s="14"/>
      <c r="B67" s="118" t="s">
        <v>38</v>
      </c>
      <c r="C67" s="49" t="s">
        <v>1</v>
      </c>
      <c r="D67" s="50" t="s">
        <v>39</v>
      </c>
      <c r="E67" s="51" t="s">
        <v>40</v>
      </c>
      <c r="F67" s="89" t="s">
        <v>41</v>
      </c>
      <c r="G67" s="90" t="s">
        <v>42</v>
      </c>
      <c r="H67" s="14"/>
    </row>
    <row r="68" spans="1:8" ht="18.600000000000001" customHeight="1" x14ac:dyDescent="0.25">
      <c r="A68" s="14"/>
      <c r="B68" s="119"/>
      <c r="C68" s="54"/>
      <c r="D68" s="55"/>
      <c r="E68" s="56"/>
      <c r="F68" s="91"/>
      <c r="G68" s="92"/>
      <c r="H68" s="14"/>
    </row>
    <row r="69" spans="1:8" x14ac:dyDescent="0.25">
      <c r="A69" s="14"/>
      <c r="B69" s="120"/>
      <c r="C69" s="110"/>
      <c r="D69" s="81"/>
      <c r="E69" s="82"/>
      <c r="F69" s="111"/>
      <c r="G69" s="109"/>
      <c r="H69" s="14"/>
    </row>
    <row r="70" spans="1:8" x14ac:dyDescent="0.25">
      <c r="A70" s="14"/>
      <c r="B70" s="121">
        <v>1500</v>
      </c>
      <c r="C70" s="112" t="s">
        <v>221</v>
      </c>
      <c r="D70" s="113"/>
      <c r="E70" s="113"/>
      <c r="F70" s="107"/>
      <c r="G70" s="108"/>
      <c r="H70" s="14"/>
    </row>
    <row r="71" spans="1:8" x14ac:dyDescent="0.25">
      <c r="A71" s="14"/>
      <c r="B71" s="122"/>
      <c r="C71" s="78"/>
      <c r="D71" s="79"/>
      <c r="E71" s="79"/>
      <c r="F71" s="80"/>
      <c r="G71" s="101"/>
      <c r="H71" s="14"/>
    </row>
    <row r="72" spans="1:8" x14ac:dyDescent="0.25">
      <c r="B72" s="123"/>
      <c r="C72" s="83"/>
      <c r="D72" s="83"/>
      <c r="E72" s="83"/>
      <c r="F72" s="102"/>
      <c r="G72" s="103"/>
    </row>
    <row r="73" spans="1:8" x14ac:dyDescent="0.25">
      <c r="B73" s="8">
        <v>15.07</v>
      </c>
      <c r="C73" s="84" t="s">
        <v>224</v>
      </c>
      <c r="D73" s="85"/>
      <c r="E73" s="84"/>
      <c r="F73" s="104"/>
      <c r="G73" s="105"/>
    </row>
    <row r="74" spans="1:8" x14ac:dyDescent="0.25">
      <c r="B74" s="8"/>
      <c r="C74" s="84" t="s">
        <v>225</v>
      </c>
      <c r="D74" s="85" t="s">
        <v>222</v>
      </c>
      <c r="E74" s="84">
        <v>1.67</v>
      </c>
      <c r="F74" s="104"/>
      <c r="G74" s="105"/>
    </row>
    <row r="75" spans="1:8" x14ac:dyDescent="0.25">
      <c r="B75" s="8"/>
      <c r="C75" s="84" t="s">
        <v>226</v>
      </c>
      <c r="D75" s="85" t="s">
        <v>222</v>
      </c>
      <c r="E75" s="84">
        <v>1.67</v>
      </c>
      <c r="F75" s="104"/>
      <c r="G75" s="105"/>
    </row>
    <row r="76" spans="1:8" x14ac:dyDescent="0.25">
      <c r="B76" s="8"/>
      <c r="C76" s="84"/>
      <c r="D76" s="85"/>
      <c r="E76" s="84"/>
      <c r="F76" s="104"/>
      <c r="G76" s="105"/>
    </row>
    <row r="77" spans="1:8" x14ac:dyDescent="0.25">
      <c r="B77" s="8" t="s">
        <v>227</v>
      </c>
      <c r="C77" s="84" t="s">
        <v>228</v>
      </c>
      <c r="D77" s="85"/>
      <c r="E77" s="84"/>
      <c r="F77" s="104"/>
      <c r="G77" s="105"/>
    </row>
    <row r="78" spans="1:8" x14ac:dyDescent="0.25">
      <c r="B78" s="8"/>
      <c r="C78" s="84" t="s">
        <v>229</v>
      </c>
      <c r="D78" s="85"/>
      <c r="E78" s="84"/>
      <c r="F78" s="104"/>
      <c r="G78" s="105"/>
    </row>
    <row r="79" spans="1:8" x14ac:dyDescent="0.25">
      <c r="B79" s="8"/>
      <c r="C79" s="84" t="s">
        <v>230</v>
      </c>
      <c r="D79" s="85"/>
      <c r="E79" s="84"/>
      <c r="F79" s="104"/>
      <c r="G79" s="105"/>
    </row>
    <row r="80" spans="1:8" x14ac:dyDescent="0.25">
      <c r="B80" s="8"/>
      <c r="C80" s="85" t="s">
        <v>234</v>
      </c>
      <c r="D80" s="85"/>
      <c r="E80" s="84"/>
      <c r="F80" s="104"/>
      <c r="G80" s="105"/>
    </row>
    <row r="81" spans="2:7" x14ac:dyDescent="0.25">
      <c r="B81" s="8"/>
      <c r="C81" s="86" t="s">
        <v>235</v>
      </c>
      <c r="D81" s="85"/>
      <c r="E81" s="84"/>
      <c r="F81" s="104"/>
      <c r="G81" s="105"/>
    </row>
    <row r="82" spans="2:7" x14ac:dyDescent="0.25">
      <c r="B82" s="8"/>
      <c r="C82" s="84" t="s">
        <v>231</v>
      </c>
      <c r="D82" s="85" t="s">
        <v>223</v>
      </c>
      <c r="E82" s="84">
        <v>1613</v>
      </c>
      <c r="F82" s="104"/>
      <c r="G82" s="105"/>
    </row>
    <row r="83" spans="2:7" x14ac:dyDescent="0.25">
      <c r="B83" s="8"/>
      <c r="C83" s="84" t="s">
        <v>232</v>
      </c>
      <c r="D83" s="85"/>
      <c r="E83" s="84"/>
      <c r="F83" s="104"/>
      <c r="G83" s="105"/>
    </row>
    <row r="84" spans="2:7" x14ac:dyDescent="0.25">
      <c r="B84" s="8"/>
      <c r="C84" s="84" t="s">
        <v>234</v>
      </c>
      <c r="D84" s="85"/>
      <c r="E84" s="84"/>
      <c r="F84" s="104"/>
      <c r="G84" s="105"/>
    </row>
    <row r="85" spans="2:7" x14ac:dyDescent="0.25">
      <c r="B85" s="8"/>
      <c r="C85" s="86" t="s">
        <v>233</v>
      </c>
      <c r="D85" s="85" t="s">
        <v>223</v>
      </c>
      <c r="E85" s="84">
        <v>10</v>
      </c>
      <c r="F85" s="104"/>
      <c r="G85" s="105"/>
    </row>
    <row r="86" spans="2:7" x14ac:dyDescent="0.25">
      <c r="B86" s="8"/>
      <c r="C86" s="84" t="s">
        <v>231</v>
      </c>
      <c r="D86" s="85"/>
      <c r="E86" s="84"/>
      <c r="F86" s="104"/>
      <c r="G86" s="105"/>
    </row>
    <row r="87" spans="2:7" x14ac:dyDescent="0.25">
      <c r="B87" s="8"/>
      <c r="C87" s="84"/>
      <c r="D87" s="85"/>
      <c r="E87" s="84"/>
      <c r="F87" s="104"/>
      <c r="G87" s="105"/>
    </row>
    <row r="88" spans="2:7" x14ac:dyDescent="0.25">
      <c r="B88" s="8" t="s">
        <v>596</v>
      </c>
      <c r="C88" s="84" t="s">
        <v>597</v>
      </c>
      <c r="D88" s="85"/>
      <c r="E88" s="84"/>
      <c r="F88" s="104"/>
      <c r="G88" s="105"/>
    </row>
    <row r="89" spans="2:7" x14ac:dyDescent="0.25">
      <c r="B89" s="8"/>
      <c r="C89" s="84" t="s">
        <v>598</v>
      </c>
      <c r="D89" s="85"/>
      <c r="E89" s="84"/>
      <c r="F89" s="104"/>
      <c r="G89" s="105"/>
    </row>
    <row r="90" spans="2:7" x14ac:dyDescent="0.25">
      <c r="B90" s="8"/>
      <c r="C90" s="84" t="s">
        <v>599</v>
      </c>
      <c r="D90" s="85" t="s">
        <v>141</v>
      </c>
      <c r="E90" s="84">
        <v>2</v>
      </c>
      <c r="F90" s="104"/>
      <c r="G90" s="105"/>
    </row>
    <row r="91" spans="2:7" x14ac:dyDescent="0.25">
      <c r="B91" s="8"/>
      <c r="C91" s="84" t="s">
        <v>600</v>
      </c>
      <c r="D91" s="85" t="s">
        <v>141</v>
      </c>
      <c r="E91" s="84">
        <v>4</v>
      </c>
      <c r="F91" s="104"/>
      <c r="G91" s="105"/>
    </row>
    <row r="92" spans="2:7" x14ac:dyDescent="0.25">
      <c r="B92" s="8"/>
      <c r="C92" s="84"/>
      <c r="D92" s="85"/>
      <c r="E92" s="84"/>
      <c r="F92" s="104"/>
      <c r="G92" s="105"/>
    </row>
    <row r="93" spans="2:7" x14ac:dyDescent="0.25">
      <c r="B93" s="196"/>
      <c r="C93" s="197"/>
      <c r="D93" s="197"/>
      <c r="E93" s="197"/>
      <c r="F93" s="198"/>
      <c r="G93" s="199"/>
    </row>
    <row r="94" spans="2:7" x14ac:dyDescent="0.25">
      <c r="B94" s="123"/>
      <c r="C94" s="83"/>
      <c r="D94" s="83"/>
      <c r="E94" s="83"/>
      <c r="F94" s="102"/>
      <c r="G94" s="103"/>
    </row>
    <row r="95" spans="2:7" x14ac:dyDescent="0.25">
      <c r="B95" s="123"/>
      <c r="C95" s="83"/>
      <c r="D95" s="83"/>
      <c r="E95" s="83"/>
      <c r="F95" s="102"/>
      <c r="G95" s="103"/>
    </row>
    <row r="96" spans="2:7" x14ac:dyDescent="0.25">
      <c r="B96" s="123"/>
      <c r="C96" s="83"/>
      <c r="D96" s="83"/>
      <c r="E96" s="83"/>
      <c r="F96" s="102"/>
      <c r="G96" s="103"/>
    </row>
    <row r="97" spans="2:7" x14ac:dyDescent="0.25">
      <c r="B97" s="123"/>
      <c r="C97" s="83"/>
      <c r="D97" s="83"/>
      <c r="E97" s="83"/>
      <c r="F97" s="102"/>
      <c r="G97" s="103"/>
    </row>
    <row r="98" spans="2:7" x14ac:dyDescent="0.25">
      <c r="B98" s="123"/>
      <c r="C98" s="83"/>
      <c r="D98" s="83"/>
      <c r="E98" s="83"/>
      <c r="F98" s="102"/>
      <c r="G98" s="103"/>
    </row>
    <row r="99" spans="2:7" x14ac:dyDescent="0.25">
      <c r="B99" s="123"/>
      <c r="C99" s="83"/>
      <c r="D99" s="83"/>
      <c r="E99" s="83"/>
      <c r="F99" s="102"/>
      <c r="G99" s="103"/>
    </row>
    <row r="100" spans="2:7" x14ac:dyDescent="0.25">
      <c r="B100" s="123"/>
      <c r="C100" s="83"/>
      <c r="D100" s="83"/>
      <c r="E100" s="83"/>
      <c r="F100" s="102"/>
      <c r="G100" s="103"/>
    </row>
    <row r="101" spans="2:7" x14ac:dyDescent="0.25">
      <c r="B101" s="123"/>
      <c r="C101" s="83"/>
      <c r="D101" s="83"/>
      <c r="E101" s="83"/>
      <c r="F101" s="102"/>
      <c r="G101" s="103"/>
    </row>
    <row r="102" spans="2:7" x14ac:dyDescent="0.25">
      <c r="B102" s="123"/>
      <c r="C102" s="83"/>
      <c r="D102" s="83"/>
      <c r="E102" s="83"/>
      <c r="F102" s="102"/>
      <c r="G102" s="103"/>
    </row>
    <row r="103" spans="2:7" x14ac:dyDescent="0.25">
      <c r="B103" s="123"/>
      <c r="C103" s="83"/>
      <c r="D103" s="83"/>
      <c r="E103" s="83"/>
      <c r="F103" s="102"/>
      <c r="G103" s="103"/>
    </row>
    <row r="104" spans="2:7" x14ac:dyDescent="0.25">
      <c r="B104" s="123"/>
      <c r="C104" s="83"/>
      <c r="D104" s="83"/>
      <c r="E104" s="83"/>
      <c r="F104" s="102"/>
      <c r="G104" s="103"/>
    </row>
    <row r="105" spans="2:7" x14ac:dyDescent="0.25">
      <c r="B105" s="123"/>
      <c r="C105" s="83"/>
      <c r="D105" s="83"/>
      <c r="E105" s="83"/>
      <c r="F105" s="102"/>
      <c r="G105" s="103"/>
    </row>
    <row r="106" spans="2:7" x14ac:dyDescent="0.25">
      <c r="B106" s="123"/>
      <c r="C106" s="83"/>
      <c r="D106" s="83"/>
      <c r="E106" s="83"/>
      <c r="F106" s="102"/>
      <c r="G106" s="103"/>
    </row>
    <row r="107" spans="2:7" x14ac:dyDescent="0.25">
      <c r="B107" s="123"/>
      <c r="C107" s="83"/>
      <c r="D107" s="83"/>
      <c r="E107" s="83"/>
      <c r="F107" s="102"/>
      <c r="G107" s="103"/>
    </row>
    <row r="108" spans="2:7" x14ac:dyDescent="0.25">
      <c r="B108" s="123"/>
      <c r="C108" s="83"/>
      <c r="D108" s="83"/>
      <c r="E108" s="83"/>
      <c r="F108" s="102"/>
      <c r="G108" s="103"/>
    </row>
    <row r="109" spans="2:7" x14ac:dyDescent="0.25">
      <c r="B109" s="123"/>
      <c r="C109" s="83"/>
      <c r="D109" s="83"/>
      <c r="E109" s="83"/>
      <c r="F109" s="102"/>
      <c r="G109" s="103"/>
    </row>
    <row r="110" spans="2:7" x14ac:dyDescent="0.25">
      <c r="B110" s="123"/>
      <c r="C110" s="83"/>
      <c r="D110" s="83"/>
      <c r="E110" s="83"/>
      <c r="F110" s="102"/>
      <c r="G110" s="103"/>
    </row>
    <row r="111" spans="2:7" x14ac:dyDescent="0.25">
      <c r="B111" s="123"/>
      <c r="C111" s="83"/>
      <c r="D111" s="83"/>
      <c r="E111" s="83"/>
      <c r="F111" s="102"/>
      <c r="G111" s="103"/>
    </row>
    <row r="112" spans="2:7" x14ac:dyDescent="0.25">
      <c r="B112" s="123"/>
      <c r="C112" s="83"/>
      <c r="D112" s="83"/>
      <c r="E112" s="83"/>
      <c r="F112" s="102"/>
      <c r="G112" s="103"/>
    </row>
    <row r="113" spans="2:7" x14ac:dyDescent="0.25">
      <c r="B113" s="123"/>
      <c r="C113" s="83"/>
      <c r="D113" s="83"/>
      <c r="E113" s="83"/>
      <c r="F113" s="102"/>
      <c r="G113" s="103"/>
    </row>
    <row r="114" spans="2:7" x14ac:dyDescent="0.25">
      <c r="B114" s="123"/>
      <c r="C114" s="83"/>
      <c r="D114" s="83"/>
      <c r="E114" s="83"/>
      <c r="F114" s="102"/>
      <c r="G114" s="103"/>
    </row>
    <row r="115" spans="2:7" x14ac:dyDescent="0.25">
      <c r="B115" s="123"/>
      <c r="C115" s="83"/>
      <c r="D115" s="83"/>
      <c r="E115" s="83"/>
      <c r="F115" s="102"/>
      <c r="G115" s="103"/>
    </row>
    <row r="116" spans="2:7" x14ac:dyDescent="0.25">
      <c r="B116" s="123"/>
      <c r="C116" s="83"/>
      <c r="D116" s="83"/>
      <c r="E116" s="83"/>
      <c r="F116" s="102"/>
      <c r="G116" s="103"/>
    </row>
    <row r="117" spans="2:7" x14ac:dyDescent="0.25">
      <c r="B117" s="123"/>
      <c r="C117" s="83"/>
      <c r="D117" s="83"/>
      <c r="E117" s="83"/>
      <c r="F117" s="102"/>
      <c r="G117" s="103"/>
    </row>
    <row r="118" spans="2:7" x14ac:dyDescent="0.25">
      <c r="B118" s="123"/>
      <c r="C118" s="83"/>
      <c r="D118" s="83"/>
      <c r="E118" s="83"/>
      <c r="F118" s="102"/>
      <c r="G118" s="103"/>
    </row>
    <row r="119" spans="2:7" x14ac:dyDescent="0.25">
      <c r="B119" s="123"/>
      <c r="C119" s="83"/>
      <c r="D119" s="83"/>
      <c r="E119" s="83"/>
      <c r="F119" s="102"/>
      <c r="G119" s="103"/>
    </row>
    <row r="120" spans="2:7" x14ac:dyDescent="0.25">
      <c r="B120" s="123"/>
      <c r="C120" s="83"/>
      <c r="D120" s="83"/>
      <c r="E120" s="83"/>
      <c r="F120" s="102"/>
      <c r="G120" s="103"/>
    </row>
    <row r="121" spans="2:7" x14ac:dyDescent="0.25">
      <c r="B121" s="123"/>
      <c r="C121" s="83"/>
      <c r="D121" s="83"/>
      <c r="E121" s="83"/>
      <c r="F121" s="102"/>
      <c r="G121" s="103"/>
    </row>
    <row r="122" spans="2:7" x14ac:dyDescent="0.25">
      <c r="B122" s="123"/>
      <c r="C122" s="83"/>
      <c r="D122" s="83"/>
      <c r="E122" s="83"/>
      <c r="F122" s="102"/>
      <c r="G122" s="103"/>
    </row>
    <row r="123" spans="2:7" x14ac:dyDescent="0.25">
      <c r="B123" s="123"/>
      <c r="C123" s="83"/>
      <c r="D123" s="83"/>
      <c r="E123" s="83"/>
      <c r="F123" s="102"/>
      <c r="G123" s="103"/>
    </row>
    <row r="124" spans="2:7" x14ac:dyDescent="0.25">
      <c r="B124" s="123"/>
      <c r="C124" s="83"/>
      <c r="D124" s="83"/>
      <c r="E124" s="83"/>
      <c r="F124" s="102"/>
      <c r="G124" s="103"/>
    </row>
    <row r="125" spans="2:7" x14ac:dyDescent="0.25">
      <c r="B125" s="123"/>
      <c r="C125" s="83"/>
      <c r="D125" s="83"/>
      <c r="E125" s="83"/>
      <c r="F125" s="102"/>
      <c r="G125" s="103"/>
    </row>
    <row r="126" spans="2:7" x14ac:dyDescent="0.25">
      <c r="B126" s="123"/>
      <c r="C126" s="83"/>
      <c r="D126" s="83"/>
      <c r="E126" s="83"/>
      <c r="F126" s="102"/>
      <c r="G126" s="103"/>
    </row>
    <row r="127" spans="2:7" x14ac:dyDescent="0.25">
      <c r="B127" s="123"/>
      <c r="C127" s="83"/>
      <c r="D127" s="83"/>
      <c r="E127" s="83"/>
      <c r="F127" s="102"/>
      <c r="G127" s="103"/>
    </row>
    <row r="128" spans="2:7" x14ac:dyDescent="0.25">
      <c r="B128" s="123"/>
      <c r="C128" s="83"/>
      <c r="D128" s="83"/>
      <c r="E128" s="83"/>
      <c r="F128" s="102"/>
      <c r="G128" s="103"/>
    </row>
    <row r="129" spans="2:7" ht="15.75" thickBot="1" x14ac:dyDescent="0.3">
      <c r="B129" s="123"/>
      <c r="C129" s="83"/>
      <c r="D129" s="83"/>
      <c r="E129" s="83"/>
      <c r="F129" s="102"/>
      <c r="G129" s="103"/>
    </row>
    <row r="130" spans="2:7" ht="24" customHeight="1" thickBot="1" x14ac:dyDescent="0.3">
      <c r="B130" s="163">
        <v>1500</v>
      </c>
      <c r="C130" s="268" t="s">
        <v>237</v>
      </c>
      <c r="D130" s="268"/>
      <c r="E130" s="268"/>
      <c r="F130" s="268"/>
      <c r="G130" s="164"/>
    </row>
    <row r="132" spans="2:7" x14ac:dyDescent="0.25">
      <c r="D132" s="182" t="s">
        <v>536</v>
      </c>
    </row>
  </sheetData>
  <mergeCells count="2">
    <mergeCell ref="C63:F63"/>
    <mergeCell ref="C130:F130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  <rowBreaks count="1" manualBreakCount="1">
    <brk id="6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zoomScaleNormal="100" workbookViewId="0">
      <selection activeCell="E10" sqref="E10"/>
    </sheetView>
  </sheetViews>
  <sheetFormatPr defaultRowHeight="15" x14ac:dyDescent="0.25"/>
  <cols>
    <col min="1" max="1" width="3.7109375" customWidth="1"/>
    <col min="2" max="2" width="9.140625" customWidth="1"/>
    <col min="3" max="3" width="51.28515625" customWidth="1"/>
    <col min="4" max="4" width="9.7109375" customWidth="1"/>
    <col min="5" max="5" width="11.7109375" customWidth="1"/>
    <col min="6" max="6" width="13.42578125" style="106" customWidth="1"/>
    <col min="7" max="7" width="17.140625" style="106" customWidth="1"/>
    <col min="8" max="8" width="3.5703125" customWidth="1"/>
  </cols>
  <sheetData>
    <row r="1" spans="1:8" x14ac:dyDescent="0.25">
      <c r="A1" s="14"/>
      <c r="B1" s="15"/>
      <c r="C1" s="14"/>
      <c r="D1" s="16"/>
      <c r="E1" s="17"/>
      <c r="F1" s="87"/>
      <c r="G1" s="87"/>
      <c r="H1" s="14"/>
    </row>
    <row r="2" spans="1:8" x14ac:dyDescent="0.25">
      <c r="A2" s="14"/>
      <c r="B2" s="15" t="s">
        <v>250</v>
      </c>
      <c r="C2" s="14"/>
      <c r="D2" s="19"/>
      <c r="E2" s="17"/>
      <c r="F2" s="87"/>
      <c r="G2" s="87"/>
      <c r="H2" s="14"/>
    </row>
    <row r="3" spans="1:8" ht="15.75" thickBot="1" x14ac:dyDescent="0.3">
      <c r="A3" s="14"/>
      <c r="B3" s="20"/>
      <c r="C3" s="14"/>
      <c r="D3" s="16"/>
      <c r="E3" s="17"/>
      <c r="F3" s="87"/>
      <c r="G3" s="88" t="s">
        <v>238</v>
      </c>
      <c r="H3" s="14"/>
    </row>
    <row r="4" spans="1:8" ht="20.45" customHeight="1" thickBot="1" x14ac:dyDescent="0.3">
      <c r="A4" s="14"/>
      <c r="B4" s="118" t="s">
        <v>38</v>
      </c>
      <c r="C4" s="49" t="s">
        <v>1</v>
      </c>
      <c r="D4" s="50" t="s">
        <v>39</v>
      </c>
      <c r="E4" s="51" t="s">
        <v>40</v>
      </c>
      <c r="F4" s="89" t="s">
        <v>41</v>
      </c>
      <c r="G4" s="90" t="s">
        <v>42</v>
      </c>
      <c r="H4" s="14"/>
    </row>
    <row r="5" spans="1:8" ht="20.45" customHeight="1" x14ac:dyDescent="0.25">
      <c r="A5" s="14"/>
      <c r="B5" s="119"/>
      <c r="C5" s="54"/>
      <c r="D5" s="55"/>
      <c r="E5" s="56"/>
      <c r="F5" s="91"/>
      <c r="G5" s="92"/>
      <c r="H5" s="14"/>
    </row>
    <row r="6" spans="1:8" ht="22.15" customHeight="1" x14ac:dyDescent="0.25">
      <c r="A6" s="14"/>
      <c r="B6" s="114" t="s">
        <v>239</v>
      </c>
      <c r="C6" s="23" t="s">
        <v>12</v>
      </c>
      <c r="D6" s="24"/>
      <c r="E6" s="43"/>
      <c r="F6" s="93"/>
      <c r="G6" s="94"/>
      <c r="H6" s="14"/>
    </row>
    <row r="7" spans="1:8" ht="18" customHeight="1" x14ac:dyDescent="0.25">
      <c r="A7" s="14"/>
      <c r="B7" s="114"/>
      <c r="C7" s="23"/>
      <c r="D7" s="24"/>
      <c r="E7" s="43"/>
      <c r="F7" s="93"/>
      <c r="G7" s="94"/>
      <c r="H7" s="14"/>
    </row>
    <row r="8" spans="1:8" x14ac:dyDescent="0.25">
      <c r="A8" s="14"/>
      <c r="B8" s="115" t="s">
        <v>242</v>
      </c>
      <c r="C8" s="25" t="s">
        <v>243</v>
      </c>
      <c r="D8" s="62"/>
      <c r="E8" s="63"/>
      <c r="F8" s="95"/>
      <c r="G8" s="96"/>
      <c r="H8" s="14"/>
    </row>
    <row r="9" spans="1:8" x14ac:dyDescent="0.25">
      <c r="A9" s="14"/>
      <c r="B9" s="116"/>
      <c r="C9" s="25" t="s">
        <v>244</v>
      </c>
      <c r="D9" s="62"/>
      <c r="E9" s="65"/>
      <c r="F9" s="97"/>
      <c r="G9" s="96"/>
      <c r="H9" s="14"/>
    </row>
    <row r="10" spans="1:8" x14ac:dyDescent="0.25">
      <c r="A10" s="14"/>
      <c r="B10" s="116"/>
      <c r="C10" s="25" t="s">
        <v>245</v>
      </c>
      <c r="D10" s="62" t="s">
        <v>219</v>
      </c>
      <c r="E10" s="65">
        <v>750</v>
      </c>
      <c r="F10" s="98"/>
      <c r="G10" s="96"/>
      <c r="H10" s="14"/>
    </row>
    <row r="11" spans="1:8" x14ac:dyDescent="0.25">
      <c r="A11" s="14"/>
      <c r="B11" s="116"/>
      <c r="C11" s="66"/>
      <c r="D11" s="62"/>
      <c r="E11" s="65"/>
      <c r="F11" s="98"/>
      <c r="G11" s="96"/>
      <c r="H11" s="14"/>
    </row>
    <row r="12" spans="1:8" x14ac:dyDescent="0.25">
      <c r="A12" s="14"/>
      <c r="B12" s="116"/>
      <c r="C12" s="25"/>
      <c r="D12" s="62"/>
      <c r="E12" s="65"/>
      <c r="F12" s="98"/>
      <c r="G12" s="96"/>
      <c r="H12" s="14"/>
    </row>
    <row r="13" spans="1:8" x14ac:dyDescent="0.25">
      <c r="A13" s="14"/>
      <c r="B13" s="116" t="s">
        <v>246</v>
      </c>
      <c r="C13" s="66" t="s">
        <v>247</v>
      </c>
      <c r="D13" s="62"/>
      <c r="E13" s="65"/>
      <c r="F13" s="98"/>
      <c r="G13" s="96"/>
      <c r="H13" s="14"/>
    </row>
    <row r="14" spans="1:8" x14ac:dyDescent="0.25">
      <c r="A14" s="14"/>
      <c r="B14" s="116"/>
      <c r="C14" s="25" t="s">
        <v>248</v>
      </c>
      <c r="D14" s="62" t="s">
        <v>249</v>
      </c>
      <c r="E14" s="65">
        <v>0.75</v>
      </c>
      <c r="F14" s="98"/>
      <c r="G14" s="96"/>
      <c r="H14" s="14"/>
    </row>
    <row r="15" spans="1:8" x14ac:dyDescent="0.25">
      <c r="A15" s="14"/>
      <c r="B15" s="116"/>
      <c r="C15" s="25"/>
      <c r="D15" s="62"/>
      <c r="E15" s="65"/>
      <c r="F15" s="98"/>
      <c r="G15" s="96"/>
      <c r="H15" s="14"/>
    </row>
    <row r="16" spans="1:8" x14ac:dyDescent="0.25">
      <c r="A16" s="14"/>
      <c r="B16" s="116"/>
      <c r="C16" s="25"/>
      <c r="D16" s="62"/>
      <c r="E16" s="65"/>
      <c r="F16" s="98"/>
      <c r="G16" s="96"/>
      <c r="H16" s="14"/>
    </row>
    <row r="17" spans="1:8" x14ac:dyDescent="0.25">
      <c r="A17" s="14"/>
      <c r="B17" s="116"/>
      <c r="C17" s="25"/>
      <c r="D17" s="62"/>
      <c r="E17" s="65"/>
      <c r="F17" s="98"/>
      <c r="G17" s="96"/>
      <c r="H17" s="14"/>
    </row>
    <row r="18" spans="1:8" x14ac:dyDescent="0.25">
      <c r="A18" s="14"/>
      <c r="B18" s="116"/>
      <c r="C18" s="25"/>
      <c r="D18" s="27"/>
      <c r="E18" s="65"/>
      <c r="F18" s="98"/>
      <c r="G18" s="96"/>
      <c r="H18" s="14"/>
    </row>
    <row r="19" spans="1:8" x14ac:dyDescent="0.25">
      <c r="A19" s="14"/>
      <c r="B19" s="116"/>
      <c r="C19" s="25"/>
      <c r="D19" s="27"/>
      <c r="E19" s="65"/>
      <c r="F19" s="98"/>
      <c r="G19" s="96"/>
      <c r="H19" s="14"/>
    </row>
    <row r="20" spans="1:8" x14ac:dyDescent="0.25">
      <c r="A20" s="14"/>
      <c r="B20" s="116"/>
      <c r="C20" s="25"/>
      <c r="D20" s="27"/>
      <c r="E20" s="65"/>
      <c r="F20" s="98"/>
      <c r="G20" s="96"/>
      <c r="H20" s="14"/>
    </row>
    <row r="21" spans="1:8" x14ac:dyDescent="0.25">
      <c r="A21" s="14"/>
      <c r="B21" s="116"/>
      <c r="C21" s="25"/>
      <c r="D21" s="62"/>
      <c r="E21" s="65"/>
      <c r="F21" s="98"/>
      <c r="G21" s="96"/>
      <c r="H21" s="14"/>
    </row>
    <row r="22" spans="1:8" x14ac:dyDescent="0.25">
      <c r="A22" s="14"/>
      <c r="B22" s="116"/>
      <c r="C22" s="25"/>
      <c r="D22" s="62"/>
      <c r="E22" s="65"/>
      <c r="F22" s="98"/>
      <c r="G22" s="96"/>
      <c r="H22" s="14"/>
    </row>
    <row r="23" spans="1:8" x14ac:dyDescent="0.25">
      <c r="A23" s="14"/>
      <c r="B23" s="116"/>
      <c r="C23" s="25"/>
      <c r="D23" s="62"/>
      <c r="E23" s="65"/>
      <c r="F23" s="98"/>
      <c r="G23" s="96"/>
      <c r="H23" s="14"/>
    </row>
    <row r="24" spans="1:8" x14ac:dyDescent="0.25">
      <c r="A24" s="14"/>
      <c r="B24" s="116"/>
      <c r="C24" s="25"/>
      <c r="D24" s="62"/>
      <c r="E24" s="65"/>
      <c r="F24" s="98"/>
      <c r="G24" s="96"/>
      <c r="H24" s="14"/>
    </row>
    <row r="25" spans="1:8" x14ac:dyDescent="0.25">
      <c r="A25" s="14"/>
      <c r="B25" s="116"/>
      <c r="C25" s="26"/>
      <c r="D25" s="62"/>
      <c r="E25" s="65"/>
      <c r="F25" s="98"/>
      <c r="G25" s="96"/>
      <c r="H25" s="14"/>
    </row>
    <row r="26" spans="1:8" x14ac:dyDescent="0.25">
      <c r="A26" s="14"/>
      <c r="B26" s="116"/>
      <c r="C26" s="39"/>
      <c r="D26" s="62"/>
      <c r="E26" s="65"/>
      <c r="F26" s="98"/>
      <c r="G26" s="96"/>
      <c r="H26" s="14"/>
    </row>
    <row r="27" spans="1:8" x14ac:dyDescent="0.25">
      <c r="A27" s="14"/>
      <c r="B27" s="116"/>
      <c r="C27" s="67"/>
      <c r="D27" s="27"/>
      <c r="E27" s="65"/>
      <c r="F27" s="98"/>
      <c r="G27" s="96"/>
      <c r="H27" s="14"/>
    </row>
    <row r="28" spans="1:8" x14ac:dyDescent="0.25">
      <c r="A28" s="14"/>
      <c r="B28" s="116"/>
      <c r="C28" s="67"/>
      <c r="D28" s="27"/>
      <c r="E28" s="65"/>
      <c r="F28" s="98"/>
      <c r="G28" s="96"/>
      <c r="H28" s="14"/>
    </row>
    <row r="29" spans="1:8" x14ac:dyDescent="0.25">
      <c r="A29" s="14"/>
      <c r="B29" s="116"/>
      <c r="C29" s="67"/>
      <c r="D29" s="27"/>
      <c r="E29" s="65"/>
      <c r="F29" s="98"/>
      <c r="G29" s="96"/>
      <c r="H29" s="14"/>
    </row>
    <row r="30" spans="1:8" x14ac:dyDescent="0.25">
      <c r="A30" s="14"/>
      <c r="B30" s="116"/>
      <c r="C30" s="67"/>
      <c r="D30" s="27"/>
      <c r="E30" s="65"/>
      <c r="F30" s="98"/>
      <c r="G30" s="96"/>
      <c r="H30" s="14"/>
    </row>
    <row r="31" spans="1:8" x14ac:dyDescent="0.25">
      <c r="A31" s="14"/>
      <c r="B31" s="117"/>
      <c r="C31" s="68"/>
      <c r="D31" s="27"/>
      <c r="E31" s="65"/>
      <c r="F31" s="99"/>
      <c r="G31" s="96"/>
      <c r="H31" s="14"/>
    </row>
    <row r="32" spans="1:8" x14ac:dyDescent="0.25">
      <c r="A32" s="14"/>
      <c r="B32" s="116"/>
      <c r="C32" s="70"/>
      <c r="D32" s="27"/>
      <c r="E32" s="65"/>
      <c r="F32" s="98"/>
      <c r="G32" s="96"/>
      <c r="H32" s="14"/>
    </row>
    <row r="33" spans="1:8" x14ac:dyDescent="0.25">
      <c r="A33" s="14"/>
      <c r="B33" s="116"/>
      <c r="C33" s="70"/>
      <c r="D33" s="27"/>
      <c r="E33" s="65"/>
      <c r="F33" s="98"/>
      <c r="G33" s="96"/>
      <c r="H33" s="14"/>
    </row>
    <row r="34" spans="1:8" x14ac:dyDescent="0.25">
      <c r="A34" s="14"/>
      <c r="B34" s="117"/>
      <c r="C34" s="70"/>
      <c r="D34" s="27"/>
      <c r="E34" s="65"/>
      <c r="F34" s="98"/>
      <c r="G34" s="96"/>
      <c r="H34" s="14"/>
    </row>
    <row r="35" spans="1:8" x14ac:dyDescent="0.25">
      <c r="A35" s="14"/>
      <c r="B35" s="117"/>
      <c r="C35" s="70"/>
      <c r="D35" s="27"/>
      <c r="E35" s="65"/>
      <c r="F35" s="98"/>
      <c r="G35" s="96"/>
      <c r="H35" s="14"/>
    </row>
    <row r="36" spans="1:8" x14ac:dyDescent="0.25">
      <c r="A36" s="14"/>
      <c r="B36" s="117"/>
      <c r="C36" s="70"/>
      <c r="D36" s="27"/>
      <c r="E36" s="65"/>
      <c r="F36" s="98"/>
      <c r="G36" s="96"/>
      <c r="H36" s="14"/>
    </row>
    <row r="37" spans="1:8" x14ac:dyDescent="0.25">
      <c r="A37" s="14"/>
      <c r="B37" s="117"/>
      <c r="C37" s="70"/>
      <c r="D37" s="27"/>
      <c r="E37" s="65"/>
      <c r="F37" s="98"/>
      <c r="G37" s="96"/>
      <c r="H37" s="14"/>
    </row>
    <row r="38" spans="1:8" x14ac:dyDescent="0.25">
      <c r="A38" s="14"/>
      <c r="B38" s="117"/>
      <c r="C38" s="70"/>
      <c r="D38" s="27"/>
      <c r="E38" s="65"/>
      <c r="F38" s="98"/>
      <c r="G38" s="96"/>
      <c r="H38" s="14"/>
    </row>
    <row r="39" spans="1:8" x14ac:dyDescent="0.25">
      <c r="A39" s="14"/>
      <c r="B39" s="117"/>
      <c r="C39" s="70"/>
      <c r="D39" s="27"/>
      <c r="E39" s="65"/>
      <c r="F39" s="98"/>
      <c r="G39" s="96"/>
      <c r="H39" s="14"/>
    </row>
    <row r="40" spans="1:8" x14ac:dyDescent="0.25">
      <c r="A40" s="14"/>
      <c r="B40" s="117"/>
      <c r="C40" s="70"/>
      <c r="D40" s="27"/>
      <c r="E40" s="65"/>
      <c r="F40" s="98"/>
      <c r="G40" s="96"/>
      <c r="H40" s="14"/>
    </row>
    <row r="41" spans="1:8" x14ac:dyDescent="0.25">
      <c r="A41" s="14"/>
      <c r="B41" s="117"/>
      <c r="C41" s="70"/>
      <c r="D41" s="27"/>
      <c r="E41" s="65"/>
      <c r="F41" s="98"/>
      <c r="G41" s="96"/>
      <c r="H41" s="14"/>
    </row>
    <row r="42" spans="1:8" x14ac:dyDescent="0.25">
      <c r="A42" s="14"/>
      <c r="B42" s="117"/>
      <c r="C42" s="70"/>
      <c r="D42" s="27"/>
      <c r="E42" s="65"/>
      <c r="F42" s="98"/>
      <c r="G42" s="96"/>
      <c r="H42" s="14"/>
    </row>
    <row r="43" spans="1:8" x14ac:dyDescent="0.25">
      <c r="A43" s="14"/>
      <c r="B43" s="117"/>
      <c r="C43" s="70"/>
      <c r="D43" s="27"/>
      <c r="E43" s="65"/>
      <c r="F43" s="98"/>
      <c r="G43" s="96"/>
      <c r="H43" s="14"/>
    </row>
    <row r="44" spans="1:8" x14ac:dyDescent="0.25">
      <c r="A44" s="14"/>
      <c r="B44" s="117"/>
      <c r="C44" s="70"/>
      <c r="D44" s="27"/>
      <c r="E44" s="65"/>
      <c r="F44" s="98"/>
      <c r="G44" s="96"/>
      <c r="H44" s="14"/>
    </row>
    <row r="45" spans="1:8" x14ac:dyDescent="0.25">
      <c r="A45" s="14"/>
      <c r="B45" s="117"/>
      <c r="C45" s="70"/>
      <c r="D45" s="27"/>
      <c r="E45" s="65"/>
      <c r="F45" s="98"/>
      <c r="G45" s="96"/>
      <c r="H45" s="14"/>
    </row>
    <row r="46" spans="1:8" x14ac:dyDescent="0.25">
      <c r="A46" s="14"/>
      <c r="B46" s="117"/>
      <c r="C46" s="70"/>
      <c r="D46" s="27"/>
      <c r="E46" s="65"/>
      <c r="F46" s="98"/>
      <c r="G46" s="96"/>
      <c r="H46" s="14"/>
    </row>
    <row r="47" spans="1:8" x14ac:dyDescent="0.25">
      <c r="A47" s="14"/>
      <c r="B47" s="117"/>
      <c r="C47" s="70"/>
      <c r="D47" s="27"/>
      <c r="E47" s="65"/>
      <c r="F47" s="98"/>
      <c r="G47" s="96"/>
      <c r="H47" s="14"/>
    </row>
    <row r="48" spans="1:8" x14ac:dyDescent="0.25">
      <c r="A48" s="14"/>
      <c r="B48" s="117"/>
      <c r="C48" s="70"/>
      <c r="D48" s="27"/>
      <c r="E48" s="65"/>
      <c r="F48" s="98"/>
      <c r="G48" s="96"/>
      <c r="H48" s="14"/>
    </row>
    <row r="49" spans="1:8" x14ac:dyDescent="0.25">
      <c r="A49" s="14"/>
      <c r="B49" s="117"/>
      <c r="C49" s="26"/>
      <c r="D49" s="27"/>
      <c r="E49" s="65"/>
      <c r="F49" s="98"/>
      <c r="G49" s="96"/>
      <c r="H49" s="14"/>
    </row>
    <row r="50" spans="1:8" x14ac:dyDescent="0.25">
      <c r="A50" s="14"/>
      <c r="B50" s="117"/>
      <c r="C50" s="26"/>
      <c r="D50" s="27"/>
      <c r="E50" s="65"/>
      <c r="F50" s="98"/>
      <c r="G50" s="96"/>
      <c r="H50" s="14"/>
    </row>
    <row r="51" spans="1:8" x14ac:dyDescent="0.25">
      <c r="A51" s="14"/>
      <c r="B51" s="117"/>
      <c r="C51" s="26"/>
      <c r="D51" s="27"/>
      <c r="E51" s="65"/>
      <c r="F51" s="98"/>
      <c r="G51" s="96"/>
      <c r="H51" s="14"/>
    </row>
    <row r="52" spans="1:8" x14ac:dyDescent="0.25">
      <c r="A52" s="14"/>
      <c r="B52" s="117"/>
      <c r="C52" s="26"/>
      <c r="D52" s="27"/>
      <c r="E52" s="65"/>
      <c r="F52" s="98"/>
      <c r="G52" s="96"/>
      <c r="H52" s="14"/>
    </row>
    <row r="53" spans="1:8" x14ac:dyDescent="0.25">
      <c r="A53" s="14"/>
      <c r="B53" s="117"/>
      <c r="C53" s="26"/>
      <c r="D53" s="27"/>
      <c r="E53" s="65"/>
      <c r="F53" s="98"/>
      <c r="G53" s="96"/>
      <c r="H53" s="14"/>
    </row>
    <row r="54" spans="1:8" x14ac:dyDescent="0.25">
      <c r="A54" s="14"/>
      <c r="B54" s="117"/>
      <c r="C54" s="26"/>
      <c r="D54" s="27"/>
      <c r="E54" s="65"/>
      <c r="F54" s="98"/>
      <c r="G54" s="96"/>
      <c r="H54" s="14"/>
    </row>
    <row r="55" spans="1:8" x14ac:dyDescent="0.25">
      <c r="A55" s="14"/>
      <c r="B55" s="117"/>
      <c r="C55" s="26"/>
      <c r="D55" s="27"/>
      <c r="E55" s="65"/>
      <c r="F55" s="98"/>
      <c r="G55" s="96"/>
      <c r="H55" s="14"/>
    </row>
    <row r="56" spans="1:8" x14ac:dyDescent="0.25">
      <c r="A56" s="14"/>
      <c r="B56" s="117"/>
      <c r="C56" s="77"/>
      <c r="D56" s="27"/>
      <c r="E56" s="65"/>
      <c r="F56" s="98"/>
      <c r="G56" s="96"/>
      <c r="H56" s="14"/>
    </row>
    <row r="57" spans="1:8" x14ac:dyDescent="0.25">
      <c r="A57" s="14"/>
      <c r="B57" s="117"/>
      <c r="C57" s="26"/>
      <c r="D57" s="27"/>
      <c r="E57" s="65"/>
      <c r="F57" s="98"/>
      <c r="G57" s="96"/>
      <c r="H57" s="14"/>
    </row>
    <row r="58" spans="1:8" x14ac:dyDescent="0.25">
      <c r="A58" s="14"/>
      <c r="B58" s="117"/>
      <c r="C58" s="26"/>
      <c r="D58" s="27"/>
      <c r="E58" s="65"/>
      <c r="F58" s="98"/>
      <c r="G58" s="96"/>
      <c r="H58" s="14"/>
    </row>
    <row r="59" spans="1:8" x14ac:dyDescent="0.25">
      <c r="A59" s="14"/>
      <c r="B59" s="117"/>
      <c r="C59" s="26"/>
      <c r="D59" s="27"/>
      <c r="E59" s="65"/>
      <c r="F59" s="98"/>
      <c r="G59" s="96"/>
      <c r="H59" s="14"/>
    </row>
    <row r="60" spans="1:8" x14ac:dyDescent="0.25">
      <c r="A60" s="14"/>
      <c r="B60" s="117"/>
      <c r="C60" s="26"/>
      <c r="D60" s="27"/>
      <c r="E60" s="65"/>
      <c r="F60" s="98"/>
      <c r="G60" s="96"/>
      <c r="H60" s="14"/>
    </row>
    <row r="61" spans="1:8" x14ac:dyDescent="0.25">
      <c r="A61" s="14"/>
      <c r="B61" s="117"/>
      <c r="C61" s="26"/>
      <c r="D61" s="27"/>
      <c r="E61" s="65"/>
      <c r="F61" s="98"/>
      <c r="G61" s="96"/>
      <c r="H61" s="14"/>
    </row>
    <row r="62" spans="1:8" x14ac:dyDescent="0.25">
      <c r="A62" s="14"/>
      <c r="B62" s="117"/>
      <c r="C62" s="26"/>
      <c r="D62" s="27"/>
      <c r="E62" s="65"/>
      <c r="F62" s="98"/>
      <c r="G62" s="96"/>
      <c r="H62" s="14"/>
    </row>
    <row r="63" spans="1:8" x14ac:dyDescent="0.25">
      <c r="A63" s="14"/>
      <c r="B63" s="117"/>
      <c r="C63" s="26"/>
      <c r="D63" s="27"/>
      <c r="E63" s="65"/>
      <c r="F63" s="98"/>
      <c r="G63" s="96"/>
      <c r="H63" s="14"/>
    </row>
    <row r="64" spans="1:8" ht="15.75" thickBot="1" x14ac:dyDescent="0.3">
      <c r="A64" s="14"/>
      <c r="B64" s="117"/>
      <c r="C64" s="26"/>
      <c r="D64" s="27"/>
      <c r="E64" s="65"/>
      <c r="F64" s="98"/>
      <c r="G64" s="96"/>
      <c r="H64" s="14"/>
    </row>
    <row r="65" spans="1:8" ht="19.899999999999999" customHeight="1" thickBot="1" x14ac:dyDescent="0.3">
      <c r="A65" s="14"/>
      <c r="B65" s="61">
        <v>1600</v>
      </c>
      <c r="C65" s="262" t="s">
        <v>237</v>
      </c>
      <c r="D65" s="263"/>
      <c r="E65" s="263"/>
      <c r="F65" s="264"/>
      <c r="G65" s="100"/>
      <c r="H65" s="14"/>
    </row>
    <row r="66" spans="1:8" x14ac:dyDescent="0.25">
      <c r="A66" s="14"/>
      <c r="B66" s="14"/>
      <c r="C66" s="14"/>
      <c r="D66" s="16"/>
      <c r="E66" s="17"/>
      <c r="F66" s="87"/>
      <c r="G66" s="87"/>
      <c r="H66" s="14"/>
    </row>
    <row r="67" spans="1:8" x14ac:dyDescent="0.25">
      <c r="D67" s="182" t="s">
        <v>537</v>
      </c>
    </row>
  </sheetData>
  <mergeCells count="1">
    <mergeCell ref="C65:F65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zoomScaleNormal="100" workbookViewId="0">
      <selection activeCell="E13" sqref="E13"/>
    </sheetView>
  </sheetViews>
  <sheetFormatPr defaultRowHeight="15" x14ac:dyDescent="0.25"/>
  <cols>
    <col min="1" max="1" width="3.7109375" customWidth="1"/>
    <col min="2" max="2" width="9.140625" customWidth="1"/>
    <col min="3" max="3" width="51.28515625" customWidth="1"/>
    <col min="4" max="4" width="9.7109375" customWidth="1"/>
    <col min="5" max="5" width="11.7109375" customWidth="1"/>
    <col min="6" max="6" width="13.42578125" style="106" customWidth="1"/>
    <col min="7" max="7" width="17.140625" style="106" customWidth="1"/>
    <col min="8" max="8" width="3.5703125" customWidth="1"/>
  </cols>
  <sheetData>
    <row r="1" spans="1:8" x14ac:dyDescent="0.25">
      <c r="A1" s="14"/>
      <c r="B1" s="15"/>
      <c r="C1" s="14"/>
      <c r="D1" s="16"/>
      <c r="E1" s="17"/>
      <c r="F1" s="87"/>
      <c r="G1" s="87"/>
      <c r="H1" s="14"/>
    </row>
    <row r="2" spans="1:8" x14ac:dyDescent="0.25">
      <c r="A2" s="14"/>
      <c r="B2" s="15" t="s">
        <v>250</v>
      </c>
      <c r="C2" s="14"/>
      <c r="D2" s="19"/>
      <c r="E2" s="17"/>
      <c r="F2" s="87"/>
      <c r="G2" s="87"/>
      <c r="H2" s="14"/>
    </row>
    <row r="3" spans="1:8" ht="15.75" thickBot="1" x14ac:dyDescent="0.3">
      <c r="A3" s="14"/>
      <c r="B3" s="20"/>
      <c r="C3" s="14"/>
      <c r="D3" s="16"/>
      <c r="E3" s="17"/>
      <c r="F3" s="87"/>
      <c r="G3" s="88" t="s">
        <v>241</v>
      </c>
      <c r="H3" s="14"/>
    </row>
    <row r="4" spans="1:8" ht="20.45" customHeight="1" thickBot="1" x14ac:dyDescent="0.3">
      <c r="A4" s="14"/>
      <c r="B4" s="118" t="s">
        <v>38</v>
      </c>
      <c r="C4" s="49" t="s">
        <v>1</v>
      </c>
      <c r="D4" s="50" t="s">
        <v>39</v>
      </c>
      <c r="E4" s="51" t="s">
        <v>40</v>
      </c>
      <c r="F4" s="89" t="s">
        <v>41</v>
      </c>
      <c r="G4" s="90" t="s">
        <v>42</v>
      </c>
      <c r="H4" s="14"/>
    </row>
    <row r="5" spans="1:8" ht="20.45" customHeight="1" x14ac:dyDescent="0.25">
      <c r="A5" s="14"/>
      <c r="B5" s="119"/>
      <c r="C5" s="54"/>
      <c r="D5" s="55"/>
      <c r="E5" s="56"/>
      <c r="F5" s="91"/>
      <c r="G5" s="92"/>
      <c r="H5" s="14"/>
    </row>
    <row r="6" spans="1:8" ht="22.15" customHeight="1" x14ac:dyDescent="0.25">
      <c r="A6" s="14"/>
      <c r="B6" s="114" t="s">
        <v>240</v>
      </c>
      <c r="C6" s="23" t="s">
        <v>13</v>
      </c>
      <c r="D6" s="24"/>
      <c r="E6" s="43"/>
      <c r="F6" s="93"/>
      <c r="G6" s="94"/>
      <c r="H6" s="14"/>
    </row>
    <row r="7" spans="1:8" ht="18" customHeight="1" x14ac:dyDescent="0.25">
      <c r="A7" s="14"/>
      <c r="B7" s="114"/>
      <c r="C7" s="23"/>
      <c r="D7" s="24"/>
      <c r="E7" s="43"/>
      <c r="F7" s="93"/>
      <c r="G7" s="94"/>
      <c r="H7" s="14"/>
    </row>
    <row r="8" spans="1:8" x14ac:dyDescent="0.25">
      <c r="A8" s="14"/>
      <c r="B8" s="116">
        <v>17.010000000000002</v>
      </c>
      <c r="C8" s="25" t="s">
        <v>251</v>
      </c>
      <c r="D8" s="62" t="s">
        <v>252</v>
      </c>
      <c r="E8" s="65">
        <v>0.1</v>
      </c>
      <c r="F8" s="98"/>
      <c r="G8" s="96"/>
      <c r="H8" s="14"/>
    </row>
    <row r="9" spans="1:8" x14ac:dyDescent="0.25">
      <c r="A9" s="14"/>
      <c r="B9" s="116"/>
      <c r="C9" s="66"/>
      <c r="D9" s="62"/>
      <c r="E9" s="65"/>
      <c r="F9" s="98"/>
      <c r="G9" s="96"/>
      <c r="H9" s="14"/>
    </row>
    <row r="10" spans="1:8" x14ac:dyDescent="0.25">
      <c r="A10" s="14"/>
      <c r="B10" s="116">
        <v>17.02</v>
      </c>
      <c r="C10" s="25" t="s">
        <v>253</v>
      </c>
      <c r="D10" s="62" t="s">
        <v>254</v>
      </c>
      <c r="E10" s="65" t="s">
        <v>254</v>
      </c>
      <c r="F10" s="98"/>
      <c r="G10" s="96"/>
      <c r="H10" s="14"/>
    </row>
    <row r="11" spans="1:8" x14ac:dyDescent="0.25">
      <c r="A11" s="14"/>
      <c r="B11" s="116"/>
      <c r="C11" s="66"/>
      <c r="D11" s="62"/>
      <c r="E11" s="65"/>
      <c r="F11" s="98"/>
      <c r="G11" s="96"/>
      <c r="H11" s="14"/>
    </row>
    <row r="12" spans="1:8" x14ac:dyDescent="0.25">
      <c r="A12" s="14"/>
      <c r="B12" s="116" t="s">
        <v>81</v>
      </c>
      <c r="C12" s="25" t="s">
        <v>255</v>
      </c>
      <c r="D12" s="62" t="s">
        <v>214</v>
      </c>
      <c r="E12" s="65">
        <v>5</v>
      </c>
      <c r="F12" s="98"/>
      <c r="G12" s="96"/>
      <c r="H12" s="14"/>
    </row>
    <row r="13" spans="1:8" x14ac:dyDescent="0.25">
      <c r="A13" s="14"/>
      <c r="B13" s="116"/>
      <c r="C13" s="25"/>
      <c r="D13" s="62"/>
      <c r="E13" s="65"/>
      <c r="F13" s="98"/>
      <c r="G13" s="96"/>
      <c r="H13" s="14"/>
    </row>
    <row r="14" spans="1:8" x14ac:dyDescent="0.25">
      <c r="A14" s="14"/>
      <c r="B14" s="116"/>
      <c r="C14" s="25" t="s">
        <v>256</v>
      </c>
      <c r="D14" s="62" t="s">
        <v>191</v>
      </c>
      <c r="E14" s="65">
        <v>2</v>
      </c>
      <c r="F14" s="98"/>
      <c r="G14" s="96"/>
      <c r="H14" s="14"/>
    </row>
    <row r="15" spans="1:8" x14ac:dyDescent="0.25">
      <c r="A15" s="14"/>
      <c r="B15" s="116"/>
      <c r="C15" s="25"/>
      <c r="D15" s="62"/>
      <c r="E15" s="65"/>
      <c r="F15" s="98"/>
      <c r="G15" s="96"/>
      <c r="H15" s="14"/>
    </row>
    <row r="16" spans="1:8" x14ac:dyDescent="0.25">
      <c r="A16" s="14"/>
      <c r="B16" s="116"/>
      <c r="C16" s="25" t="s">
        <v>257</v>
      </c>
      <c r="D16" s="27" t="s">
        <v>191</v>
      </c>
      <c r="E16" s="65">
        <v>4</v>
      </c>
      <c r="F16" s="98"/>
      <c r="G16" s="96"/>
      <c r="H16" s="14"/>
    </row>
    <row r="17" spans="1:8" x14ac:dyDescent="0.25">
      <c r="A17" s="14"/>
      <c r="B17" s="116"/>
      <c r="C17" s="25"/>
      <c r="D17" s="27"/>
      <c r="E17" s="65"/>
      <c r="F17" s="98"/>
      <c r="G17" s="96"/>
      <c r="H17" s="14"/>
    </row>
    <row r="18" spans="1:8" x14ac:dyDescent="0.25">
      <c r="A18" s="14"/>
      <c r="B18" s="116"/>
      <c r="C18" s="25"/>
      <c r="D18" s="27"/>
      <c r="E18" s="65"/>
      <c r="F18" s="98"/>
      <c r="G18" s="96"/>
      <c r="H18" s="14"/>
    </row>
    <row r="19" spans="1:8" x14ac:dyDescent="0.25">
      <c r="A19" s="14"/>
      <c r="B19" s="116"/>
      <c r="C19" s="25"/>
      <c r="D19" s="62"/>
      <c r="E19" s="65"/>
      <c r="F19" s="98"/>
      <c r="G19" s="96"/>
      <c r="H19" s="14"/>
    </row>
    <row r="20" spans="1:8" x14ac:dyDescent="0.25">
      <c r="A20" s="14"/>
      <c r="B20" s="116"/>
      <c r="C20" s="25"/>
      <c r="D20" s="62"/>
      <c r="E20" s="65"/>
      <c r="F20" s="98"/>
      <c r="G20" s="96"/>
      <c r="H20" s="14"/>
    </row>
    <row r="21" spans="1:8" x14ac:dyDescent="0.25">
      <c r="A21" s="14"/>
      <c r="B21" s="116"/>
      <c r="C21" s="25"/>
      <c r="D21" s="62"/>
      <c r="E21" s="65"/>
      <c r="F21" s="98"/>
      <c r="G21" s="96"/>
      <c r="H21" s="14"/>
    </row>
    <row r="22" spans="1:8" x14ac:dyDescent="0.25">
      <c r="A22" s="14"/>
      <c r="B22" s="116"/>
      <c r="C22" s="25"/>
      <c r="D22" s="62"/>
      <c r="E22" s="65"/>
      <c r="F22" s="98"/>
      <c r="G22" s="96"/>
      <c r="H22" s="14"/>
    </row>
    <row r="23" spans="1:8" x14ac:dyDescent="0.25">
      <c r="A23" s="14"/>
      <c r="B23" s="116"/>
      <c r="C23" s="26"/>
      <c r="D23" s="62"/>
      <c r="E23" s="65"/>
      <c r="F23" s="98"/>
      <c r="G23" s="96"/>
      <c r="H23" s="14"/>
    </row>
    <row r="24" spans="1:8" x14ac:dyDescent="0.25">
      <c r="A24" s="14"/>
      <c r="B24" s="116"/>
      <c r="C24" s="39"/>
      <c r="D24" s="62"/>
      <c r="E24" s="65"/>
      <c r="F24" s="98"/>
      <c r="G24" s="96"/>
      <c r="H24" s="14"/>
    </row>
    <row r="25" spans="1:8" x14ac:dyDescent="0.25">
      <c r="A25" s="14"/>
      <c r="B25" s="116"/>
      <c r="C25" s="67"/>
      <c r="D25" s="27"/>
      <c r="E25" s="65"/>
      <c r="F25" s="98"/>
      <c r="G25" s="96"/>
      <c r="H25" s="14"/>
    </row>
    <row r="26" spans="1:8" x14ac:dyDescent="0.25">
      <c r="A26" s="14"/>
      <c r="B26" s="116"/>
      <c r="C26" s="67"/>
      <c r="D26" s="27"/>
      <c r="E26" s="65"/>
      <c r="F26" s="98"/>
      <c r="G26" s="96"/>
      <c r="H26" s="14"/>
    </row>
    <row r="27" spans="1:8" x14ac:dyDescent="0.25">
      <c r="A27" s="14"/>
      <c r="B27" s="116"/>
      <c r="C27" s="67"/>
      <c r="D27" s="27"/>
      <c r="E27" s="65"/>
      <c r="F27" s="98"/>
      <c r="G27" s="96"/>
      <c r="H27" s="14"/>
    </row>
    <row r="28" spans="1:8" x14ac:dyDescent="0.25">
      <c r="A28" s="14"/>
      <c r="B28" s="116"/>
      <c r="C28" s="67"/>
      <c r="D28" s="27"/>
      <c r="E28" s="65"/>
      <c r="F28" s="98"/>
      <c r="G28" s="96"/>
      <c r="H28" s="14"/>
    </row>
    <row r="29" spans="1:8" x14ac:dyDescent="0.25">
      <c r="A29" s="14"/>
      <c r="B29" s="117"/>
      <c r="C29" s="68"/>
      <c r="D29" s="27"/>
      <c r="E29" s="65"/>
      <c r="F29" s="99"/>
      <c r="G29" s="96"/>
      <c r="H29" s="14"/>
    </row>
    <row r="30" spans="1:8" x14ac:dyDescent="0.25">
      <c r="A30" s="14"/>
      <c r="B30" s="116"/>
      <c r="C30" s="70"/>
      <c r="D30" s="27"/>
      <c r="E30" s="65"/>
      <c r="F30" s="98"/>
      <c r="G30" s="96"/>
      <c r="H30" s="14"/>
    </row>
    <row r="31" spans="1:8" x14ac:dyDescent="0.25">
      <c r="A31" s="14"/>
      <c r="B31" s="116"/>
      <c r="C31" s="70"/>
      <c r="D31" s="27"/>
      <c r="E31" s="65"/>
      <c r="F31" s="98"/>
      <c r="G31" s="96"/>
      <c r="H31" s="14"/>
    </row>
    <row r="32" spans="1:8" x14ac:dyDescent="0.25">
      <c r="A32" s="14"/>
      <c r="B32" s="117"/>
      <c r="C32" s="70"/>
      <c r="D32" s="27"/>
      <c r="E32" s="65"/>
      <c r="F32" s="98"/>
      <c r="G32" s="96"/>
      <c r="H32" s="14"/>
    </row>
    <row r="33" spans="1:8" x14ac:dyDescent="0.25">
      <c r="A33" s="14"/>
      <c r="B33" s="117"/>
      <c r="C33" s="70"/>
      <c r="D33" s="27"/>
      <c r="E33" s="65"/>
      <c r="F33" s="98"/>
      <c r="G33" s="96"/>
      <c r="H33" s="14"/>
    </row>
    <row r="34" spans="1:8" x14ac:dyDescent="0.25">
      <c r="A34" s="14"/>
      <c r="B34" s="117"/>
      <c r="C34" s="70"/>
      <c r="D34" s="27"/>
      <c r="E34" s="65"/>
      <c r="F34" s="98"/>
      <c r="G34" s="96"/>
      <c r="H34" s="14"/>
    </row>
    <row r="35" spans="1:8" x14ac:dyDescent="0.25">
      <c r="A35" s="14"/>
      <c r="B35" s="117"/>
      <c r="C35" s="70"/>
      <c r="D35" s="27"/>
      <c r="E35" s="65"/>
      <c r="F35" s="98"/>
      <c r="G35" s="96"/>
      <c r="H35" s="14"/>
    </row>
    <row r="36" spans="1:8" x14ac:dyDescent="0.25">
      <c r="A36" s="14"/>
      <c r="B36" s="117"/>
      <c r="C36" s="70"/>
      <c r="D36" s="27"/>
      <c r="E36" s="65"/>
      <c r="F36" s="98"/>
      <c r="G36" s="96"/>
      <c r="H36" s="14"/>
    </row>
    <row r="37" spans="1:8" x14ac:dyDescent="0.25">
      <c r="A37" s="14"/>
      <c r="B37" s="117"/>
      <c r="C37" s="70"/>
      <c r="D37" s="27"/>
      <c r="E37" s="65"/>
      <c r="F37" s="98"/>
      <c r="G37" s="96"/>
      <c r="H37" s="14"/>
    </row>
    <row r="38" spans="1:8" x14ac:dyDescent="0.25">
      <c r="A38" s="14"/>
      <c r="B38" s="117"/>
      <c r="C38" s="70"/>
      <c r="D38" s="27"/>
      <c r="E38" s="65"/>
      <c r="F38" s="98"/>
      <c r="G38" s="96"/>
      <c r="H38" s="14"/>
    </row>
    <row r="39" spans="1:8" x14ac:dyDescent="0.25">
      <c r="A39" s="14"/>
      <c r="B39" s="117"/>
      <c r="C39" s="70"/>
      <c r="D39" s="27"/>
      <c r="E39" s="65"/>
      <c r="F39" s="98"/>
      <c r="G39" s="96"/>
      <c r="H39" s="14"/>
    </row>
    <row r="40" spans="1:8" x14ac:dyDescent="0.25">
      <c r="A40" s="14"/>
      <c r="B40" s="117"/>
      <c r="C40" s="70"/>
      <c r="D40" s="27"/>
      <c r="E40" s="65"/>
      <c r="F40" s="98"/>
      <c r="G40" s="96"/>
      <c r="H40" s="14"/>
    </row>
    <row r="41" spans="1:8" x14ac:dyDescent="0.25">
      <c r="A41" s="14"/>
      <c r="B41" s="117"/>
      <c r="C41" s="70"/>
      <c r="D41" s="27"/>
      <c r="E41" s="65"/>
      <c r="F41" s="98"/>
      <c r="G41" s="96"/>
      <c r="H41" s="14"/>
    </row>
    <row r="42" spans="1:8" x14ac:dyDescent="0.25">
      <c r="A42" s="14"/>
      <c r="B42" s="117"/>
      <c r="C42" s="70"/>
      <c r="D42" s="27"/>
      <c r="E42" s="65"/>
      <c r="F42" s="98"/>
      <c r="G42" s="96"/>
      <c r="H42" s="14"/>
    </row>
    <row r="43" spans="1:8" x14ac:dyDescent="0.25">
      <c r="A43" s="14"/>
      <c r="B43" s="117"/>
      <c r="C43" s="70"/>
      <c r="D43" s="27"/>
      <c r="E43" s="65"/>
      <c r="F43" s="98"/>
      <c r="G43" s="96"/>
      <c r="H43" s="14"/>
    </row>
    <row r="44" spans="1:8" x14ac:dyDescent="0.25">
      <c r="A44" s="14"/>
      <c r="B44" s="117"/>
      <c r="C44" s="70"/>
      <c r="D44" s="27"/>
      <c r="E44" s="65"/>
      <c r="F44" s="98"/>
      <c r="G44" s="96"/>
      <c r="H44" s="14"/>
    </row>
    <row r="45" spans="1:8" x14ac:dyDescent="0.25">
      <c r="A45" s="14"/>
      <c r="B45" s="117"/>
      <c r="C45" s="70"/>
      <c r="D45" s="27"/>
      <c r="E45" s="65"/>
      <c r="F45" s="98"/>
      <c r="G45" s="96"/>
      <c r="H45" s="14"/>
    </row>
    <row r="46" spans="1:8" x14ac:dyDescent="0.25">
      <c r="A46" s="14"/>
      <c r="B46" s="117"/>
      <c r="C46" s="70"/>
      <c r="D46" s="27"/>
      <c r="E46" s="65"/>
      <c r="F46" s="98"/>
      <c r="G46" s="96"/>
      <c r="H46" s="14"/>
    </row>
    <row r="47" spans="1:8" x14ac:dyDescent="0.25">
      <c r="A47" s="14"/>
      <c r="B47" s="117"/>
      <c r="C47" s="26"/>
      <c r="D47" s="27"/>
      <c r="E47" s="65"/>
      <c r="F47" s="98"/>
      <c r="G47" s="96"/>
      <c r="H47" s="14"/>
    </row>
    <row r="48" spans="1:8" x14ac:dyDescent="0.25">
      <c r="A48" s="14"/>
      <c r="B48" s="117"/>
      <c r="C48" s="26"/>
      <c r="D48" s="27"/>
      <c r="E48" s="65"/>
      <c r="F48" s="98"/>
      <c r="G48" s="96"/>
      <c r="H48" s="14"/>
    </row>
    <row r="49" spans="1:8" x14ac:dyDescent="0.25">
      <c r="A49" s="14"/>
      <c r="B49" s="117"/>
      <c r="C49" s="26"/>
      <c r="D49" s="27"/>
      <c r="E49" s="65"/>
      <c r="F49" s="98"/>
      <c r="G49" s="96"/>
      <c r="H49" s="14"/>
    </row>
    <row r="50" spans="1:8" x14ac:dyDescent="0.25">
      <c r="A50" s="14"/>
      <c r="B50" s="117"/>
      <c r="C50" s="26"/>
      <c r="D50" s="27"/>
      <c r="E50" s="65"/>
      <c r="F50" s="98"/>
      <c r="G50" s="96"/>
      <c r="H50" s="14"/>
    </row>
    <row r="51" spans="1:8" x14ac:dyDescent="0.25">
      <c r="A51" s="14"/>
      <c r="B51" s="117"/>
      <c r="C51" s="26"/>
      <c r="D51" s="27"/>
      <c r="E51" s="65"/>
      <c r="F51" s="98"/>
      <c r="G51" s="96"/>
      <c r="H51" s="14"/>
    </row>
    <row r="52" spans="1:8" x14ac:dyDescent="0.25">
      <c r="A52" s="14"/>
      <c r="B52" s="117"/>
      <c r="C52" s="26"/>
      <c r="D52" s="27"/>
      <c r="E52" s="65"/>
      <c r="F52" s="98"/>
      <c r="G52" s="96"/>
      <c r="H52" s="14"/>
    </row>
    <row r="53" spans="1:8" x14ac:dyDescent="0.25">
      <c r="A53" s="14"/>
      <c r="B53" s="117"/>
      <c r="C53" s="26"/>
      <c r="D53" s="27"/>
      <c r="E53" s="65"/>
      <c r="F53" s="98"/>
      <c r="G53" s="96"/>
      <c r="H53" s="14"/>
    </row>
    <row r="54" spans="1:8" x14ac:dyDescent="0.25">
      <c r="A54" s="14"/>
      <c r="B54" s="117"/>
      <c r="C54" s="26"/>
      <c r="D54" s="27"/>
      <c r="E54" s="65"/>
      <c r="F54" s="98"/>
      <c r="G54" s="96"/>
      <c r="H54" s="14"/>
    </row>
    <row r="55" spans="1:8" x14ac:dyDescent="0.25">
      <c r="A55" s="14"/>
      <c r="B55" s="117"/>
      <c r="C55" s="26"/>
      <c r="D55" s="27"/>
      <c r="E55" s="65"/>
      <c r="F55" s="98"/>
      <c r="G55" s="96"/>
      <c r="H55" s="14"/>
    </row>
    <row r="56" spans="1:8" x14ac:dyDescent="0.25">
      <c r="A56" s="14"/>
      <c r="B56" s="117"/>
      <c r="C56" s="26"/>
      <c r="D56" s="27"/>
      <c r="E56" s="65"/>
      <c r="F56" s="98"/>
      <c r="G56" s="96"/>
      <c r="H56" s="14"/>
    </row>
    <row r="57" spans="1:8" x14ac:dyDescent="0.25">
      <c r="A57" s="14"/>
      <c r="B57" s="117"/>
      <c r="C57" s="26"/>
      <c r="D57" s="27"/>
      <c r="E57" s="65"/>
      <c r="F57" s="98"/>
      <c r="G57" s="96"/>
      <c r="H57" s="14"/>
    </row>
    <row r="58" spans="1:8" x14ac:dyDescent="0.25">
      <c r="A58" s="14"/>
      <c r="B58" s="117"/>
      <c r="C58" s="26"/>
      <c r="D58" s="27"/>
      <c r="E58" s="65"/>
      <c r="F58" s="98"/>
      <c r="G58" s="96"/>
      <c r="H58" s="14"/>
    </row>
    <row r="59" spans="1:8" x14ac:dyDescent="0.25">
      <c r="A59" s="14"/>
      <c r="B59" s="117"/>
      <c r="C59" s="77"/>
      <c r="D59" s="27"/>
      <c r="E59" s="65"/>
      <c r="F59" s="98"/>
      <c r="G59" s="96"/>
      <c r="H59" s="14"/>
    </row>
    <row r="60" spans="1:8" x14ac:dyDescent="0.25">
      <c r="A60" s="14"/>
      <c r="B60" s="117"/>
      <c r="C60" s="26"/>
      <c r="D60" s="27"/>
      <c r="E60" s="65"/>
      <c r="F60" s="98"/>
      <c r="G60" s="96"/>
      <c r="H60" s="14"/>
    </row>
    <row r="61" spans="1:8" x14ac:dyDescent="0.25">
      <c r="A61" s="14"/>
      <c r="B61" s="117"/>
      <c r="C61" s="26"/>
      <c r="D61" s="27"/>
      <c r="E61" s="65"/>
      <c r="F61" s="98"/>
      <c r="G61" s="96"/>
      <c r="H61" s="14"/>
    </row>
    <row r="62" spans="1:8" x14ac:dyDescent="0.25">
      <c r="A62" s="14"/>
      <c r="B62" s="117"/>
      <c r="C62" s="26"/>
      <c r="D62" s="27"/>
      <c r="E62" s="65"/>
      <c r="F62" s="98"/>
      <c r="G62" s="96"/>
      <c r="H62" s="14"/>
    </row>
    <row r="63" spans="1:8" x14ac:dyDescent="0.25">
      <c r="A63" s="14"/>
      <c r="B63" s="117"/>
      <c r="C63" s="26"/>
      <c r="D63" s="27"/>
      <c r="E63" s="65"/>
      <c r="F63" s="98"/>
      <c r="G63" s="96"/>
      <c r="H63" s="14"/>
    </row>
    <row r="64" spans="1:8" x14ac:dyDescent="0.25">
      <c r="A64" s="14"/>
      <c r="B64" s="117"/>
      <c r="C64" s="26"/>
      <c r="D64" s="27"/>
      <c r="E64" s="65"/>
      <c r="F64" s="98"/>
      <c r="G64" s="96"/>
      <c r="H64" s="14"/>
    </row>
    <row r="65" spans="1:8" ht="15.75" thickBot="1" x14ac:dyDescent="0.3">
      <c r="A65" s="14"/>
      <c r="B65" s="117"/>
      <c r="C65" s="26"/>
      <c r="D65" s="27"/>
      <c r="E65" s="65"/>
      <c r="F65" s="98"/>
      <c r="G65" s="96"/>
      <c r="H65" s="14"/>
    </row>
    <row r="66" spans="1:8" ht="19.899999999999999" customHeight="1" thickBot="1" x14ac:dyDescent="0.3">
      <c r="A66" s="14"/>
      <c r="B66" s="61">
        <v>1700</v>
      </c>
      <c r="C66" s="262" t="s">
        <v>237</v>
      </c>
      <c r="D66" s="263"/>
      <c r="E66" s="263"/>
      <c r="F66" s="264"/>
      <c r="G66" s="100"/>
      <c r="H66" s="14"/>
    </row>
    <row r="67" spans="1:8" x14ac:dyDescent="0.25">
      <c r="A67" s="14"/>
      <c r="B67" s="14"/>
      <c r="C67" s="14"/>
      <c r="D67" s="16"/>
      <c r="E67" s="17"/>
      <c r="F67" s="87"/>
      <c r="G67" s="87"/>
      <c r="H67" s="14"/>
    </row>
    <row r="68" spans="1:8" x14ac:dyDescent="0.25">
      <c r="D68" s="182" t="s">
        <v>538</v>
      </c>
    </row>
  </sheetData>
  <mergeCells count="1">
    <mergeCell ref="C66:F66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opLeftCell="A7" zoomScaleNormal="100" workbookViewId="0">
      <selection activeCell="C8" sqref="C8"/>
    </sheetView>
  </sheetViews>
  <sheetFormatPr defaultRowHeight="15" x14ac:dyDescent="0.25"/>
  <cols>
    <col min="1" max="1" width="3.7109375" customWidth="1"/>
    <col min="2" max="2" width="9.140625" customWidth="1"/>
    <col min="3" max="3" width="51.28515625" customWidth="1"/>
    <col min="4" max="4" width="9.7109375" customWidth="1"/>
    <col min="5" max="5" width="11.7109375" customWidth="1"/>
    <col min="6" max="6" width="13.42578125" style="106" customWidth="1"/>
    <col min="7" max="7" width="17.140625" style="106" customWidth="1"/>
    <col min="8" max="8" width="3.5703125" customWidth="1"/>
  </cols>
  <sheetData>
    <row r="1" spans="1:8" x14ac:dyDescent="0.25">
      <c r="A1" s="14"/>
      <c r="B1" s="15"/>
      <c r="C1" s="14"/>
      <c r="D1" s="16"/>
      <c r="E1" s="17"/>
      <c r="F1" s="87"/>
      <c r="G1" s="87"/>
      <c r="H1" s="14"/>
    </row>
    <row r="2" spans="1:8" x14ac:dyDescent="0.25">
      <c r="A2" s="14"/>
      <c r="B2" s="15" t="s">
        <v>250</v>
      </c>
      <c r="C2" s="14"/>
      <c r="D2" s="19"/>
      <c r="E2" s="17"/>
      <c r="F2" s="87"/>
      <c r="G2" s="87"/>
      <c r="H2" s="14"/>
    </row>
    <row r="3" spans="1:8" ht="15.75" thickBot="1" x14ac:dyDescent="0.3">
      <c r="A3" s="14"/>
      <c r="B3" s="20"/>
      <c r="C3" s="14"/>
      <c r="D3" s="16"/>
      <c r="E3" s="17"/>
      <c r="F3" s="87"/>
      <c r="G3" s="88" t="s">
        <v>259</v>
      </c>
      <c r="H3" s="14"/>
    </row>
    <row r="4" spans="1:8" ht="20.45" customHeight="1" thickBot="1" x14ac:dyDescent="0.3">
      <c r="A4" s="14"/>
      <c r="B4" s="118" t="s">
        <v>38</v>
      </c>
      <c r="C4" s="49" t="s">
        <v>1</v>
      </c>
      <c r="D4" s="50" t="s">
        <v>39</v>
      </c>
      <c r="E4" s="51" t="s">
        <v>40</v>
      </c>
      <c r="F4" s="89" t="s">
        <v>41</v>
      </c>
      <c r="G4" s="90" t="s">
        <v>42</v>
      </c>
      <c r="H4" s="14"/>
    </row>
    <row r="5" spans="1:8" ht="20.45" customHeight="1" x14ac:dyDescent="0.25">
      <c r="A5" s="14"/>
      <c r="B5" s="119"/>
      <c r="C5" s="54"/>
      <c r="D5" s="55"/>
      <c r="E5" s="56"/>
      <c r="F5" s="91"/>
      <c r="G5" s="92"/>
      <c r="H5" s="14"/>
    </row>
    <row r="6" spans="1:8" ht="22.15" customHeight="1" x14ac:dyDescent="0.25">
      <c r="A6" s="14"/>
      <c r="B6" s="114" t="s">
        <v>258</v>
      </c>
      <c r="C6" s="23" t="s">
        <v>14</v>
      </c>
      <c r="D6" s="24"/>
      <c r="E6" s="43"/>
      <c r="F6" s="93"/>
      <c r="G6" s="94"/>
      <c r="H6" s="14"/>
    </row>
    <row r="7" spans="1:8" ht="22.15" customHeight="1" x14ac:dyDescent="0.25">
      <c r="A7" s="14"/>
      <c r="B7" s="114"/>
      <c r="C7" s="23"/>
      <c r="D7" s="24"/>
      <c r="E7" s="43"/>
      <c r="F7" s="93"/>
      <c r="G7" s="94"/>
      <c r="H7" s="14"/>
    </row>
    <row r="8" spans="1:8" ht="22.15" customHeight="1" x14ac:dyDescent="0.25">
      <c r="A8" s="14"/>
      <c r="B8" s="114"/>
      <c r="C8" s="23" t="s">
        <v>618</v>
      </c>
      <c r="D8" s="24"/>
      <c r="E8" s="43"/>
      <c r="F8" s="93"/>
      <c r="G8" s="94"/>
      <c r="H8" s="14"/>
    </row>
    <row r="9" spans="1:8" ht="22.15" customHeight="1" x14ac:dyDescent="0.25">
      <c r="A9" s="14"/>
      <c r="B9" s="114"/>
      <c r="C9" s="203" t="s">
        <v>619</v>
      </c>
      <c r="D9" s="24"/>
      <c r="E9" s="43"/>
      <c r="F9" s="93"/>
      <c r="G9" s="94"/>
      <c r="H9" s="14"/>
    </row>
    <row r="10" spans="1:8" ht="22.15" customHeight="1" x14ac:dyDescent="0.25">
      <c r="A10" s="14"/>
      <c r="B10" s="114"/>
      <c r="C10" s="203" t="s">
        <v>620</v>
      </c>
      <c r="D10" s="24"/>
      <c r="E10" s="43"/>
      <c r="F10" s="93"/>
      <c r="G10" s="94"/>
      <c r="H10" s="14"/>
    </row>
    <row r="11" spans="1:8" ht="22.15" customHeight="1" x14ac:dyDescent="0.25">
      <c r="A11" s="14"/>
      <c r="B11" s="114"/>
      <c r="C11" s="203" t="s">
        <v>621</v>
      </c>
      <c r="D11" s="24"/>
      <c r="E11" s="43"/>
      <c r="F11" s="93"/>
      <c r="G11" s="94"/>
      <c r="H11" s="14"/>
    </row>
    <row r="12" spans="1:8" ht="18" customHeight="1" x14ac:dyDescent="0.25">
      <c r="A12" s="14"/>
      <c r="B12" s="114"/>
      <c r="C12" s="23"/>
      <c r="D12" s="24"/>
      <c r="E12" s="43"/>
      <c r="F12" s="93"/>
      <c r="G12" s="94"/>
      <c r="H12" s="14"/>
    </row>
    <row r="13" spans="1:8" x14ac:dyDescent="0.25">
      <c r="A13" s="14"/>
      <c r="B13" s="116" t="s">
        <v>260</v>
      </c>
      <c r="C13" s="25" t="s">
        <v>261</v>
      </c>
      <c r="D13" s="62"/>
      <c r="E13" s="65"/>
      <c r="F13" s="98"/>
      <c r="G13" s="96"/>
      <c r="H13" s="14"/>
    </row>
    <row r="14" spans="1:8" x14ac:dyDescent="0.25">
      <c r="A14" s="14"/>
      <c r="B14" s="116"/>
      <c r="C14" s="66" t="s">
        <v>262</v>
      </c>
      <c r="D14" s="62" t="s">
        <v>263</v>
      </c>
      <c r="E14" s="65">
        <v>250</v>
      </c>
      <c r="F14" s="98"/>
      <c r="G14" s="96"/>
      <c r="H14" s="14"/>
    </row>
    <row r="15" spans="1:8" x14ac:dyDescent="0.25">
      <c r="A15" s="14"/>
      <c r="B15" s="116"/>
      <c r="C15" s="25" t="s">
        <v>264</v>
      </c>
      <c r="D15" s="62" t="s">
        <v>263</v>
      </c>
      <c r="E15" s="65">
        <v>250</v>
      </c>
      <c r="F15" s="98"/>
      <c r="G15" s="96"/>
      <c r="H15" s="14"/>
    </row>
    <row r="16" spans="1:8" x14ac:dyDescent="0.25">
      <c r="A16" s="14"/>
      <c r="B16" s="116"/>
      <c r="C16" s="66" t="s">
        <v>265</v>
      </c>
      <c r="D16" s="62" t="s">
        <v>263</v>
      </c>
      <c r="E16" s="65">
        <v>250</v>
      </c>
      <c r="F16" s="98"/>
      <c r="G16" s="96"/>
      <c r="H16" s="14"/>
    </row>
    <row r="17" spans="1:11" x14ac:dyDescent="0.25">
      <c r="A17" s="14"/>
      <c r="B17" s="116"/>
      <c r="C17" s="25" t="s">
        <v>266</v>
      </c>
      <c r="D17" s="62" t="s">
        <v>263</v>
      </c>
      <c r="E17" s="65">
        <v>125</v>
      </c>
      <c r="F17" s="98"/>
      <c r="G17" s="96"/>
      <c r="H17" s="14"/>
      <c r="K17" s="106"/>
    </row>
    <row r="18" spans="1:11" x14ac:dyDescent="0.25">
      <c r="A18" s="14"/>
      <c r="B18" s="116"/>
      <c r="C18" s="25" t="s">
        <v>267</v>
      </c>
      <c r="D18" s="62" t="s">
        <v>263</v>
      </c>
      <c r="E18" s="65">
        <v>125</v>
      </c>
      <c r="F18" s="98"/>
      <c r="G18" s="96"/>
      <c r="H18" s="14"/>
    </row>
    <row r="19" spans="1:11" x14ac:dyDescent="0.25">
      <c r="A19" s="14"/>
      <c r="B19" s="116"/>
      <c r="C19" s="25"/>
      <c r="D19" s="62"/>
      <c r="E19" s="65"/>
      <c r="F19" s="98"/>
      <c r="G19" s="96"/>
      <c r="H19" s="14"/>
    </row>
    <row r="20" spans="1:11" x14ac:dyDescent="0.25">
      <c r="A20" s="14"/>
      <c r="B20" s="116" t="s">
        <v>268</v>
      </c>
      <c r="C20" s="25" t="s">
        <v>269</v>
      </c>
      <c r="D20" s="62" t="s">
        <v>263</v>
      </c>
      <c r="E20" s="65">
        <v>125</v>
      </c>
      <c r="F20" s="98"/>
      <c r="G20" s="96"/>
      <c r="H20" s="14"/>
    </row>
    <row r="21" spans="1:11" x14ac:dyDescent="0.25">
      <c r="A21" s="14"/>
      <c r="B21" s="116"/>
      <c r="C21" s="25"/>
      <c r="D21" s="62"/>
      <c r="E21" s="65"/>
      <c r="F21" s="98"/>
      <c r="G21" s="96"/>
      <c r="H21" s="14"/>
    </row>
    <row r="22" spans="1:11" x14ac:dyDescent="0.25">
      <c r="A22" s="14"/>
      <c r="B22" s="116" t="s">
        <v>270</v>
      </c>
      <c r="C22" s="25" t="s">
        <v>271</v>
      </c>
      <c r="D22" s="62"/>
      <c r="E22" s="65"/>
      <c r="F22" s="98"/>
      <c r="G22" s="96"/>
      <c r="H22" s="14"/>
    </row>
    <row r="23" spans="1:11" x14ac:dyDescent="0.25">
      <c r="A23" s="14"/>
      <c r="B23" s="116"/>
      <c r="C23" s="25" t="s">
        <v>272</v>
      </c>
      <c r="D23" s="27" t="s">
        <v>263</v>
      </c>
      <c r="E23" s="65">
        <v>125</v>
      </c>
      <c r="F23" s="98"/>
      <c r="G23" s="96"/>
      <c r="H23" s="14"/>
    </row>
    <row r="24" spans="1:11" x14ac:dyDescent="0.25">
      <c r="A24" s="14"/>
      <c r="B24" s="116"/>
      <c r="C24" s="25" t="s">
        <v>273</v>
      </c>
      <c r="D24" s="27" t="s">
        <v>263</v>
      </c>
      <c r="E24" s="65">
        <v>125</v>
      </c>
      <c r="F24" s="98"/>
      <c r="G24" s="96"/>
      <c r="H24" s="14"/>
    </row>
    <row r="25" spans="1:11" x14ac:dyDescent="0.25">
      <c r="A25" s="14"/>
      <c r="B25" s="116"/>
      <c r="C25" s="25"/>
      <c r="D25" s="27"/>
      <c r="E25" s="65"/>
      <c r="F25" s="98"/>
      <c r="G25" s="96"/>
      <c r="H25" s="14"/>
    </row>
    <row r="26" spans="1:11" x14ac:dyDescent="0.25">
      <c r="A26" s="14"/>
      <c r="B26" s="116" t="s">
        <v>274</v>
      </c>
      <c r="C26" s="25" t="s">
        <v>275</v>
      </c>
      <c r="D26" s="27" t="s">
        <v>263</v>
      </c>
      <c r="E26" s="65">
        <v>125</v>
      </c>
      <c r="F26" s="98"/>
      <c r="G26" s="96"/>
      <c r="H26" s="14"/>
    </row>
    <row r="27" spans="1:11" x14ac:dyDescent="0.25">
      <c r="A27" s="14"/>
      <c r="B27" s="116"/>
      <c r="C27" s="25"/>
      <c r="D27" s="62"/>
      <c r="E27" s="65"/>
      <c r="F27" s="98"/>
      <c r="G27" s="96"/>
      <c r="H27" s="14"/>
    </row>
    <row r="28" spans="1:11" x14ac:dyDescent="0.25">
      <c r="A28" s="14"/>
      <c r="B28" s="116" t="s">
        <v>276</v>
      </c>
      <c r="C28" s="25" t="s">
        <v>615</v>
      </c>
      <c r="D28" s="62" t="s">
        <v>263</v>
      </c>
      <c r="E28" s="65">
        <v>125</v>
      </c>
      <c r="F28" s="98"/>
      <c r="G28" s="96"/>
      <c r="H28" s="14"/>
    </row>
    <row r="29" spans="1:11" x14ac:dyDescent="0.25">
      <c r="A29" s="14"/>
      <c r="B29" s="116"/>
      <c r="C29" s="25"/>
      <c r="D29" s="62"/>
      <c r="E29" s="65"/>
      <c r="F29" s="98"/>
      <c r="G29" s="96"/>
      <c r="H29" s="14"/>
    </row>
    <row r="30" spans="1:11" x14ac:dyDescent="0.25">
      <c r="A30" s="14"/>
      <c r="B30" s="116" t="s">
        <v>277</v>
      </c>
      <c r="C30" s="25" t="s">
        <v>278</v>
      </c>
      <c r="D30" s="62" t="s">
        <v>263</v>
      </c>
      <c r="E30" s="65">
        <v>125</v>
      </c>
      <c r="F30" s="98"/>
      <c r="G30" s="96"/>
      <c r="H30" s="14"/>
    </row>
    <row r="31" spans="1:11" x14ac:dyDescent="0.25">
      <c r="A31" s="14"/>
      <c r="B31" s="116"/>
      <c r="C31" s="25"/>
      <c r="D31" s="62"/>
      <c r="E31" s="65"/>
      <c r="F31" s="98"/>
      <c r="G31" s="96"/>
      <c r="H31" s="14"/>
    </row>
    <row r="32" spans="1:11" x14ac:dyDescent="0.25">
      <c r="A32" s="14"/>
      <c r="B32" s="116" t="s">
        <v>279</v>
      </c>
      <c r="C32" s="25" t="s">
        <v>280</v>
      </c>
      <c r="D32" s="62" t="s">
        <v>263</v>
      </c>
      <c r="E32" s="65">
        <v>125</v>
      </c>
      <c r="F32" s="98"/>
      <c r="G32" s="96"/>
      <c r="H32" s="14"/>
    </row>
    <row r="33" spans="1:8" x14ac:dyDescent="0.25">
      <c r="A33" s="14"/>
      <c r="B33" s="116"/>
      <c r="C33" s="25" t="s">
        <v>281</v>
      </c>
      <c r="D33" s="62" t="s">
        <v>263</v>
      </c>
      <c r="E33" s="65">
        <v>125</v>
      </c>
      <c r="F33" s="98"/>
      <c r="G33" s="96"/>
      <c r="H33" s="14"/>
    </row>
    <row r="34" spans="1:8" x14ac:dyDescent="0.25">
      <c r="A34" s="14"/>
      <c r="B34" s="116"/>
      <c r="C34" s="26" t="s">
        <v>282</v>
      </c>
      <c r="D34" s="62" t="s">
        <v>263</v>
      </c>
      <c r="E34" s="65">
        <v>125</v>
      </c>
      <c r="F34" s="98"/>
      <c r="G34" s="96"/>
      <c r="H34" s="14"/>
    </row>
    <row r="35" spans="1:8" x14ac:dyDescent="0.25">
      <c r="A35" s="14"/>
      <c r="B35" s="116"/>
      <c r="C35" s="39" t="s">
        <v>283</v>
      </c>
      <c r="D35" s="62" t="s">
        <v>263</v>
      </c>
      <c r="E35" s="65">
        <v>125</v>
      </c>
      <c r="F35" s="98"/>
      <c r="G35" s="96"/>
      <c r="H35" s="14"/>
    </row>
    <row r="36" spans="1:8" x14ac:dyDescent="0.25">
      <c r="A36" s="14"/>
      <c r="B36" s="116"/>
      <c r="C36" s="39"/>
      <c r="D36" s="62"/>
      <c r="E36" s="65"/>
      <c r="F36" s="98"/>
      <c r="G36" s="96"/>
      <c r="H36" s="14"/>
    </row>
    <row r="37" spans="1:8" x14ac:dyDescent="0.25">
      <c r="A37" s="14"/>
      <c r="B37" s="116" t="s">
        <v>284</v>
      </c>
      <c r="C37" s="67" t="s">
        <v>285</v>
      </c>
      <c r="D37" s="27"/>
      <c r="E37" s="65"/>
      <c r="F37" s="98"/>
      <c r="G37" s="96"/>
      <c r="H37" s="14"/>
    </row>
    <row r="38" spans="1:8" x14ac:dyDescent="0.25">
      <c r="A38" s="14"/>
      <c r="B38" s="116"/>
      <c r="C38" s="67" t="s">
        <v>286</v>
      </c>
      <c r="D38" s="27" t="s">
        <v>263</v>
      </c>
      <c r="E38" s="65">
        <v>125</v>
      </c>
      <c r="F38" s="98"/>
      <c r="G38" s="96"/>
      <c r="H38" s="14"/>
    </row>
    <row r="39" spans="1:8" x14ac:dyDescent="0.25">
      <c r="A39" s="14"/>
      <c r="B39" s="116"/>
      <c r="C39" s="67" t="s">
        <v>287</v>
      </c>
      <c r="D39" s="27" t="s">
        <v>263</v>
      </c>
      <c r="E39" s="65">
        <v>125</v>
      </c>
      <c r="F39" s="98"/>
      <c r="G39" s="96"/>
      <c r="H39" s="14"/>
    </row>
    <row r="40" spans="1:8" x14ac:dyDescent="0.25">
      <c r="A40" s="14"/>
      <c r="B40" s="116"/>
      <c r="C40" s="67" t="s">
        <v>288</v>
      </c>
      <c r="D40" s="27" t="s">
        <v>263</v>
      </c>
      <c r="E40" s="65">
        <v>125</v>
      </c>
      <c r="F40" s="98"/>
      <c r="G40" s="96"/>
      <c r="H40" s="14"/>
    </row>
    <row r="41" spans="1:8" x14ac:dyDescent="0.25">
      <c r="A41" s="14"/>
      <c r="B41" s="117"/>
      <c r="C41" s="67"/>
      <c r="D41" s="27"/>
      <c r="E41" s="65"/>
      <c r="F41" s="98"/>
      <c r="G41" s="96"/>
      <c r="H41" s="14"/>
    </row>
    <row r="42" spans="1:8" x14ac:dyDescent="0.25">
      <c r="A42" s="14"/>
      <c r="B42" s="117" t="s">
        <v>289</v>
      </c>
      <c r="C42" s="68" t="s">
        <v>290</v>
      </c>
      <c r="D42" s="27" t="s">
        <v>263</v>
      </c>
      <c r="E42" s="65">
        <v>125</v>
      </c>
      <c r="F42" s="99"/>
      <c r="G42" s="96"/>
      <c r="H42" s="14"/>
    </row>
    <row r="43" spans="1:8" x14ac:dyDescent="0.25">
      <c r="A43" s="14"/>
      <c r="B43" s="117"/>
      <c r="C43" s="71"/>
      <c r="D43" s="27"/>
      <c r="E43" s="65"/>
      <c r="F43" s="99"/>
      <c r="G43" s="96"/>
      <c r="H43" s="14"/>
    </row>
    <row r="44" spans="1:8" x14ac:dyDescent="0.25">
      <c r="A44" s="14"/>
      <c r="B44" s="116" t="s">
        <v>291</v>
      </c>
      <c r="C44" s="70" t="s">
        <v>292</v>
      </c>
      <c r="D44" s="27" t="s">
        <v>263</v>
      </c>
      <c r="E44" s="65">
        <v>125</v>
      </c>
      <c r="F44" s="98"/>
      <c r="G44" s="96"/>
      <c r="H44" s="14"/>
    </row>
    <row r="45" spans="1:8" x14ac:dyDescent="0.25">
      <c r="A45" s="14"/>
      <c r="B45" s="116"/>
      <c r="C45" s="70"/>
      <c r="D45" s="27"/>
      <c r="E45" s="65"/>
      <c r="F45" s="98"/>
      <c r="G45" s="96"/>
      <c r="H45" s="14"/>
    </row>
    <row r="46" spans="1:8" x14ac:dyDescent="0.25">
      <c r="A46" s="14"/>
      <c r="B46" s="117"/>
      <c r="C46" s="70"/>
      <c r="D46" s="27"/>
      <c r="E46" s="65"/>
      <c r="F46" s="98"/>
      <c r="G46" s="96"/>
      <c r="H46" s="14"/>
    </row>
    <row r="47" spans="1:8" x14ac:dyDescent="0.25">
      <c r="A47" s="14"/>
      <c r="B47" s="117"/>
      <c r="C47" s="70"/>
      <c r="D47" s="27"/>
      <c r="E47" s="65"/>
      <c r="F47" s="98"/>
      <c r="G47" s="96"/>
      <c r="H47" s="14"/>
    </row>
    <row r="48" spans="1:8" x14ac:dyDescent="0.25">
      <c r="A48" s="14"/>
      <c r="B48" s="117"/>
      <c r="C48" s="70"/>
      <c r="D48" s="27"/>
      <c r="E48" s="65"/>
      <c r="F48" s="98"/>
      <c r="G48" s="96"/>
      <c r="H48" s="14"/>
    </row>
    <row r="49" spans="1:8" x14ac:dyDescent="0.25">
      <c r="A49" s="14"/>
      <c r="B49" s="117"/>
      <c r="C49" s="70"/>
      <c r="D49" s="27"/>
      <c r="E49" s="65"/>
      <c r="F49" s="98"/>
      <c r="G49" s="96"/>
      <c r="H49" s="14"/>
    </row>
    <row r="50" spans="1:8" x14ac:dyDescent="0.25">
      <c r="A50" s="14"/>
      <c r="B50" s="117"/>
      <c r="C50" s="70"/>
      <c r="D50" s="27"/>
      <c r="E50" s="65"/>
      <c r="F50" s="98"/>
      <c r="G50" s="96"/>
      <c r="H50" s="14"/>
    </row>
    <row r="51" spans="1:8" x14ac:dyDescent="0.25">
      <c r="A51" s="14"/>
      <c r="B51" s="117"/>
      <c r="C51" s="70"/>
      <c r="D51" s="27"/>
      <c r="E51" s="65"/>
      <c r="F51" s="98"/>
      <c r="G51" s="96"/>
      <c r="H51" s="14"/>
    </row>
    <row r="52" spans="1:8" x14ac:dyDescent="0.25">
      <c r="A52" s="14"/>
      <c r="B52" s="117"/>
      <c r="C52" s="70"/>
      <c r="D52" s="27"/>
      <c r="E52" s="65"/>
      <c r="F52" s="98"/>
      <c r="G52" s="96"/>
      <c r="H52" s="14"/>
    </row>
    <row r="53" spans="1:8" x14ac:dyDescent="0.25">
      <c r="A53" s="14"/>
      <c r="B53" s="117"/>
      <c r="C53" s="70"/>
      <c r="D53" s="27"/>
      <c r="E53" s="65"/>
      <c r="F53" s="98"/>
      <c r="G53" s="96"/>
      <c r="H53" s="14"/>
    </row>
    <row r="54" spans="1:8" x14ac:dyDescent="0.25">
      <c r="A54" s="14"/>
      <c r="B54" s="117"/>
      <c r="C54" s="70"/>
      <c r="D54" s="27"/>
      <c r="E54" s="65"/>
      <c r="F54" s="98"/>
      <c r="G54" s="96"/>
      <c r="H54" s="14"/>
    </row>
    <row r="55" spans="1:8" x14ac:dyDescent="0.25">
      <c r="A55" s="14"/>
      <c r="B55" s="117"/>
      <c r="C55" s="70"/>
      <c r="D55" s="27"/>
      <c r="E55" s="65"/>
      <c r="F55" s="98"/>
      <c r="G55" s="96"/>
      <c r="H55" s="14"/>
    </row>
    <row r="56" spans="1:8" x14ac:dyDescent="0.25">
      <c r="A56" s="14"/>
      <c r="B56" s="117"/>
      <c r="C56" s="70"/>
      <c r="D56" s="27"/>
      <c r="E56" s="65"/>
      <c r="F56" s="98"/>
      <c r="G56" s="96"/>
      <c r="H56" s="14"/>
    </row>
    <row r="57" spans="1:8" x14ac:dyDescent="0.25">
      <c r="A57" s="14"/>
      <c r="B57" s="117"/>
      <c r="C57" s="70"/>
      <c r="D57" s="27"/>
      <c r="E57" s="65"/>
      <c r="F57" s="98"/>
      <c r="G57" s="96"/>
      <c r="H57" s="14"/>
    </row>
    <row r="58" spans="1:8" x14ac:dyDescent="0.25">
      <c r="A58" s="14"/>
      <c r="B58" s="117"/>
      <c r="C58" s="70"/>
      <c r="D58" s="27"/>
      <c r="E58" s="65"/>
      <c r="F58" s="98"/>
      <c r="G58" s="96"/>
      <c r="H58" s="14"/>
    </row>
    <row r="59" spans="1:8" x14ac:dyDescent="0.25">
      <c r="A59" s="14"/>
      <c r="B59" s="117"/>
      <c r="C59" s="26"/>
      <c r="D59" s="27"/>
      <c r="E59" s="65"/>
      <c r="F59" s="98"/>
      <c r="G59" s="96"/>
      <c r="H59" s="14"/>
    </row>
    <row r="60" spans="1:8" x14ac:dyDescent="0.25">
      <c r="A60" s="14"/>
      <c r="B60" s="117"/>
      <c r="C60" s="26"/>
      <c r="D60" s="27"/>
      <c r="E60" s="65"/>
      <c r="F60" s="98"/>
      <c r="G60" s="96"/>
      <c r="H60" s="14"/>
    </row>
    <row r="61" spans="1:8" ht="15.75" thickBot="1" x14ac:dyDescent="0.3">
      <c r="A61" s="14"/>
      <c r="B61" s="117"/>
      <c r="C61" s="26"/>
      <c r="D61" s="27"/>
      <c r="E61" s="65"/>
      <c r="F61" s="98"/>
      <c r="G61" s="96"/>
      <c r="H61" s="14"/>
    </row>
    <row r="62" spans="1:8" ht="19.899999999999999" customHeight="1" thickBot="1" x14ac:dyDescent="0.3">
      <c r="A62" s="14"/>
      <c r="B62" s="61">
        <v>1800</v>
      </c>
      <c r="C62" s="262" t="s">
        <v>237</v>
      </c>
      <c r="D62" s="263"/>
      <c r="E62" s="263"/>
      <c r="F62" s="264"/>
      <c r="G62" s="100"/>
      <c r="H62" s="14"/>
    </row>
    <row r="63" spans="1:8" x14ac:dyDescent="0.25">
      <c r="A63" s="14"/>
      <c r="B63" s="14"/>
      <c r="C63" s="14"/>
      <c r="D63" s="16"/>
      <c r="E63" s="17"/>
      <c r="F63" s="87"/>
      <c r="G63" s="87"/>
      <c r="H63" s="14"/>
    </row>
    <row r="64" spans="1:8" x14ac:dyDescent="0.25">
      <c r="D64" s="182" t="s">
        <v>539</v>
      </c>
    </row>
  </sheetData>
  <mergeCells count="1">
    <mergeCell ref="C62:F62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zoomScaleNormal="100" workbookViewId="0">
      <selection activeCell="E46" sqref="E46"/>
    </sheetView>
  </sheetViews>
  <sheetFormatPr defaultRowHeight="15" x14ac:dyDescent="0.25"/>
  <cols>
    <col min="1" max="1" width="3.7109375" customWidth="1"/>
    <col min="2" max="2" width="9.140625" customWidth="1"/>
    <col min="3" max="3" width="51.28515625" customWidth="1"/>
    <col min="4" max="4" width="9.7109375" customWidth="1"/>
    <col min="5" max="5" width="11.7109375" customWidth="1"/>
    <col min="6" max="6" width="13.42578125" style="106" customWidth="1"/>
    <col min="7" max="7" width="17.140625" style="106" customWidth="1"/>
    <col min="8" max="8" width="3.5703125" customWidth="1"/>
  </cols>
  <sheetData>
    <row r="1" spans="1:8" x14ac:dyDescent="0.25">
      <c r="A1" s="14"/>
      <c r="B1" s="15"/>
      <c r="C1" s="14"/>
      <c r="D1" s="16"/>
      <c r="E1" s="17"/>
      <c r="F1" s="87"/>
      <c r="G1" s="87"/>
      <c r="H1" s="14"/>
    </row>
    <row r="2" spans="1:8" x14ac:dyDescent="0.25">
      <c r="A2" s="14"/>
      <c r="B2" s="15" t="s">
        <v>250</v>
      </c>
      <c r="C2" s="14"/>
      <c r="D2" s="19"/>
      <c r="E2" s="17"/>
      <c r="F2" s="87"/>
      <c r="G2" s="87"/>
      <c r="H2" s="14"/>
    </row>
    <row r="3" spans="1:8" ht="15.75" thickBot="1" x14ac:dyDescent="0.3">
      <c r="A3" s="14"/>
      <c r="B3" s="20"/>
      <c r="C3" s="14"/>
      <c r="D3" s="16"/>
      <c r="E3" s="17"/>
      <c r="F3" s="87"/>
      <c r="G3" s="88" t="s">
        <v>294</v>
      </c>
      <c r="H3" s="14"/>
    </row>
    <row r="4" spans="1:8" ht="20.45" customHeight="1" thickBot="1" x14ac:dyDescent="0.3">
      <c r="A4" s="14"/>
      <c r="B4" s="118" t="s">
        <v>38</v>
      </c>
      <c r="C4" s="49" t="s">
        <v>1</v>
      </c>
      <c r="D4" s="50" t="s">
        <v>39</v>
      </c>
      <c r="E4" s="51" t="s">
        <v>40</v>
      </c>
      <c r="F4" s="89" t="s">
        <v>41</v>
      </c>
      <c r="G4" s="90" t="s">
        <v>42</v>
      </c>
      <c r="H4" s="14"/>
    </row>
    <row r="5" spans="1:8" ht="20.45" customHeight="1" x14ac:dyDescent="0.25">
      <c r="A5" s="14"/>
      <c r="B5" s="119"/>
      <c r="C5" s="54"/>
      <c r="D5" s="55"/>
      <c r="E5" s="56"/>
      <c r="F5" s="91"/>
      <c r="G5" s="92"/>
      <c r="H5" s="14"/>
    </row>
    <row r="6" spans="1:8" ht="22.15" customHeight="1" x14ac:dyDescent="0.25">
      <c r="A6" s="14"/>
      <c r="B6" s="114" t="s">
        <v>293</v>
      </c>
      <c r="C6" s="23" t="s">
        <v>15</v>
      </c>
      <c r="D6" s="24"/>
      <c r="E6" s="43"/>
      <c r="F6" s="93"/>
      <c r="G6" s="94"/>
      <c r="H6" s="14"/>
    </row>
    <row r="7" spans="1:8" ht="18" customHeight="1" x14ac:dyDescent="0.25">
      <c r="A7" s="14"/>
      <c r="B7" s="114"/>
      <c r="C7" s="23"/>
      <c r="D7" s="24"/>
      <c r="E7" s="43"/>
      <c r="F7" s="93"/>
      <c r="G7" s="94"/>
      <c r="H7" s="14"/>
    </row>
    <row r="8" spans="1:8" x14ac:dyDescent="0.25">
      <c r="A8" s="14"/>
      <c r="B8" s="116" t="s">
        <v>295</v>
      </c>
      <c r="C8" s="25" t="s">
        <v>296</v>
      </c>
      <c r="D8" s="62"/>
      <c r="E8" s="65"/>
      <c r="F8" s="98"/>
      <c r="G8" s="96"/>
      <c r="H8" s="14"/>
    </row>
    <row r="9" spans="1:8" x14ac:dyDescent="0.25">
      <c r="A9" s="14"/>
      <c r="B9" s="116"/>
      <c r="C9" s="66"/>
      <c r="D9" s="62"/>
      <c r="E9" s="65"/>
      <c r="F9" s="98"/>
      <c r="G9" s="96"/>
      <c r="H9" s="14"/>
    </row>
    <row r="10" spans="1:8" ht="26.25" x14ac:dyDescent="0.25">
      <c r="A10" s="14"/>
      <c r="B10" s="116" t="s">
        <v>217</v>
      </c>
      <c r="C10" s="26" t="s">
        <v>297</v>
      </c>
      <c r="D10" s="62"/>
      <c r="E10" s="65"/>
      <c r="F10" s="98"/>
      <c r="G10" s="96"/>
      <c r="H10" s="14"/>
    </row>
    <row r="11" spans="1:8" x14ac:dyDescent="0.25">
      <c r="A11" s="14"/>
      <c r="B11" s="116"/>
      <c r="C11" s="66"/>
      <c r="D11" s="62"/>
      <c r="E11" s="65"/>
      <c r="F11" s="98"/>
      <c r="G11" s="96"/>
      <c r="H11" s="14"/>
    </row>
    <row r="12" spans="1:8" x14ac:dyDescent="0.25">
      <c r="A12" s="14"/>
      <c r="B12" s="116" t="s">
        <v>217</v>
      </c>
      <c r="C12" s="25" t="s">
        <v>298</v>
      </c>
      <c r="D12" s="62" t="s">
        <v>219</v>
      </c>
      <c r="E12" s="65">
        <v>400</v>
      </c>
      <c r="F12" s="98"/>
      <c r="G12" s="96"/>
      <c r="H12" s="14"/>
    </row>
    <row r="13" spans="1:8" x14ac:dyDescent="0.25">
      <c r="A13" s="14"/>
      <c r="B13" s="116"/>
      <c r="C13" s="25" t="s">
        <v>569</v>
      </c>
      <c r="D13" s="62" t="s">
        <v>219</v>
      </c>
      <c r="E13" s="65">
        <v>0</v>
      </c>
      <c r="F13" s="98"/>
      <c r="G13" s="96"/>
      <c r="H13" s="14"/>
    </row>
    <row r="14" spans="1:8" x14ac:dyDescent="0.25">
      <c r="A14" s="14"/>
      <c r="B14" s="116"/>
      <c r="C14" s="25"/>
      <c r="D14" s="62"/>
      <c r="E14" s="65"/>
      <c r="F14" s="98"/>
      <c r="G14" s="96"/>
      <c r="H14" s="14"/>
    </row>
    <row r="15" spans="1:8" ht="26.25" x14ac:dyDescent="0.25">
      <c r="A15" s="14"/>
      <c r="B15" s="116" t="s">
        <v>217</v>
      </c>
      <c r="C15" s="26" t="s">
        <v>299</v>
      </c>
      <c r="D15" s="62" t="s">
        <v>219</v>
      </c>
      <c r="E15" s="65">
        <v>60</v>
      </c>
      <c r="F15" s="98"/>
      <c r="G15" s="96"/>
      <c r="H15" s="14"/>
    </row>
    <row r="16" spans="1:8" x14ac:dyDescent="0.25">
      <c r="A16" s="14"/>
      <c r="B16" s="116"/>
      <c r="C16" s="25"/>
      <c r="D16" s="62"/>
      <c r="E16" s="65"/>
      <c r="F16" s="98"/>
      <c r="G16" s="96"/>
      <c r="H16" s="14"/>
    </row>
    <row r="17" spans="1:8" x14ac:dyDescent="0.25">
      <c r="A17" s="14"/>
      <c r="B17" s="116">
        <v>21.02</v>
      </c>
      <c r="C17" s="25" t="s">
        <v>300</v>
      </c>
      <c r="D17" s="62" t="s">
        <v>219</v>
      </c>
      <c r="E17" s="65">
        <v>30</v>
      </c>
      <c r="F17" s="98"/>
      <c r="G17" s="96"/>
      <c r="H17" s="14"/>
    </row>
    <row r="18" spans="1:8" x14ac:dyDescent="0.25">
      <c r="A18" s="14"/>
      <c r="B18" s="116"/>
      <c r="C18" s="25"/>
      <c r="D18" s="62"/>
      <c r="E18" s="65"/>
      <c r="F18" s="98"/>
      <c r="G18" s="96"/>
      <c r="H18" s="14"/>
    </row>
    <row r="19" spans="1:8" x14ac:dyDescent="0.25">
      <c r="A19" s="14"/>
      <c r="B19" s="116">
        <v>21.03</v>
      </c>
      <c r="C19" s="25" t="s">
        <v>301</v>
      </c>
      <c r="D19" s="27"/>
      <c r="E19" s="65"/>
      <c r="F19" s="98"/>
      <c r="G19" s="96"/>
      <c r="H19" s="14"/>
    </row>
    <row r="20" spans="1:8" x14ac:dyDescent="0.25">
      <c r="A20" s="14"/>
      <c r="B20" s="116" t="s">
        <v>81</v>
      </c>
      <c r="C20" s="25" t="s">
        <v>302</v>
      </c>
      <c r="D20" s="27"/>
      <c r="E20" s="65"/>
      <c r="F20" s="98"/>
      <c r="G20" s="96"/>
      <c r="H20" s="14"/>
    </row>
    <row r="21" spans="1:8" x14ac:dyDescent="0.25">
      <c r="A21" s="14"/>
      <c r="B21" s="116"/>
      <c r="C21" s="25" t="s">
        <v>303</v>
      </c>
      <c r="D21" s="27"/>
      <c r="E21" s="65"/>
      <c r="F21" s="98"/>
      <c r="G21" s="96"/>
      <c r="H21" s="14"/>
    </row>
    <row r="22" spans="1:8" x14ac:dyDescent="0.25">
      <c r="A22" s="14"/>
      <c r="B22" s="116" t="s">
        <v>131</v>
      </c>
      <c r="C22" s="25" t="s">
        <v>304</v>
      </c>
      <c r="D22" s="27" t="s">
        <v>219</v>
      </c>
      <c r="E22" s="65">
        <v>30</v>
      </c>
      <c r="F22" s="98"/>
      <c r="G22" s="96"/>
      <c r="H22" s="14"/>
    </row>
    <row r="23" spans="1:8" x14ac:dyDescent="0.25">
      <c r="A23" s="14"/>
      <c r="B23" s="116" t="s">
        <v>84</v>
      </c>
      <c r="C23" s="25" t="s">
        <v>606</v>
      </c>
      <c r="D23" s="62"/>
      <c r="E23" s="65"/>
      <c r="F23" s="98"/>
      <c r="G23" s="96"/>
      <c r="H23" s="14"/>
    </row>
    <row r="24" spans="1:8" x14ac:dyDescent="0.25">
      <c r="A24" s="14"/>
      <c r="B24" s="116"/>
      <c r="C24" s="25" t="s">
        <v>605</v>
      </c>
      <c r="D24" s="62" t="s">
        <v>219</v>
      </c>
      <c r="E24" s="65">
        <v>15</v>
      </c>
      <c r="F24" s="98"/>
      <c r="G24" s="96"/>
      <c r="H24" s="14"/>
    </row>
    <row r="25" spans="1:8" x14ac:dyDescent="0.25">
      <c r="A25" s="14"/>
      <c r="B25" s="116"/>
      <c r="C25" s="25"/>
      <c r="D25" s="62"/>
      <c r="E25" s="65"/>
      <c r="F25" s="98"/>
      <c r="G25" s="96"/>
      <c r="H25" s="14"/>
    </row>
    <row r="26" spans="1:8" x14ac:dyDescent="0.25">
      <c r="A26" s="14"/>
      <c r="B26" s="116">
        <v>21.06</v>
      </c>
      <c r="C26" s="25" t="s">
        <v>601</v>
      </c>
      <c r="D26" s="62"/>
      <c r="E26" s="65"/>
      <c r="F26" s="98"/>
      <c r="G26" s="96"/>
      <c r="H26" s="14"/>
    </row>
    <row r="27" spans="1:8" x14ac:dyDescent="0.25">
      <c r="A27" s="14"/>
      <c r="B27" s="116"/>
      <c r="C27" s="25" t="s">
        <v>602</v>
      </c>
      <c r="D27" s="62"/>
      <c r="E27" s="65"/>
      <c r="F27" s="98"/>
      <c r="G27" s="96"/>
      <c r="H27" s="14"/>
    </row>
    <row r="28" spans="1:8" x14ac:dyDescent="0.25">
      <c r="A28" s="14"/>
      <c r="B28" s="116" t="s">
        <v>84</v>
      </c>
      <c r="C28" s="25" t="s">
        <v>603</v>
      </c>
      <c r="D28" s="62"/>
      <c r="E28" s="65"/>
      <c r="F28" s="98"/>
      <c r="G28" s="96"/>
      <c r="H28" s="14"/>
    </row>
    <row r="29" spans="1:8" x14ac:dyDescent="0.25">
      <c r="A29" s="14"/>
      <c r="B29" s="116"/>
      <c r="C29" s="25" t="s">
        <v>604</v>
      </c>
      <c r="D29" s="62"/>
      <c r="E29" s="65"/>
      <c r="F29" s="98"/>
      <c r="G29" s="96"/>
      <c r="H29" s="14"/>
    </row>
    <row r="30" spans="1:8" x14ac:dyDescent="0.25">
      <c r="A30" s="14"/>
      <c r="B30" s="116" t="s">
        <v>131</v>
      </c>
      <c r="C30" s="26" t="s">
        <v>570</v>
      </c>
      <c r="D30" s="62" t="s">
        <v>219</v>
      </c>
      <c r="E30" s="65">
        <v>30</v>
      </c>
      <c r="F30" s="98"/>
      <c r="G30" s="96"/>
      <c r="H30" s="14"/>
    </row>
    <row r="31" spans="1:8" x14ac:dyDescent="0.25">
      <c r="A31" s="14"/>
      <c r="B31" s="116"/>
      <c r="C31" s="39"/>
      <c r="D31" s="62"/>
      <c r="E31" s="65"/>
      <c r="F31" s="98"/>
      <c r="G31" s="96"/>
      <c r="H31" s="14"/>
    </row>
    <row r="32" spans="1:8" x14ac:dyDescent="0.25">
      <c r="A32" s="14"/>
      <c r="B32" s="116">
        <v>21.08</v>
      </c>
      <c r="C32" s="67" t="s">
        <v>305</v>
      </c>
      <c r="D32" s="27"/>
      <c r="E32" s="65"/>
      <c r="F32" s="98"/>
      <c r="G32" s="96"/>
      <c r="H32" s="14"/>
    </row>
    <row r="33" spans="1:8" x14ac:dyDescent="0.25">
      <c r="A33" s="14"/>
      <c r="B33" s="116" t="s">
        <v>133</v>
      </c>
      <c r="C33" s="67" t="s">
        <v>571</v>
      </c>
      <c r="D33" s="27"/>
      <c r="E33" s="65"/>
      <c r="F33" s="98"/>
      <c r="G33" s="96"/>
      <c r="H33" s="14"/>
    </row>
    <row r="34" spans="1:8" x14ac:dyDescent="0.25">
      <c r="A34" s="14"/>
      <c r="B34" s="116"/>
      <c r="C34" s="67" t="s">
        <v>572</v>
      </c>
      <c r="D34" s="27"/>
      <c r="E34" s="65"/>
      <c r="F34" s="98"/>
      <c r="G34" s="96"/>
      <c r="H34" s="14"/>
    </row>
    <row r="35" spans="1:8" x14ac:dyDescent="0.25">
      <c r="A35" s="14"/>
      <c r="B35" s="116" t="s">
        <v>131</v>
      </c>
      <c r="C35" s="67" t="s">
        <v>573</v>
      </c>
      <c r="D35" s="27" t="s">
        <v>223</v>
      </c>
      <c r="E35" s="65">
        <v>100</v>
      </c>
      <c r="F35" s="98"/>
      <c r="G35" s="96"/>
      <c r="H35" s="14"/>
    </row>
    <row r="36" spans="1:8" x14ac:dyDescent="0.25">
      <c r="A36" s="14"/>
      <c r="B36" s="117"/>
      <c r="C36" s="67"/>
      <c r="D36" s="27"/>
      <c r="E36" s="65"/>
      <c r="F36" s="98"/>
      <c r="G36" s="96"/>
      <c r="H36" s="14"/>
    </row>
    <row r="37" spans="1:8" x14ac:dyDescent="0.25">
      <c r="A37" s="14"/>
      <c r="B37" s="117">
        <v>21.1</v>
      </c>
      <c r="C37" s="68" t="s">
        <v>306</v>
      </c>
      <c r="D37" s="27"/>
      <c r="E37" s="65"/>
      <c r="F37" s="99"/>
      <c r="G37" s="96"/>
      <c r="H37" s="14"/>
    </row>
    <row r="38" spans="1:8" x14ac:dyDescent="0.25">
      <c r="A38" s="14"/>
      <c r="B38" s="117" t="s">
        <v>81</v>
      </c>
      <c r="C38" s="71" t="s">
        <v>307</v>
      </c>
      <c r="D38" s="27"/>
      <c r="E38" s="65"/>
      <c r="F38" s="99"/>
      <c r="G38" s="96"/>
      <c r="H38" s="14"/>
    </row>
    <row r="39" spans="1:8" x14ac:dyDescent="0.25">
      <c r="A39" s="14"/>
      <c r="B39" s="116" t="s">
        <v>131</v>
      </c>
      <c r="C39" s="70" t="s">
        <v>308</v>
      </c>
      <c r="D39" s="27" t="s">
        <v>129</v>
      </c>
      <c r="E39" s="65">
        <f>200*0.5</f>
        <v>100</v>
      </c>
      <c r="F39" s="98"/>
      <c r="G39" s="96"/>
      <c r="H39" s="14"/>
    </row>
    <row r="40" spans="1:8" x14ac:dyDescent="0.25">
      <c r="A40" s="14"/>
      <c r="B40" s="116"/>
      <c r="C40" s="70"/>
      <c r="D40" s="27"/>
      <c r="E40" s="65"/>
      <c r="F40" s="98"/>
      <c r="G40" s="96"/>
      <c r="H40" s="14"/>
    </row>
    <row r="41" spans="1:8" x14ac:dyDescent="0.25">
      <c r="A41" s="14"/>
      <c r="B41" s="117">
        <v>21.12</v>
      </c>
      <c r="C41" s="70" t="s">
        <v>574</v>
      </c>
      <c r="D41" s="27"/>
      <c r="E41" s="65"/>
      <c r="F41" s="98"/>
      <c r="G41" s="96"/>
      <c r="H41" s="14"/>
    </row>
    <row r="42" spans="1:8" x14ac:dyDescent="0.25">
      <c r="A42" s="14"/>
      <c r="B42" s="117"/>
      <c r="C42" s="70" t="s">
        <v>607</v>
      </c>
      <c r="D42" s="27"/>
      <c r="E42" s="65"/>
      <c r="F42" s="98"/>
      <c r="G42" s="96"/>
      <c r="H42" s="14"/>
    </row>
    <row r="43" spans="1:8" x14ac:dyDescent="0.25">
      <c r="A43" s="14"/>
      <c r="B43" s="117"/>
      <c r="C43" s="70"/>
      <c r="D43" s="27"/>
      <c r="E43" s="65"/>
      <c r="F43" s="98"/>
      <c r="G43" s="96"/>
      <c r="H43" s="14"/>
    </row>
    <row r="44" spans="1:8" x14ac:dyDescent="0.25">
      <c r="A44" s="14"/>
      <c r="B44" s="117" t="s">
        <v>81</v>
      </c>
      <c r="C44" s="70" t="s">
        <v>309</v>
      </c>
      <c r="D44" s="27" t="s">
        <v>62</v>
      </c>
      <c r="E44" s="65">
        <v>2</v>
      </c>
      <c r="F44" s="98"/>
      <c r="G44" s="96"/>
      <c r="H44" s="14"/>
    </row>
    <row r="45" spans="1:8" x14ac:dyDescent="0.25">
      <c r="A45" s="14"/>
      <c r="B45" s="117" t="s">
        <v>577</v>
      </c>
      <c r="C45" s="70" t="s">
        <v>575</v>
      </c>
      <c r="D45" s="27" t="s">
        <v>62</v>
      </c>
      <c r="E45" s="65">
        <v>15</v>
      </c>
      <c r="F45" s="98"/>
      <c r="G45" s="96"/>
      <c r="H45" s="14"/>
    </row>
    <row r="46" spans="1:8" x14ac:dyDescent="0.25">
      <c r="A46" s="14"/>
      <c r="B46" s="117" t="s">
        <v>86</v>
      </c>
      <c r="C46" s="70" t="s">
        <v>576</v>
      </c>
      <c r="D46" s="27" t="s">
        <v>141</v>
      </c>
      <c r="E46" s="65">
        <v>3</v>
      </c>
      <c r="F46" s="98"/>
      <c r="G46" s="96"/>
      <c r="H46" s="14"/>
    </row>
    <row r="47" spans="1:8" x14ac:dyDescent="0.25">
      <c r="A47" s="14"/>
      <c r="B47" s="117"/>
      <c r="C47" s="70"/>
      <c r="D47" s="27"/>
      <c r="E47" s="65"/>
      <c r="F47" s="98"/>
      <c r="G47" s="96"/>
      <c r="H47" s="14"/>
    </row>
    <row r="48" spans="1:8" x14ac:dyDescent="0.25">
      <c r="A48" s="14"/>
      <c r="B48" s="117">
        <v>21.13</v>
      </c>
      <c r="C48" s="70" t="s">
        <v>310</v>
      </c>
      <c r="D48" s="27" t="s">
        <v>141</v>
      </c>
      <c r="E48" s="65">
        <v>5</v>
      </c>
      <c r="F48" s="98"/>
      <c r="G48" s="96"/>
      <c r="H48" s="14"/>
    </row>
    <row r="49" spans="1:8" x14ac:dyDescent="0.25">
      <c r="A49" s="14"/>
      <c r="B49" s="117"/>
      <c r="C49" s="70"/>
      <c r="D49" s="27"/>
      <c r="E49" s="65"/>
      <c r="F49" s="98"/>
      <c r="G49" s="96"/>
      <c r="H49" s="14"/>
    </row>
    <row r="50" spans="1:8" x14ac:dyDescent="0.25">
      <c r="A50" s="14"/>
      <c r="B50" s="117">
        <v>21.15</v>
      </c>
      <c r="C50" s="70" t="s">
        <v>311</v>
      </c>
      <c r="D50" s="27"/>
      <c r="E50" s="65"/>
      <c r="F50" s="98"/>
      <c r="G50" s="96"/>
      <c r="H50" s="14"/>
    </row>
    <row r="51" spans="1:8" x14ac:dyDescent="0.25">
      <c r="A51" s="14"/>
      <c r="B51" s="117"/>
      <c r="C51" s="70" t="s">
        <v>312</v>
      </c>
      <c r="D51" s="27" t="s">
        <v>249</v>
      </c>
      <c r="E51" s="65">
        <v>1.5</v>
      </c>
      <c r="F51" s="98"/>
      <c r="G51" s="96"/>
      <c r="H51" s="14"/>
    </row>
    <row r="52" spans="1:8" x14ac:dyDescent="0.25">
      <c r="A52" s="14"/>
      <c r="B52" s="117"/>
      <c r="C52" s="70"/>
      <c r="D52" s="27"/>
      <c r="E52" s="65"/>
      <c r="F52" s="98"/>
      <c r="G52" s="96"/>
      <c r="H52" s="14"/>
    </row>
    <row r="53" spans="1:8" x14ac:dyDescent="0.25">
      <c r="A53" s="14"/>
      <c r="B53" s="117">
        <v>21.16</v>
      </c>
      <c r="C53" s="70" t="s">
        <v>313</v>
      </c>
      <c r="D53" s="27" t="s">
        <v>141</v>
      </c>
      <c r="E53" s="65">
        <v>12</v>
      </c>
      <c r="F53" s="98"/>
      <c r="G53" s="96"/>
      <c r="H53" s="14"/>
    </row>
    <row r="54" spans="1:8" x14ac:dyDescent="0.25">
      <c r="A54" s="14"/>
      <c r="B54" s="117"/>
      <c r="C54" s="70"/>
      <c r="D54" s="27"/>
      <c r="E54" s="65"/>
      <c r="F54" s="98"/>
      <c r="G54" s="96"/>
      <c r="H54" s="14"/>
    </row>
    <row r="55" spans="1:8" x14ac:dyDescent="0.25">
      <c r="A55" s="14"/>
      <c r="B55" s="117">
        <v>21.17</v>
      </c>
      <c r="C55" s="70" t="s">
        <v>314</v>
      </c>
      <c r="D55" s="27" t="s">
        <v>141</v>
      </c>
      <c r="E55" s="65">
        <v>5</v>
      </c>
      <c r="F55" s="98"/>
      <c r="G55" s="96"/>
      <c r="H55" s="14"/>
    </row>
    <row r="56" spans="1:8" x14ac:dyDescent="0.25">
      <c r="A56" s="14"/>
      <c r="B56" s="117"/>
      <c r="C56" s="70"/>
      <c r="D56" s="27"/>
      <c r="E56" s="65"/>
      <c r="F56" s="98"/>
      <c r="G56" s="96"/>
      <c r="H56" s="14"/>
    </row>
    <row r="57" spans="1:8" x14ac:dyDescent="0.25">
      <c r="A57" s="14"/>
      <c r="B57" s="117" t="s">
        <v>315</v>
      </c>
      <c r="C57" s="26" t="s">
        <v>316</v>
      </c>
      <c r="D57" s="27" t="s">
        <v>141</v>
      </c>
      <c r="E57" s="65">
        <v>5</v>
      </c>
      <c r="F57" s="98"/>
      <c r="G57" s="96"/>
      <c r="H57" s="14"/>
    </row>
    <row r="58" spans="1:8" x14ac:dyDescent="0.25">
      <c r="A58" s="14"/>
      <c r="B58" s="117"/>
      <c r="C58" s="26"/>
      <c r="D58" s="27"/>
      <c r="E58" s="65"/>
      <c r="F58" s="98"/>
      <c r="G58" s="96"/>
      <c r="H58" s="14"/>
    </row>
    <row r="59" spans="1:8" ht="26.25" x14ac:dyDescent="0.25">
      <c r="A59" s="14"/>
      <c r="B59" s="117" t="s">
        <v>317</v>
      </c>
      <c r="C59" s="26" t="s">
        <v>318</v>
      </c>
      <c r="D59" s="27" t="s">
        <v>141</v>
      </c>
      <c r="E59" s="65">
        <v>5</v>
      </c>
      <c r="F59" s="98"/>
      <c r="G59" s="96"/>
      <c r="H59" s="14"/>
    </row>
    <row r="60" spans="1:8" x14ac:dyDescent="0.25">
      <c r="A60" s="14"/>
      <c r="B60" s="117"/>
      <c r="C60" s="26"/>
      <c r="D60" s="27"/>
      <c r="E60" s="65"/>
      <c r="F60" s="98"/>
      <c r="G60" s="96"/>
      <c r="H60" s="14"/>
    </row>
    <row r="61" spans="1:8" ht="15.75" thickBot="1" x14ac:dyDescent="0.3">
      <c r="A61" s="14"/>
      <c r="B61" s="117"/>
      <c r="C61" s="26"/>
      <c r="D61" s="27"/>
      <c r="E61" s="65"/>
      <c r="F61" s="98"/>
      <c r="G61" s="96"/>
      <c r="H61" s="14"/>
    </row>
    <row r="62" spans="1:8" ht="19.899999999999999" customHeight="1" thickBot="1" x14ac:dyDescent="0.3">
      <c r="A62" s="14"/>
      <c r="B62" s="61">
        <v>2100</v>
      </c>
      <c r="C62" s="262" t="s">
        <v>237</v>
      </c>
      <c r="D62" s="263"/>
      <c r="E62" s="263"/>
      <c r="F62" s="264"/>
      <c r="G62" s="100"/>
      <c r="H62" s="14"/>
    </row>
    <row r="63" spans="1:8" x14ac:dyDescent="0.25">
      <c r="A63" s="14"/>
      <c r="B63" s="14"/>
      <c r="C63" s="14"/>
      <c r="D63" s="16"/>
      <c r="E63" s="17"/>
      <c r="F63" s="87"/>
      <c r="G63" s="87"/>
      <c r="H63" s="14"/>
    </row>
    <row r="64" spans="1:8" x14ac:dyDescent="0.25">
      <c r="D64" s="182" t="s">
        <v>540</v>
      </c>
    </row>
  </sheetData>
  <mergeCells count="1">
    <mergeCell ref="C62:F62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d = " h t t p : / / w w w . w 3 . o r g / 2 0 0 1 / X M L S c h e m a "   x m l n s : x s i = " h t t p : / / w w w . w 3 . o r g / 2 0 0 1 / X M L S c h e m a - i n s t a n c e " > < T o k e n s / > < / S w i f t T o k e n s > 
</file>

<file path=customXml/itemProps1.xml><?xml version="1.0" encoding="utf-8"?>
<ds:datastoreItem xmlns:ds="http://schemas.openxmlformats.org/officeDocument/2006/customXml" ds:itemID="{7BC5555C-5223-4813-87A3-07928E3A65FF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2</vt:i4>
      </vt:variant>
    </vt:vector>
  </HeadingPairs>
  <TitlesOfParts>
    <vt:vector size="26" baseType="lpstr">
      <vt:lpstr>Summary</vt:lpstr>
      <vt:lpstr>1200</vt:lpstr>
      <vt:lpstr>1300</vt:lpstr>
      <vt:lpstr>1400</vt:lpstr>
      <vt:lpstr>1500</vt:lpstr>
      <vt:lpstr>1600</vt:lpstr>
      <vt:lpstr>1700</vt:lpstr>
      <vt:lpstr>1800</vt:lpstr>
      <vt:lpstr>2100</vt:lpstr>
      <vt:lpstr>2200</vt:lpstr>
      <vt:lpstr>2300</vt:lpstr>
      <vt:lpstr>3100</vt:lpstr>
      <vt:lpstr>3300</vt:lpstr>
      <vt:lpstr>3400</vt:lpstr>
      <vt:lpstr>5100</vt:lpstr>
      <vt:lpstr>3500</vt:lpstr>
      <vt:lpstr>5200</vt:lpstr>
      <vt:lpstr>5400</vt:lpstr>
      <vt:lpstr>5600</vt:lpstr>
      <vt:lpstr>5700</vt:lpstr>
      <vt:lpstr>5900</vt:lpstr>
      <vt:lpstr>7300</vt:lpstr>
      <vt:lpstr>8100</vt:lpstr>
      <vt:lpstr>TRAINING</vt:lpstr>
      <vt:lpstr>'1200'!Print_Area</vt:lpstr>
      <vt:lpstr>Summary!Print_Area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Fanuel</dc:creator>
  <cp:lastModifiedBy>user-pc</cp:lastModifiedBy>
  <cp:lastPrinted>2023-03-30T17:13:06Z</cp:lastPrinted>
  <dcterms:created xsi:type="dcterms:W3CDTF">2023-02-04T20:47:31Z</dcterms:created>
  <dcterms:modified xsi:type="dcterms:W3CDTF">2023-04-03T08:53:06Z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lanSwiftJobName">
    <vt:lpwstr/>
  </property>
  <property fmtid="{D5CDD505-2E9C-101B-9397-08002B2CF9AE}" pid="3" name="PlanSwiftJobGuid">
    <vt:lpwstr/>
  </property>
  <property fmtid="{D5CDD505-2E9C-101B-9397-08002B2CF9AE}" pid="4" name="LinkedDataId">
    <vt:lpwstr>{7BC5555C-5223-4813-87A3-07928E3A65FF}</vt:lpwstr>
  </property>
</Properties>
</file>