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C:\Users\naidoone\Desktop\PR SSTM\PR\Evalution Criteria\"/>
    </mc:Choice>
  </mc:AlternateContent>
  <bookViews>
    <workbookView xWindow="-120" yWindow="-120" windowWidth="29040" windowHeight="15840" firstSheet="1" activeTab="3"/>
  </bookViews>
  <sheets>
    <sheet name="Respone Guidelines" sheetId="22" r:id="rId1"/>
    <sheet name="Summary" sheetId="31" r:id="rId2"/>
    <sheet name="Functional" sheetId="10" r:id="rId3"/>
    <sheet name="Non-Functional" sheetId="25" r:id="rId4"/>
    <sheet name="Technical" sheetId="2" r:id="rId5"/>
    <sheet name="Integration and Testing" sheetId="11" r:id="rId6"/>
    <sheet name="Cloud" sheetId="32" r:id="rId7"/>
    <sheet name="Security" sheetId="24" r:id="rId8"/>
    <sheet name="Demo" sheetId="30" r:id="rId9"/>
    <sheet name="Rates" sheetId="33" r:id="rId10"/>
    <sheet name="Demonstration" sheetId="21" state="hidden" r:id="rId11"/>
    <sheet name="Priority Ratings" sheetId="5" state="hidden" r:id="rId12"/>
    <sheet name="Config" sheetId="12" state="hidden" r:id="rId13"/>
    <sheet name="Concerns and Recommendations" sheetId="9" state="hidden" r:id="rId14"/>
  </sheets>
  <externalReferences>
    <externalReference r:id="rId15"/>
    <externalReference r:id="rId16"/>
  </externalReferences>
  <definedNames>
    <definedName name="_xlnm._FilterDatabase" localSheetId="6" hidden="1">Cloud!$A$8:$L$17</definedName>
    <definedName name="_xlnm._FilterDatabase" localSheetId="8" hidden="1">Demo!$A$8:$L$47</definedName>
    <definedName name="_xlnm._FilterDatabase" localSheetId="10" hidden="1">Demonstration!$A$8:$M$50</definedName>
    <definedName name="_xlnm._FilterDatabase" localSheetId="2" hidden="1">Functional!$A$8:$L$45</definedName>
    <definedName name="_xlnm._FilterDatabase" localSheetId="5" hidden="1">'Integration and Testing'!$A$8:$M$16</definedName>
    <definedName name="_xlnm._FilterDatabase" localSheetId="3" hidden="1">'Non-Functional'!$A$8:$L$27</definedName>
    <definedName name="_xlnm._FilterDatabase" localSheetId="7" hidden="1">Security!$A$8:$L$17</definedName>
    <definedName name="_xlnm._FilterDatabase" localSheetId="4" hidden="1">Technical!$A$8:$L$18</definedName>
    <definedName name="_Toc487707436" localSheetId="6">Cloud!#REF!</definedName>
    <definedName name="_Toc487707436" localSheetId="7">Security!#REF!</definedName>
    <definedName name="_Toc487707438" localSheetId="6">Cloud!#REF!</definedName>
    <definedName name="_Toc487707438" localSheetId="7">Security!#REF!</definedName>
    <definedName name="category">Config!$G$3:$G$6</definedName>
    <definedName name="Excel_BuiltIn__FilterDatabase_5" localSheetId="10">#REF!</definedName>
    <definedName name="Excel_BuiltIn__FilterDatabase_5" localSheetId="0">#REF!</definedName>
    <definedName name="Excel_BuiltIn__FilterDatabase_5">#REF!</definedName>
    <definedName name="_xlnm.Print_Titles" localSheetId="8">Demo!$1:$8</definedName>
    <definedName name="_xlnm.Print_Titles" localSheetId="10">Demonstration!$1:$8</definedName>
    <definedName name="_xlnm.Print_Titles" localSheetId="2">Functional!$1:$8</definedName>
    <definedName name="_xlnm.Print_Titles" localSheetId="5">'Integration and Testing'!$1:$8</definedName>
    <definedName name="_xlnm.Print_Titles" localSheetId="3">'Non-Functional'!$1:$8</definedName>
    <definedName name="_xlnm.Print_Titles" localSheetId="4">Technical!$1:$8</definedName>
    <definedName name="Priority" localSheetId="6">[1]Config!$E$3:$E$9</definedName>
    <definedName name="Priority" localSheetId="0">[2]Config!$E$3:$E$9</definedName>
    <definedName name="Priority">Config!$E$3:$E$9</definedName>
    <definedName name="Solution" localSheetId="6">[1]Config!$B$3:$B$5</definedName>
    <definedName name="Solution" localSheetId="0">[2]Config!$B$3:$B$5</definedName>
    <definedName name="Solution">Config!$B$3:$B$5</definedName>
    <definedName name="Z_0B0F6DEC_D23F_4278_910B_F2780CC5E1BF_.wvu.PrintTitles" localSheetId="8" hidden="1">Demo!$1:$8</definedName>
    <definedName name="Z_0B0F6DEC_D23F_4278_910B_F2780CC5E1BF_.wvu.PrintTitles" localSheetId="10" hidden="1">Demonstration!$1:$8</definedName>
    <definedName name="Z_0B0F6DEC_D23F_4278_910B_F2780CC5E1BF_.wvu.PrintTitles" localSheetId="2" hidden="1">Functional!$1:$8</definedName>
    <definedName name="Z_0B0F6DEC_D23F_4278_910B_F2780CC5E1BF_.wvu.PrintTitles" localSheetId="5" hidden="1">'Integration and Testing'!$1:$8</definedName>
    <definedName name="Z_0B0F6DEC_D23F_4278_910B_F2780CC5E1BF_.wvu.PrintTitles" localSheetId="3" hidden="1">'Non-Functional'!$1:$8</definedName>
    <definedName name="Z_0B0F6DEC_D23F_4278_910B_F2780CC5E1BF_.wvu.PrintTitles" localSheetId="4" hidden="1">Technical!$1:$8</definedName>
  </definedNames>
  <calcPr calcId="162913"/>
  <customWorkbookViews>
    <customWorkbookView name="Herman Bisschoff - Personal View" guid="{0B0F6DEC-D23F-4278-910B-F2780CC5E1BF}" mergeInterval="0" personalView="1" maximized="1" windowWidth="1916" windowHeight="852" tabRatio="887"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8" i="31" l="1"/>
  <c r="B37" i="31"/>
  <c r="B36" i="31"/>
  <c r="B34" i="31"/>
  <c r="H47" i="10"/>
  <c r="H47" i="30"/>
  <c r="H10" i="30"/>
  <c r="H11" i="30"/>
  <c r="H12" i="30"/>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9" i="30"/>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9" i="10"/>
  <c r="H14" i="25" l="1"/>
  <c r="H15" i="25"/>
  <c r="H16" i="25"/>
  <c r="H17" i="25"/>
  <c r="H18" i="25"/>
  <c r="H19" i="25"/>
  <c r="H20" i="25"/>
  <c r="H21" i="25"/>
  <c r="H22" i="25"/>
  <c r="H23" i="25"/>
  <c r="H24" i="25"/>
  <c r="H25" i="25"/>
  <c r="H26" i="25"/>
  <c r="H27" i="25"/>
  <c r="H13" i="25"/>
  <c r="H12" i="25"/>
  <c r="H10" i="25"/>
  <c r="H11" i="25"/>
  <c r="H9" i="25"/>
  <c r="F26" i="31" l="1"/>
  <c r="I77" i="21"/>
  <c r="J75" i="21" s="1"/>
  <c r="M75" i="21" s="1"/>
  <c r="M74" i="21"/>
  <c r="J74" i="21"/>
  <c r="J73" i="21"/>
  <c r="M73" i="21" s="1"/>
  <c r="J72" i="21"/>
  <c r="M72" i="21" s="1"/>
  <c r="J71" i="21"/>
  <c r="M71" i="21" s="1"/>
  <c r="J70" i="21"/>
  <c r="M70" i="21" s="1"/>
  <c r="J69" i="21"/>
  <c r="M69" i="21" s="1"/>
  <c r="M68" i="21"/>
  <c r="J68" i="21"/>
  <c r="J67" i="21"/>
  <c r="M67" i="21" s="1"/>
  <c r="M66" i="21"/>
  <c r="J66" i="21"/>
  <c r="J65" i="21"/>
  <c r="M65" i="21" s="1"/>
  <c r="J64" i="21"/>
  <c r="M64" i="21" s="1"/>
  <c r="J63" i="21"/>
  <c r="M63" i="21" s="1"/>
  <c r="M62" i="21"/>
  <c r="J62" i="21"/>
  <c r="J61" i="21"/>
  <c r="M61" i="21" s="1"/>
  <c r="M60" i="21"/>
  <c r="J60" i="21"/>
  <c r="J59" i="21"/>
  <c r="M59" i="21" s="1"/>
  <c r="J58" i="21"/>
  <c r="M58" i="21" s="1"/>
  <c r="J57" i="21"/>
  <c r="M57" i="21" s="1"/>
  <c r="M56" i="21"/>
  <c r="J56" i="21"/>
  <c r="J55" i="21"/>
  <c r="M55" i="21" s="1"/>
  <c r="M54" i="21"/>
  <c r="J54" i="21"/>
  <c r="J53" i="21"/>
  <c r="M53" i="21" s="1"/>
  <c r="J52" i="21"/>
  <c r="M52" i="21" s="1"/>
  <c r="J51" i="21"/>
  <c r="M51" i="21" s="1"/>
  <c r="M50" i="21"/>
  <c r="J50" i="21"/>
  <c r="J49" i="21"/>
  <c r="M49" i="21" s="1"/>
  <c r="M48" i="21"/>
  <c r="J48" i="21"/>
  <c r="J47" i="21"/>
  <c r="M47" i="21" s="1"/>
  <c r="J46" i="21"/>
  <c r="M46" i="21" s="1"/>
  <c r="J45" i="21"/>
  <c r="M45" i="21" s="1"/>
  <c r="M44" i="21"/>
  <c r="J44" i="21"/>
  <c r="J43" i="21"/>
  <c r="M43" i="21" s="1"/>
  <c r="M42" i="21"/>
  <c r="J42" i="21"/>
  <c r="J41" i="21"/>
  <c r="M41" i="21" s="1"/>
  <c r="J40" i="21"/>
  <c r="M40" i="21" s="1"/>
  <c r="M39" i="21"/>
  <c r="J39" i="21"/>
  <c r="M38" i="21"/>
  <c r="J38" i="21"/>
  <c r="J37" i="21"/>
  <c r="M37" i="21" s="1"/>
  <c r="M36" i="21"/>
  <c r="J36" i="21"/>
  <c r="J35" i="21"/>
  <c r="M35" i="21" s="1"/>
  <c r="J34" i="21"/>
  <c r="M34" i="21" s="1"/>
  <c r="M33" i="21"/>
  <c r="J33" i="21"/>
  <c r="M32" i="21"/>
  <c r="J32" i="21"/>
  <c r="J31" i="21"/>
  <c r="M31" i="21" s="1"/>
  <c r="M30" i="21"/>
  <c r="J30" i="21"/>
  <c r="J29" i="21"/>
  <c r="M29" i="21" s="1"/>
  <c r="J28" i="21"/>
  <c r="M28" i="21" s="1"/>
  <c r="M27" i="21"/>
  <c r="J27" i="21"/>
  <c r="M26" i="21"/>
  <c r="J26" i="21"/>
  <c r="J25" i="21"/>
  <c r="M25" i="21" s="1"/>
  <c r="M24" i="21"/>
  <c r="J24" i="21"/>
  <c r="J23" i="21"/>
  <c r="M23" i="21" s="1"/>
  <c r="J22" i="21"/>
  <c r="M22" i="21" s="1"/>
  <c r="M21" i="21"/>
  <c r="J21" i="21"/>
  <c r="M20" i="21"/>
  <c r="J20" i="21"/>
  <c r="J19" i="21"/>
  <c r="M19" i="21" s="1"/>
  <c r="M18" i="21"/>
  <c r="J18" i="21"/>
  <c r="J17" i="21"/>
  <c r="M17" i="21" s="1"/>
  <c r="J16" i="21"/>
  <c r="M16" i="21" s="1"/>
  <c r="M15" i="21"/>
  <c r="J15" i="21"/>
  <c r="M14" i="21"/>
  <c r="J14" i="21"/>
  <c r="J13" i="21"/>
  <c r="M13" i="21" s="1"/>
  <c r="M12" i="21"/>
  <c r="J12" i="21"/>
  <c r="J11" i="21"/>
  <c r="M11" i="21" s="1"/>
  <c r="J10" i="21"/>
  <c r="M10" i="21" s="1"/>
  <c r="M9" i="21"/>
  <c r="J9" i="21"/>
  <c r="J77" i="21" s="1"/>
  <c r="A1" i="21"/>
  <c r="H17" i="24"/>
  <c r="H16" i="24"/>
  <c r="H15" i="24"/>
  <c r="H14" i="24"/>
  <c r="H13" i="24"/>
  <c r="H12" i="24"/>
  <c r="H11" i="24"/>
  <c r="H10" i="24"/>
  <c r="H9" i="24"/>
  <c r="H17" i="32"/>
  <c r="H16" i="32"/>
  <c r="H15" i="32"/>
  <c r="H14" i="32"/>
  <c r="H13" i="32"/>
  <c r="H12" i="32"/>
  <c r="H11" i="32"/>
  <c r="H10" i="32"/>
  <c r="H9" i="32"/>
  <c r="I24" i="11"/>
  <c r="I23" i="11"/>
  <c r="I22" i="11"/>
  <c r="I21" i="11"/>
  <c r="I20" i="11"/>
  <c r="I19" i="11"/>
  <c r="I18" i="11"/>
  <c r="I17" i="11"/>
  <c r="I16" i="11"/>
  <c r="I15" i="11"/>
  <c r="I14" i="11"/>
  <c r="I13" i="11"/>
  <c r="I12" i="11"/>
  <c r="I11" i="11"/>
  <c r="I10" i="11"/>
  <c r="I9" i="11"/>
  <c r="H18" i="2"/>
  <c r="H17" i="2"/>
  <c r="H16" i="2"/>
  <c r="H15" i="2"/>
  <c r="H14" i="2"/>
  <c r="H13" i="2"/>
  <c r="H12" i="2"/>
  <c r="H11" i="2"/>
  <c r="H10" i="2"/>
  <c r="H9" i="2"/>
  <c r="N9" i="31"/>
  <c r="J19" i="11" l="1"/>
  <c r="M19" i="11" s="1"/>
  <c r="J20" i="11"/>
  <c r="M20" i="11" s="1"/>
  <c r="I10" i="24"/>
  <c r="L10" i="24" s="1"/>
  <c r="J12" i="11"/>
  <c r="M12" i="11" s="1"/>
  <c r="J24" i="11"/>
  <c r="M24" i="11" s="1"/>
  <c r="I11" i="24"/>
  <c r="L11" i="24" s="1"/>
  <c r="I9" i="24"/>
  <c r="I17" i="24"/>
  <c r="L17" i="24" s="1"/>
  <c r="J10" i="11"/>
  <c r="M10" i="11" s="1"/>
  <c r="J13" i="11"/>
  <c r="M13" i="11" s="1"/>
  <c r="J14" i="11"/>
  <c r="M14" i="11" s="1"/>
  <c r="I14" i="24"/>
  <c r="L14" i="24" s="1"/>
  <c r="M77" i="21"/>
  <c r="J16" i="11"/>
  <c r="M16" i="11" s="1"/>
  <c r="I15" i="24"/>
  <c r="L15" i="24" s="1"/>
  <c r="J9" i="11"/>
  <c r="J22" i="11"/>
  <c r="M22" i="11" s="1"/>
  <c r="J11" i="11"/>
  <c r="M11" i="11" s="1"/>
  <c r="I12" i="24"/>
  <c r="L12" i="24" s="1"/>
  <c r="I13" i="24"/>
  <c r="L13" i="24" s="1"/>
  <c r="J17" i="11"/>
  <c r="M17" i="11" s="1"/>
  <c r="I16" i="24"/>
  <c r="L16" i="24" s="1"/>
  <c r="I26" i="11"/>
  <c r="J18" i="11" s="1"/>
  <c r="M18" i="11" s="1"/>
  <c r="H19" i="24"/>
  <c r="H20" i="2"/>
  <c r="I12" i="2" s="1"/>
  <c r="L12" i="2" s="1"/>
  <c r="H29" i="25"/>
  <c r="H19" i="32"/>
  <c r="I12" i="32" s="1"/>
  <c r="L12" i="32" s="1"/>
  <c r="I19" i="24" l="1"/>
  <c r="L9" i="24"/>
  <c r="L19" i="24" s="1"/>
  <c r="K18" i="31" s="1"/>
  <c r="M9" i="11"/>
  <c r="J15" i="11"/>
  <c r="M15" i="11" s="1"/>
  <c r="J23" i="11"/>
  <c r="M23" i="11" s="1"/>
  <c r="J21" i="11"/>
  <c r="M21" i="11" s="1"/>
  <c r="I11" i="25"/>
  <c r="L11" i="25" s="1"/>
  <c r="I12" i="25"/>
  <c r="L12" i="25" s="1"/>
  <c r="I11" i="2"/>
  <c r="L11" i="2" s="1"/>
  <c r="I18" i="2"/>
  <c r="L18" i="2" s="1"/>
  <c r="I15" i="2"/>
  <c r="L15" i="2" s="1"/>
  <c r="I10" i="2"/>
  <c r="L10" i="2" s="1"/>
  <c r="I13" i="2"/>
  <c r="L13" i="2" s="1"/>
  <c r="I16" i="2"/>
  <c r="L16" i="2" s="1"/>
  <c r="I18" i="25"/>
  <c r="L18" i="25" s="1"/>
  <c r="I26" i="25"/>
  <c r="L26" i="25" s="1"/>
  <c r="I14" i="2"/>
  <c r="L14" i="2" s="1"/>
  <c r="I17" i="2"/>
  <c r="L17" i="2" s="1"/>
  <c r="I9" i="2"/>
  <c r="L9" i="2" s="1"/>
  <c r="I24" i="25"/>
  <c r="L24" i="25" s="1"/>
  <c r="I20" i="25"/>
  <c r="L20" i="25" s="1"/>
  <c r="I27" i="25"/>
  <c r="L27" i="25" s="1"/>
  <c r="I25" i="25"/>
  <c r="L25" i="25" s="1"/>
  <c r="I15" i="25"/>
  <c r="L15" i="25" s="1"/>
  <c r="I16" i="25"/>
  <c r="L16" i="25" s="1"/>
  <c r="I9" i="25"/>
  <c r="L9" i="25" s="1"/>
  <c r="I17" i="25"/>
  <c r="L17" i="25" s="1"/>
  <c r="I23" i="25"/>
  <c r="L23" i="25" s="1"/>
  <c r="I22" i="25"/>
  <c r="L22" i="25" s="1"/>
  <c r="I14" i="25"/>
  <c r="L14" i="25" s="1"/>
  <c r="I13" i="25"/>
  <c r="L13" i="25" s="1"/>
  <c r="I21" i="25"/>
  <c r="L21" i="25" s="1"/>
  <c r="I19" i="25"/>
  <c r="L19" i="25" s="1"/>
  <c r="I10" i="25"/>
  <c r="L10" i="25" s="1"/>
  <c r="I14" i="32"/>
  <c r="L14" i="32" s="1"/>
  <c r="I16" i="32"/>
  <c r="L16" i="32" s="1"/>
  <c r="I11" i="32"/>
  <c r="L11" i="32" s="1"/>
  <c r="I9" i="32"/>
  <c r="L9" i="32" s="1"/>
  <c r="I15" i="32"/>
  <c r="L15" i="32" s="1"/>
  <c r="I17" i="32"/>
  <c r="L17" i="32" s="1"/>
  <c r="I10" i="32"/>
  <c r="L10" i="32" s="1"/>
  <c r="I13" i="32"/>
  <c r="L13" i="32" s="1"/>
  <c r="J26" i="11" l="1"/>
  <c r="M26" i="11"/>
  <c r="K16" i="31" s="1"/>
  <c r="L20" i="2"/>
  <c r="B35" i="31" s="1"/>
  <c r="K15" i="31" s="1"/>
  <c r="I20" i="2"/>
  <c r="B39" i="31"/>
  <c r="K19" i="31" s="1"/>
  <c r="L19" i="32"/>
  <c r="K17" i="31" s="1"/>
  <c r="L29" i="25"/>
  <c r="K14" i="31" s="1"/>
  <c r="I29" i="25"/>
  <c r="I19" i="32"/>
  <c r="I38" i="10" l="1"/>
  <c r="L38" i="10" s="1"/>
  <c r="I45" i="10" l="1"/>
  <c r="L45" i="10" s="1"/>
  <c r="I34" i="10"/>
  <c r="L34" i="10" s="1"/>
  <c r="I43" i="10"/>
  <c r="L43" i="10" s="1"/>
  <c r="I26" i="10"/>
  <c r="L26" i="10" s="1"/>
  <c r="I9" i="10"/>
  <c r="I12" i="10"/>
  <c r="L12" i="10" s="1"/>
  <c r="I37" i="10"/>
  <c r="L37" i="10" s="1"/>
  <c r="I35" i="10"/>
  <c r="L35" i="10" s="1"/>
  <c r="I14" i="10"/>
  <c r="L14" i="10" s="1"/>
  <c r="I42" i="10"/>
  <c r="L42" i="10" s="1"/>
  <c r="I40" i="10"/>
  <c r="L40" i="10" s="1"/>
  <c r="I24" i="10"/>
  <c r="L24" i="10" s="1"/>
  <c r="I20" i="10"/>
  <c r="L20" i="10" s="1"/>
  <c r="I16" i="10"/>
  <c r="L16" i="10" s="1"/>
  <c r="I23" i="10"/>
  <c r="L23" i="10" s="1"/>
  <c r="I32" i="10"/>
  <c r="L32" i="10" s="1"/>
  <c r="I33" i="10"/>
  <c r="L33" i="10" s="1"/>
  <c r="I30" i="10"/>
  <c r="L30" i="10" s="1"/>
  <c r="I19" i="10"/>
  <c r="L19" i="10" s="1"/>
  <c r="I41" i="10"/>
  <c r="L41" i="10" s="1"/>
  <c r="I36" i="10"/>
  <c r="L36" i="10" s="1"/>
  <c r="I25" i="10"/>
  <c r="L25" i="10" s="1"/>
  <c r="I18" i="10"/>
  <c r="L18" i="10" s="1"/>
  <c r="I22" i="10"/>
  <c r="L22" i="10" s="1"/>
  <c r="I21" i="10"/>
  <c r="L21" i="10" s="1"/>
  <c r="I10" i="10"/>
  <c r="L10" i="10" s="1"/>
  <c r="I11" i="10"/>
  <c r="L11" i="10" s="1"/>
  <c r="I31" i="10"/>
  <c r="L31" i="10" s="1"/>
  <c r="I13" i="10"/>
  <c r="L13" i="10" s="1"/>
  <c r="I28" i="10"/>
  <c r="L28" i="10" s="1"/>
  <c r="I29" i="10"/>
  <c r="L29" i="10" s="1"/>
  <c r="I15" i="10"/>
  <c r="L15" i="10" s="1"/>
  <c r="I27" i="10"/>
  <c r="L27" i="10" s="1"/>
  <c r="I17" i="10"/>
  <c r="L17" i="10" s="1"/>
  <c r="I44" i="10"/>
  <c r="L44" i="10" s="1"/>
  <c r="I39" i="10"/>
  <c r="L39" i="10" s="1"/>
  <c r="I47" i="10" l="1"/>
  <c r="L9" i="10"/>
  <c r="I18" i="30"/>
  <c r="L18" i="30" s="1"/>
  <c r="L47" i="10" l="1"/>
  <c r="B33" i="31" s="1"/>
  <c r="K13" i="31" s="1"/>
  <c r="L13" i="31" s="1"/>
  <c r="M14" i="31" s="1"/>
  <c r="I38" i="30"/>
  <c r="L38" i="30" s="1"/>
  <c r="I20" i="30"/>
  <c r="L20" i="30" s="1"/>
  <c r="I11" i="30"/>
  <c r="L11" i="30" s="1"/>
  <c r="I36" i="30"/>
  <c r="L36" i="30" s="1"/>
  <c r="I13" i="30"/>
  <c r="L13" i="30" s="1"/>
  <c r="I26" i="30"/>
  <c r="L26" i="30" s="1"/>
  <c r="I22" i="30"/>
  <c r="L22" i="30" s="1"/>
  <c r="I34" i="30"/>
  <c r="L34" i="30" s="1"/>
  <c r="I21" i="30"/>
  <c r="L21" i="30" s="1"/>
  <c r="I41" i="30"/>
  <c r="L41" i="30" s="1"/>
  <c r="I12" i="30"/>
  <c r="L12" i="30" s="1"/>
  <c r="I24" i="30"/>
  <c r="L24" i="30" s="1"/>
  <c r="I25" i="30"/>
  <c r="L25" i="30" s="1"/>
  <c r="I14" i="30"/>
  <c r="L14" i="30" s="1"/>
  <c r="I10" i="30"/>
  <c r="L10" i="30" s="1"/>
  <c r="I42" i="30"/>
  <c r="L42" i="30" s="1"/>
  <c r="I45" i="30"/>
  <c r="L45" i="30" s="1"/>
  <c r="I19" i="30"/>
  <c r="L19" i="30" s="1"/>
  <c r="I32" i="30"/>
  <c r="L32" i="30" s="1"/>
  <c r="I43" i="30"/>
  <c r="L43" i="30" s="1"/>
  <c r="I9" i="30"/>
  <c r="I37" i="30"/>
  <c r="L37" i="30" s="1"/>
  <c r="I16" i="30"/>
  <c r="L16" i="30" s="1"/>
  <c r="I31" i="30"/>
  <c r="L31" i="30" s="1"/>
  <c r="I39" i="30"/>
  <c r="L39" i="30" s="1"/>
  <c r="I28" i="30"/>
  <c r="L28" i="30" s="1"/>
  <c r="I35" i="30"/>
  <c r="L35" i="30" s="1"/>
  <c r="I40" i="30"/>
  <c r="L40" i="30" s="1"/>
  <c r="I23" i="30"/>
  <c r="L23" i="30" s="1"/>
  <c r="I33" i="30"/>
  <c r="L33" i="30" s="1"/>
  <c r="I27" i="30"/>
  <c r="L27" i="30" s="1"/>
  <c r="I30" i="30"/>
  <c r="L30" i="30" s="1"/>
  <c r="I15" i="30"/>
  <c r="L15" i="30" s="1"/>
  <c r="I29" i="30"/>
  <c r="L29" i="30" s="1"/>
  <c r="I17" i="30"/>
  <c r="L17" i="30" s="1"/>
  <c r="I44" i="30"/>
  <c r="L44" i="30" s="1"/>
  <c r="I47" i="30" l="1"/>
  <c r="L9" i="30"/>
  <c r="L47" i="30" s="1"/>
</calcChain>
</file>

<file path=xl/sharedStrings.xml><?xml version="1.0" encoding="utf-8"?>
<sst xmlns="http://schemas.openxmlformats.org/spreadsheetml/2006/main" count="1523" uniqueCount="417">
  <si>
    <r>
      <rPr>
        <sz val="11"/>
        <color rgb="FF000000"/>
        <rFont val="Calibri"/>
        <family val="2"/>
      </rPr>
      <t>Guidelines to complete the Technical Evaluation Questionaire for</t>
    </r>
    <r>
      <rPr>
        <b/>
        <sz val="11"/>
        <color indexed="8"/>
        <rFont val="Calibri"/>
        <family val="2"/>
      </rPr>
      <t xml:space="preserve"> The Social Media Channel API</t>
    </r>
  </si>
  <si>
    <r>
      <t xml:space="preserve">Complete </t>
    </r>
    <r>
      <rPr>
        <b/>
        <sz val="11"/>
        <color rgb="FF000000"/>
        <rFont val="Calibri"/>
        <family val="2"/>
      </rPr>
      <t xml:space="preserve">ALL </t>
    </r>
    <r>
      <rPr>
        <b/>
        <sz val="11"/>
        <color indexed="8"/>
        <rFont val="Calibri"/>
        <family val="2"/>
      </rPr>
      <t>the Sheets/Tabs at the bottom of the book. There are Six(6</t>
    </r>
    <r>
      <rPr>
        <b/>
        <sz val="11"/>
        <color rgb="FF000000"/>
        <rFont val="Calibri"/>
        <family val="2"/>
      </rPr>
      <t>)</t>
    </r>
    <r>
      <rPr>
        <b/>
        <sz val="11"/>
        <color indexed="8"/>
        <rFont val="Calibri"/>
        <family val="2"/>
      </rPr>
      <t xml:space="preserve"> Tabs including:</t>
    </r>
  </si>
  <si>
    <t>Functional</t>
  </si>
  <si>
    <t>Non-Functional</t>
  </si>
  <si>
    <t>Technical</t>
  </si>
  <si>
    <t>Integration and Testing</t>
  </si>
  <si>
    <t>Cloud</t>
  </si>
  <si>
    <t>Security</t>
  </si>
  <si>
    <r>
      <t xml:space="preserve">Please read the details in the </t>
    </r>
    <r>
      <rPr>
        <b/>
        <sz val="11"/>
        <color rgb="FF000000"/>
        <rFont val="Calibri"/>
        <family val="2"/>
      </rPr>
      <t>Criterion, Functional Requirement and Requirement Description</t>
    </r>
    <r>
      <rPr>
        <sz val="11"/>
        <color indexed="8"/>
        <rFont val="Calibri"/>
        <family val="2"/>
      </rPr>
      <t xml:space="preserve"> colum headings to determine what is required</t>
    </r>
  </si>
  <si>
    <r>
      <t xml:space="preserve">Please ensure that you complete </t>
    </r>
    <r>
      <rPr>
        <b/>
        <sz val="11"/>
        <color rgb="FF000000"/>
        <rFont val="Calibri"/>
        <family val="2"/>
      </rPr>
      <t>ALL</t>
    </r>
    <r>
      <rPr>
        <sz val="11"/>
        <color indexed="8"/>
        <rFont val="Calibri"/>
        <family val="2"/>
      </rPr>
      <t xml:space="preserve"> the requirements per Sheet</t>
    </r>
  </si>
  <si>
    <r>
      <rPr>
        <b/>
        <sz val="11"/>
        <color rgb="FF000000"/>
        <rFont val="Calibri"/>
        <family val="2"/>
      </rPr>
      <t>Demo:</t>
    </r>
    <r>
      <rPr>
        <sz val="11"/>
        <color indexed="8"/>
        <rFont val="Calibri"/>
        <family val="2"/>
      </rPr>
      <t xml:space="preserve"> This tab indicates the capabilities that the Vendor, who has passed The RFP paper exercise, needs to demo.</t>
    </r>
  </si>
  <si>
    <t>Social Media API</t>
  </si>
  <si>
    <t>CORP xxxx Tender</t>
  </si>
  <si>
    <t>Tenderer:</t>
  </si>
  <si>
    <t>Evaluated by:</t>
  </si>
  <si>
    <t>Notes regarding Table Below</t>
  </si>
  <si>
    <t xml:space="preserve">Important Notes: </t>
  </si>
  <si>
    <r>
      <t xml:space="preserve">The total for the RFP (Paper Exercise) evaluation is </t>
    </r>
    <r>
      <rPr>
        <b/>
        <sz val="10"/>
        <color rgb="FFFF0000"/>
        <rFont val="Arial"/>
        <family val="2"/>
      </rPr>
      <t xml:space="preserve">100%.     </t>
    </r>
    <r>
      <rPr>
        <b/>
        <sz val="10"/>
        <rFont val="Arial"/>
        <family val="2"/>
      </rPr>
      <t xml:space="preserve"> | </t>
    </r>
    <r>
      <rPr>
        <b/>
        <sz val="10"/>
        <color rgb="FFFF0000"/>
        <rFont val="Arial"/>
        <family val="2"/>
      </rPr>
      <t xml:space="preserve">   </t>
    </r>
    <r>
      <rPr>
        <sz val="10"/>
        <color indexed="8"/>
        <rFont val="Arial"/>
        <family val="2"/>
      </rPr>
      <t xml:space="preserve"> The </t>
    </r>
    <r>
      <rPr>
        <b/>
        <sz val="10"/>
        <color rgb="FF000000"/>
        <rFont val="Arial"/>
        <family val="2"/>
      </rPr>
      <t>threshold</t>
    </r>
    <r>
      <rPr>
        <sz val="10"/>
        <color indexed="8"/>
        <rFont val="Arial"/>
        <family val="2"/>
      </rPr>
      <t xml:space="preserve"> for the RFP is: </t>
    </r>
  </si>
  <si>
    <t>1. Please indicate location of answers to the criteria and where required answer yes or no. To be included in Comments tab per sheet.</t>
  </si>
  <si>
    <r>
      <t xml:space="preserve">The Demo will count </t>
    </r>
    <r>
      <rPr>
        <b/>
        <sz val="10"/>
        <color rgb="FFFF0000"/>
        <rFont val="Arial"/>
        <family val="2"/>
      </rPr>
      <t>100%</t>
    </r>
    <r>
      <rPr>
        <sz val="10"/>
        <color indexed="8"/>
        <rFont val="Arial"/>
        <family val="2"/>
      </rPr>
      <t xml:space="preserve">.                                                             |  The </t>
    </r>
    <r>
      <rPr>
        <b/>
        <sz val="10"/>
        <color rgb="FF000000"/>
        <rFont val="Arial"/>
        <family val="2"/>
      </rPr>
      <t>threshold</t>
    </r>
    <r>
      <rPr>
        <sz val="10"/>
        <color indexed="8"/>
        <rFont val="Arial"/>
        <family val="2"/>
      </rPr>
      <t xml:space="preserve"> for the Demo is: </t>
    </r>
  </si>
  <si>
    <t xml:space="preserve">2. The qualified solution service provider shall do a product demo of the proposed product to be presented to Eskom.  This is mandatory. </t>
  </si>
  <si>
    <r>
      <t>Weighting for Final score:</t>
    </r>
    <r>
      <rPr>
        <b/>
        <sz val="10"/>
        <color rgb="FFFF0000"/>
        <rFont val="Arial"/>
        <family val="2"/>
      </rPr>
      <t xml:space="preserve"> 50%</t>
    </r>
    <r>
      <rPr>
        <sz val="10"/>
        <color indexed="8"/>
        <rFont val="Arial"/>
        <family val="2"/>
      </rPr>
      <t xml:space="preserve"> of the RFP will be added to</t>
    </r>
    <r>
      <rPr>
        <b/>
        <sz val="10"/>
        <color rgb="FFFF0000"/>
        <rFont val="Arial"/>
        <family val="2"/>
      </rPr>
      <t xml:space="preserve"> 50%</t>
    </r>
    <r>
      <rPr>
        <sz val="10"/>
        <color indexed="8"/>
        <rFont val="Arial"/>
        <family val="2"/>
      </rPr>
      <t xml:space="preserve"> of the demo to get the final score </t>
    </r>
  </si>
  <si>
    <t>3. "Tenderer(s) to take note of the following key instructions - Please follow the structure of the technical evaluation sheet provided when responding to this enquiry.</t>
  </si>
  <si>
    <r>
      <t xml:space="preserve">The </t>
    </r>
    <r>
      <rPr>
        <b/>
        <sz val="10"/>
        <color rgb="FF000000"/>
        <rFont val="Arial"/>
        <family val="2"/>
      </rPr>
      <t>threshold</t>
    </r>
    <r>
      <rPr>
        <sz val="10"/>
        <color indexed="8"/>
        <rFont val="Arial"/>
        <family val="2"/>
      </rPr>
      <t xml:space="preserve"> for the Final score (RFP + Demo) is :</t>
    </r>
  </si>
  <si>
    <t>4.  DO NOT just give YES/NO kind of response to the questions which require more details and information.</t>
  </si>
  <si>
    <t>5. Provide full information to your answer(s) in line with the details of the question(s) in point." </t>
  </si>
  <si>
    <t>6. If any of these criteria in the Gatekeepers are not met, the tenderer will be disqualified.</t>
  </si>
  <si>
    <t>Stage</t>
  </si>
  <si>
    <t>Weighting</t>
  </si>
  <si>
    <t>Total</t>
  </si>
  <si>
    <t>RFP Total</t>
  </si>
  <si>
    <t>Final Score
RFP+Demo</t>
  </si>
  <si>
    <t>RFP</t>
  </si>
  <si>
    <t xml:space="preserve">Evaluation on Elimination Criteria   </t>
  </si>
  <si>
    <t>If any of these criteria are not met, the tenderer will be disqualified.</t>
  </si>
  <si>
    <t>Criteria (Gate Keepers)</t>
  </si>
  <si>
    <t>Met?</t>
  </si>
  <si>
    <t>integration and Testing</t>
  </si>
  <si>
    <t>DEMO</t>
  </si>
  <si>
    <t>Evaluation on Weighted Criteria</t>
  </si>
  <si>
    <t>Sum of Weighted Question (Functional)</t>
  </si>
  <si>
    <t>Sum of Weighted Question (Non-Functional)</t>
  </si>
  <si>
    <t>Sum of Weighted Question (Technical)</t>
  </si>
  <si>
    <t>Sum of Weighted Question (Security)</t>
  </si>
  <si>
    <t>Sum of Weighted Question (Cloud)</t>
  </si>
  <si>
    <t>Sum of Weighted Question (Integration and testing)</t>
  </si>
  <si>
    <t>Sum of Weighted Question (Demo)</t>
  </si>
  <si>
    <t>Social Media Channel API</t>
  </si>
  <si>
    <t>Scoring (Sliding scale)</t>
  </si>
  <si>
    <t>100% - Fully compliant</t>
  </si>
  <si>
    <t>50%-Partially compliant</t>
  </si>
  <si>
    <t>0%-Non compliance</t>
  </si>
  <si>
    <t>Evaluation Criteria</t>
  </si>
  <si>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</si>
  <si>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</si>
  <si>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Score</t>
  </si>
  <si>
    <t>ID</t>
  </si>
  <si>
    <t>Type</t>
  </si>
  <si>
    <t>Criterion</t>
  </si>
  <si>
    <t>Functional Requirement</t>
  </si>
  <si>
    <t>Requirement description</t>
  </si>
  <si>
    <t>Comments</t>
  </si>
  <si>
    <t>Priority Description</t>
  </si>
  <si>
    <t xml:space="preserve">Priority
</t>
  </si>
  <si>
    <t>Weighted Question</t>
  </si>
  <si>
    <t>Scoring</t>
  </si>
  <si>
    <t>Answer
(0,50,100%)</t>
  </si>
  <si>
    <t>Weighted Answer</t>
  </si>
  <si>
    <t>Evaluator Comments</t>
  </si>
  <si>
    <t>Meeting the Scope of Work Required</t>
  </si>
  <si>
    <t>How well has the Tenderer described how scope requirements will be met?  Do they understand what needs to be done?  List concerns in Comments.</t>
  </si>
  <si>
    <t>Capability to support customer journey's / service types in conjunction with AI (Chatbot)</t>
  </si>
  <si>
    <t>Very important</t>
  </si>
  <si>
    <t>100%: Fully comply with requirement
50%:   Partially comply will require development/ customisation
0%:     No compliance</t>
  </si>
  <si>
    <t>Useful</t>
  </si>
  <si>
    <t>Important</t>
  </si>
  <si>
    <t>Integration</t>
  </si>
  <si>
    <t>Totals</t>
  </si>
  <si>
    <t>Solution availability on different platforms</t>
  </si>
  <si>
    <t>Management, Administration, Support of modern browsers - Edge, Mozilla etc.</t>
  </si>
  <si>
    <t>Performance - Response times</t>
  </si>
  <si>
    <t>Development</t>
  </si>
  <si>
    <t>3rd Party Support
What technology will they use. Will they support this technology. Looking outside for assistance. Provide alternatives for resolution of issues.</t>
  </si>
  <si>
    <t xml:space="preserve">Dashboard Console </t>
  </si>
  <si>
    <t>Dashboard Console to monitor and alert on API health / activity.</t>
  </si>
  <si>
    <t>Data migration / Import and export of data</t>
  </si>
  <si>
    <t>Will it be possible to easily migrate all data, in an agreed format, to a new system should  a replacement solution be required in future?
Business continuity impact.</t>
  </si>
  <si>
    <t>Non Functional / Administration</t>
  </si>
  <si>
    <t>Roles: Internal administration and Customers.
Can different user roles be created. Describe the user roles that can be defined in the solution. For the support team use.</t>
  </si>
  <si>
    <t xml:space="preserve">Reporting - </t>
  </si>
  <si>
    <t>Auditing</t>
  </si>
  <si>
    <t>Training</t>
  </si>
  <si>
    <t>Training to be documented and performed in English as a minimum</t>
  </si>
  <si>
    <r>
      <t xml:space="preserve">Weight
</t>
    </r>
    <r>
      <rPr>
        <sz val="11"/>
        <color indexed="8"/>
        <rFont val="Arial"/>
        <family val="2"/>
      </rPr>
      <t>(agreed by evaluation team members)</t>
    </r>
  </si>
  <si>
    <r>
      <t xml:space="preserve">Score
</t>
    </r>
    <r>
      <rPr>
        <sz val="11"/>
        <color indexed="8"/>
        <rFont val="Arial"/>
        <family val="2"/>
      </rPr>
      <t>(determined by each evaluation team member during evaluation. Will be averaged for final scores)</t>
    </r>
  </si>
  <si>
    <t>Network Security and 3rd Party Access</t>
  </si>
  <si>
    <t>Network Deployment</t>
  </si>
  <si>
    <t>How would the proposed solution protect Data and Facilitate 3rd Party Access, please specify the tools if any 
Also for provision of support.
How is the access to the data managed.Manage access to backend systems to address possible access to information to unauthorised people.</t>
  </si>
  <si>
    <t xml:space="preserve">Near realtime response times below 3 seconds, network performance certificate as proof. </t>
  </si>
  <si>
    <t>Network Optimizing 
Please advise how the Network will be optimised to cater for the near real time transaction performance. Please advise on the Network shaping tools you will deploy (if any) and performance of the solution over the cloud network.
What monitoring provided outside of Eskom network</t>
  </si>
  <si>
    <t xml:space="preserve">Business Continuity </t>
  </si>
  <si>
    <t>Mintenance/ Availability</t>
  </si>
  <si>
    <t>Provide a message queing strategy for all trafic bound to Eskom internal services in case of Eskom internal backend issues.</t>
  </si>
  <si>
    <t>Core Infrastructure</t>
  </si>
  <si>
    <t>End Point Devices access</t>
  </si>
  <si>
    <t>If this Solution is to be accessed by the End Point Devices(i.e. Laptops and Desktops), please advise if the Solution is accessable  via the Approved minimum Internet Browser(s) . Indicate the technologies available.</t>
  </si>
  <si>
    <t>Category</t>
  </si>
  <si>
    <t>Non Functional</t>
  </si>
  <si>
    <t>Previous involvement in the end to end testing of a similar system and methodologies used)</t>
  </si>
  <si>
    <t xml:space="preserve">Testing </t>
  </si>
  <si>
    <t>Provide names of the customer and brief description of your responsiblities</t>
  </si>
  <si>
    <t xml:space="preserve">100%: Fully comply with requirement
50%:   Partially comply(Have experience but not a similar system)
0%:     No experience
</t>
  </si>
  <si>
    <t>Team Organisation and Member Requirements</t>
  </si>
  <si>
    <t>Resource model. It is a requirement that sufficient dedicated testers are allocated the project, independent of the development team</t>
  </si>
  <si>
    <t xml:space="preserve">The following experienced roles must be filled a:Test Manger, Test analyst ,Tester and  Perfomance tester. CV's must be submitted indicating the relevant experience </t>
  </si>
  <si>
    <t xml:space="preserve">100%: &gt; 5 years experienced Testmanager provided
50%: between 2 and 5 years exeperience
0%: &lt; 2 yearsexperience
</t>
  </si>
  <si>
    <t>Resource Experience with Eskoms Testing tools</t>
  </si>
  <si>
    <t>IT must be HP ALM and Load Runner outlined on the CV</t>
  </si>
  <si>
    <t xml:space="preserve">100%: 5 years experience on one of the tools
50%: between 2 and 5 years exeperience 
0%: &lt; 2 yearsexperience
</t>
  </si>
  <si>
    <t>Your testing approach specific to the project. (  Agile/Waterfall) etc..</t>
  </si>
  <si>
    <t>Tenderer must provide approach</t>
  </si>
  <si>
    <t xml:space="preserve">100%: Complete approach provided with reference to a methodology
50%:  Approach provided with no reference to a methodology
0%:  No approach provided
</t>
  </si>
  <si>
    <t xml:space="preserve">Tenderer's proposed testing resources must have the required ISTQB(International Software Testing Qualifications Board) qualifications acrredited by SATQB(Southern African Software Testing Qualifications Board).  </t>
  </si>
  <si>
    <t>CV's together with respective copies of acquired certificates.</t>
  </si>
  <si>
    <t>100%: Fully comply with requirement- 2 or more certificate
50%:   Partially comply- 1 certificate
0%:     No compliance-No certificate</t>
  </si>
  <si>
    <t>Previous experience in implementation of Oracle Fusion integration solutions in an enterprise</t>
  </si>
  <si>
    <t>Please provide reference projects &amp; sites and pattern your previous experience covers</t>
  </si>
  <si>
    <t>100%: Experience in Oracle Fusion Implementation
0%: No experience in Oracle Fusion</t>
  </si>
  <si>
    <t>Previous experience in implementation  of DataPower integration solutions in an enterprise</t>
  </si>
  <si>
    <t>100%: Good Experience in Data Power Implementation
0%: No experience in Data Power Implementation</t>
  </si>
  <si>
    <t xml:space="preserve">Team has the required certifications for Oracle Fusion 12C </t>
  </si>
  <si>
    <t>(Provide Certificate) acquired through permanent resources or partnership. Capability of at least 1 senior certified resource must have working experience in the technology?</t>
  </si>
  <si>
    <t>100%: Good Experience with certification
50%: Certification without experience
0%: No experience, No certification</t>
  </si>
  <si>
    <t>Team has the required certifications IBM Data Power</t>
  </si>
  <si>
    <t xml:space="preserve">Previous experence in carrying out analysis, design, development, testing and deployment of Oracle Fusion and Datapower integration services
</t>
  </si>
  <si>
    <t>Provide proof that you have implemented a solution where the following items were delivered: analysis, design, develop, test and deploy integration solutions. Provide references</t>
  </si>
  <si>
    <t>100%: Experience in  analysis, design, development, testing and deployment of Oracle Fusion and Data Power
50%: Experience in  analysis, design, development, testing and deployment of Oracle Fusion or Data Power
0%: No experience</t>
  </si>
  <si>
    <t>Previous experience in implementation  of Oracle Fusion and DataPower integration solutions at enterprise level is required. Please provide references on experience by  the tenderer for both technologies. Tenderer must provide proof that their product has the ability to expose business services to enable integration capabilities. Evidence required - Provide name(s) of the companies where the solution was implemented together with contact persons &amp; details.</t>
  </si>
  <si>
    <t>What is the structure of the message? Is it a proprietary file, is it in a Database? If this information is PUSHED by Source, can the Source send to Integration a Common Information Message (CIM) or they can only send a proprietory message structure? (Proprietory – Applications own business service message structure)</t>
  </si>
  <si>
    <t>Provide the capability of the Application</t>
  </si>
  <si>
    <t>100%:Source can send a Common information message (CIM) structure
50%: The Source can send only a proprietary message structure
0%: Neither</t>
  </si>
  <si>
    <t>What type of channel security does Source Application support, i.e. One-Way or Two-Way certificate (SSL/TLS) to secure the channel?</t>
  </si>
  <si>
    <t>Provide the security capability</t>
  </si>
  <si>
    <t>100%:Source Supports a secure channel of communication
0%: Source supports no secure channel of communicaiton</t>
  </si>
  <si>
    <t>What type of authentication security does Source support, i.e. Basic Authentication for Web Services, Database or SFTP?</t>
  </si>
  <si>
    <t>Provide the Authentication capability</t>
  </si>
  <si>
    <t>100%:Source can apply Basic Authentication for Web Services, Database and SFTP
50%: The Source can only apply Basic Suthentication on Database or SFTP
0%: Neither</t>
  </si>
  <si>
    <t>Can Integration reply to the Source Application with a full service response (pre-defined message structure) in case Source Application is invoking an Integration Web Service or the Source can only handle HTTP/SOAP responses?</t>
  </si>
  <si>
    <t>Provide the Basic Authentication capability</t>
  </si>
  <si>
    <t>100%:Source can accept full service response
50%: The Source can accept HTTP/SOAP response
0%: Neither</t>
  </si>
  <si>
    <t>Is the Source Application capable of retrying a message if there are connection errors in Integration or Target and they have received a service response or HTTP response?
Source Application can distinguish between Technical and Business error, and handle each one in a seperate manor
 IF Database, Have a separate column in the table where errors can be written, and column for a flag (Successful, technical error, business error)</t>
  </si>
  <si>
    <t>Provide The Retry capability</t>
  </si>
  <si>
    <t>100%:Source can handles Technical and Business error seperately and can cater for separate columns in the Database for errors and a flag
50%: The Source handles Technical and Business errors in one manor or can only cater for the Database flag or comments field
0%: The Source cannot cater for any re-tries</t>
  </si>
  <si>
    <t>Does the Supplier’s compliance with copyright laws and other applicable intellectual property rights restrict the type of content ESKOM can store with the cloud service?</t>
  </si>
  <si>
    <t>DATA OWNERSHIP AND USE</t>
  </si>
  <si>
    <t xml:space="preserve"> Data ownership and use Compliance document</t>
  </si>
  <si>
    <t>• Support of cloud
StandAlone or cloud solution</t>
  </si>
  <si>
    <t xml:space="preserve">Provide solution details indicating whether the solution can be deployed as a standalone or via the cloud
</t>
  </si>
  <si>
    <t>Do the Supplier’s terms apply to metadata?</t>
  </si>
  <si>
    <r>
      <t xml:space="preserve">ESKOM requires no exception for metadata.
</t>
    </r>
    <r>
      <rPr>
        <sz val="10"/>
        <color rgb="FFFF0000"/>
        <rFont val="Arial"/>
        <family val="2"/>
      </rPr>
      <t/>
    </r>
  </si>
  <si>
    <t>Does ESKOM gain ownership of metadata generated by the cloud service system during procedures of upload, management, download, and migration?</t>
  </si>
  <si>
    <t xml:space="preserve">Metadata ownership 
</t>
  </si>
  <si>
    <t xml:space="preserve">Provide specific indicators for Eskom access
* 24x7 support
* alerts
* Monitor
* web page to view avialability of service
* Heirachical view
etc. </t>
  </si>
  <si>
    <t>AVAILABILITY, RETRIEVAL AND USE</t>
  </si>
  <si>
    <t>Methods to provide precise indicators regarding the availability of the service?</t>
  </si>
  <si>
    <t>Is this covering data on their cloud/site. Will our customers have the right level of access to their data. 
Where is the data stored.
Also storage and archiving. Including NERSA / Legal requirements.</t>
  </si>
  <si>
    <t>Customer use
Does the degree of availability of the data allow ESKOM to comply with the right of persons to access their own personal information?</t>
  </si>
  <si>
    <t>Is this covering data on their cloud/site. Will Eskom  have the right level of access to data. 
Where is the data stored.
Also storage and archiving. Including NERSA / Legal requirements.</t>
  </si>
  <si>
    <t>Internal use / Support
Does the degree of availability of the data allow ESKOM to comply with the right of authorities to legally access ESKOM data for investigation, audit, control or judicial purposes?</t>
  </si>
  <si>
    <t>Data Storage
Downtime from Eskom side. Source Biling systems down?
If chats are backed up, then their will be customer data. Even in the verification process, there will be some customer data transferred. Kept by 3rd party.
Provide details of backups. How long is it kept. . Process for destroying data.
Is ESKOM clearly informed about the procedure and conditions for the destruction of ESKOM data?</t>
  </si>
  <si>
    <t>DATA STORAGE AND PRESERVATION</t>
  </si>
  <si>
    <t>If ESKOM organization manages external records (e.g. customer data), does the Supplier create backups of ESKOM customer’s data?</t>
  </si>
  <si>
    <t>Criteria: 1-Completeness; 2-Level of detail; 3-Logical breakdown
100%: Exceptional
75%:    3 out of 3
50%:    2 out of 3
25%:    1 out of 3
0%:       0 out of 3</t>
  </si>
  <si>
    <r>
      <t xml:space="preserve">Does the system provide and give Eskom access to audit trails, metadata and/or access </t>
    </r>
    <r>
      <rPr>
        <sz val="10"/>
        <color theme="1"/>
        <rFont val="Arial"/>
        <family val="2"/>
      </rPr>
      <t xml:space="preserve">logs to demonstrate security measures?  </t>
    </r>
  </si>
  <si>
    <t>SECURITY, CONFIDENTIALITY AND PRIVACY</t>
  </si>
  <si>
    <t>100%: All information provided
50%:  Some information provided
0%:     No information provided</t>
  </si>
  <si>
    <t>Compatibility Authentication Mechanism/s
Substantiate by providing details of standards that are supported</t>
  </si>
  <si>
    <t>Information Security</t>
  </si>
  <si>
    <r>
      <rPr>
        <b/>
        <sz val="11"/>
        <rFont val="Arial"/>
        <family val="2"/>
      </rPr>
      <t>Authentication for the following Categories:
* Technical Support Team
* User
* System</t>
    </r>
    <r>
      <rPr>
        <sz val="11"/>
        <rFont val="Arial"/>
        <family val="2"/>
      </rPr>
      <t xml:space="preserve">
Access Control and User Account Management 
Does your Proposed Solution comply and is Compatible with Microsoft Active Directory, AD Azure, SAML2, OAuth2 and/or LDAPv3, MFA ?</t>
    </r>
  </si>
  <si>
    <t xml:space="preserve">Certificate from the OEM or Reputable Authority </t>
  </si>
  <si>
    <r>
      <rPr>
        <b/>
        <sz val="11"/>
        <rFont val="Arial"/>
        <family val="2"/>
      </rPr>
      <t>Information Security Threat Management</t>
    </r>
    <r>
      <rPr>
        <sz val="11"/>
        <rFont val="Arial"/>
        <family val="2"/>
      </rPr>
      <t xml:space="preserve"> 
Please advise to what extend is your Solution Compatible with each of below:
1. Malware
2. Cyber Attack
3. Anti-Virus
</t>
    </r>
  </si>
  <si>
    <t>Substantiate by providing details of standards that are supported and ensure that these Capabilities are detailed in the proposal</t>
  </si>
  <si>
    <r>
      <rPr>
        <b/>
        <sz val="11"/>
        <rFont val="Arial"/>
        <family val="2"/>
      </rPr>
      <t>E2E Encryption</t>
    </r>
    <r>
      <rPr>
        <sz val="11"/>
        <rFont val="Arial"/>
        <family val="2"/>
      </rPr>
      <t xml:space="preserve">
Encryption of Data in transit and in Rest
Does your Proposed Solution comply and is compatible with the latest TLS and Cypher Standards to protect and encrypt data?</t>
    </r>
  </si>
  <si>
    <t>Critical</t>
  </si>
  <si>
    <r>
      <rPr>
        <b/>
        <sz val="11"/>
        <rFont val="Arial"/>
        <family val="2"/>
      </rPr>
      <t>POPIA</t>
    </r>
    <r>
      <rPr>
        <sz val="11"/>
        <rFont val="Arial"/>
        <family val="2"/>
      </rPr>
      <t xml:space="preserve">
Does your Proposed Solution take the POPIA requirements into consideration.Needs to comply with the POPI act. Business is dealing with personal information. Information to be processed (queries/answers/transactions/etc.) will be considered to be personal or confidential? i.e.  (POPI related)
</t>
    </r>
  </si>
  <si>
    <t xml:space="preserve">Information Security Confidentiality + Integrity and protection against Cyber Exploit </t>
  </si>
  <si>
    <r>
      <rPr>
        <b/>
        <sz val="11"/>
        <rFont val="Arial"/>
        <family val="2"/>
      </rPr>
      <t>Data Classification</t>
    </r>
    <r>
      <rPr>
        <sz val="11"/>
        <rFont val="Arial"/>
        <family val="2"/>
      </rPr>
      <t xml:space="preserve">
All ICT Projects solutions in Eskom need to indicate a detail  Information Classification criteria matrix ( Controlled Disclosure, Confidential, Secret, Top Secret) to be indicated by Business and System owner and need to be visible for PM. Does your System Data align with, National Cyber Security Policy Framework as well as Critical Infrastructure Protection Act requirements to Secure data/information  againts Cyber Exploitation?</t>
    </r>
  </si>
  <si>
    <r>
      <rPr>
        <b/>
        <sz val="11"/>
        <rFont val="Arial"/>
        <family val="2"/>
      </rPr>
      <t>Data Storage</t>
    </r>
    <r>
      <rPr>
        <sz val="11"/>
        <rFont val="Arial"/>
        <family val="2"/>
      </rPr>
      <t xml:space="preserve">
For Cloud-based Off-Premise Solutions, do the respondents or via joint venture partner have the hosting datacenter within South African borders?
</t>
    </r>
  </si>
  <si>
    <r>
      <rPr>
        <b/>
        <sz val="11"/>
        <rFont val="Arial"/>
        <family val="2"/>
      </rPr>
      <t>SIEM Integration</t>
    </r>
    <r>
      <rPr>
        <sz val="11"/>
        <rFont val="Arial"/>
        <family val="2"/>
      </rPr>
      <t xml:space="preserve">
Does your Proposed Solution provide a Feed for SIEM Integration using Standard Technologies? i.e. Syslog, Windows Events, etc.
</t>
    </r>
  </si>
  <si>
    <t>Cloud Data Standard
Baseline security Control
Access to Cloud environment – access control to Cloud environments, as well as the ingress and egress movement of data, will be done using existing mechanisms and other complementary Cloud-specific mechanisms. Do not enable direct remote access to Cloud VMs from the Internet, but enforce the use of VPNs.</t>
  </si>
  <si>
    <t>DATA SECURITY: Access &amp; Connectivity</t>
  </si>
  <si>
    <t>Can the solution be accessed via a Public: Web Portal</t>
  </si>
  <si>
    <t>Can the solution be accessed via a Public: Mobile App</t>
  </si>
  <si>
    <t>Solution</t>
  </si>
  <si>
    <t>Chatbot and Social Media API</t>
  </si>
  <si>
    <t>Solution capabilities support use cases/Customer jouneys are per Customer journey/service types submitted as attachment. 
The Customer service interactions (use cases) are categorised by types (Supporting attachment called “Customer Services: Service categories and types”) that are handled by the contact center. 
The following are the high priorities: 
 a. Electricity Supply Problem (high priority) 
   i. receive feedback on faults reported (I,e, using a ref number)
   ii. And progress feedback on faults a section item
 b. Submit Meter readings (high priority). 
  c. Refer to attachments for a complete list of ALL service 
d. Display reference number that has been generated by Eskom source systems.
categories
  i. An important one can be data enrichment such as verification and  
     updating of customer details such as telephone numbers etc.
Off the shelf or customisation?</t>
  </si>
  <si>
    <t xml:space="preserve">Customer interface: </t>
  </si>
  <si>
    <t xml:space="preserve"> Provide capability for client to develop the logic/features of the solution directly. This includes tuning of rules etc. /admin – 
Ability to easily configure WhatsApp profile.Provide flexibility to configure as required.
WhatsApp welcome greeting. This will be determined by business and the solution should allow this configuration to be flexible and allow the client to perform this configuration using simple GUI.</t>
  </si>
  <si>
    <t>Development platform 
User / Self-configurable option with a simple GUI Interface</t>
  </si>
  <si>
    <t>Provision of a UI environment preferred. Low code or no code. Provision of a graphical User Interface to develop the BOT. User is able to make configurations/changes etc without coding experience / drag and drop (add fields etc)
Ability to configure and provide an Auto respond with a message/s i.e. “We have received your chat…..”. This should also be a self-configurable option with a simple GUI Interface. -</t>
  </si>
  <si>
    <r>
      <t xml:space="preserve">The solution should be available on mobile and web browser (e.g. as an application), Application for Desktop &amp; Mobile platforms. Minimum OS Android and IOS supported . 
</t>
    </r>
    <r>
      <rPr>
        <sz val="10"/>
        <color theme="1"/>
        <rFont val="Arial"/>
        <family val="2"/>
      </rPr>
      <t>At least Internet Explorer /Edge, Mozilla, Chrome and Safari</t>
    </r>
  </si>
  <si>
    <t>Chatbot</t>
  </si>
  <si>
    <t xml:space="preserve">Carry incoming/outgoing transactions  </t>
  </si>
  <si>
    <r>
      <t xml:space="preserve">Indicate the social media channel API ability to carry incoming/outgoing transactions  
Performance:
Capability to </t>
    </r>
    <r>
      <rPr>
        <sz val="10"/>
        <color theme="1"/>
        <rFont val="Arial"/>
        <family val="2"/>
      </rPr>
      <t>handle 20 000 messages per day. Also indicate concurrent capability.</t>
    </r>
  </si>
  <si>
    <t xml:space="preserve">Message relay </t>
  </si>
  <si>
    <t>read and write to social media channels for text, media, web hooks, message templates, SMS / Rich Communication Service support etc.</t>
  </si>
  <si>
    <t>Security - Provision of secure environment and protection of data</t>
  </si>
  <si>
    <t xml:space="preserve">Needs to comply with the POPI act. Business is dealing with personal information.
</t>
  </si>
  <si>
    <t>Security - Data encryption</t>
  </si>
  <si>
    <t>Data to be encrypted – end to end. Must be pass through to the routing engine. Prior to routing engine. Post API.</t>
  </si>
  <si>
    <t xml:space="preserve">Security </t>
  </si>
  <si>
    <t>Setup and use HTTPS endpoints.</t>
  </si>
  <si>
    <t xml:space="preserve">Input capabilitues inclusive. 
Indicate what types of content are supported i.e. pdf, jpg etc.
</t>
  </si>
  <si>
    <t xml:space="preserve">Provision of additional input classes 
* Vocie and Text </t>
  </si>
  <si>
    <t>Load volumes and Scalability for growth</t>
  </si>
  <si>
    <t xml:space="preserve">Indicate the solution capabilities regarding the load/volumes i.e. physical number of messages and size of messages 
Scalability: Flexibility to allow for future growth. Growth is expected – possibly a selection of the full customer base responding to AI related channels (Residential customers = 7 mil+/100K concurrency) 
</t>
  </si>
  <si>
    <t>Ability to handover to human or other channels</t>
  </si>
  <si>
    <t xml:space="preserve">
Safety and other sensitive interactions should be routed / directed according to Business process. i.e Handled by Human agent. </t>
  </si>
  <si>
    <t>Ability to develop / Modify standard templates to guide user interaction  based on current Case based reasoning</t>
  </si>
  <si>
    <r>
      <t>Predefined templates that can be configured. Vendors template flexibility to allow structured questions for case based reasoning. Development according to Eskom requirements. Allow for changes down the line. The ease in changing templates for Eskom requirements. Drag n drop preferrance.Customer interactions will be guided and provided via templates, this should allow for the customer to choose and provide enough information to classify/process the request. This is more structured. This follows the case based reasoning. ALLOW FOR STRUCTURED (Different levels as well) CHANGES TO BE IMPLEMENTED.</t>
    </r>
    <r>
      <rPr>
        <sz val="10"/>
        <color theme="1"/>
        <rFont val="Arial"/>
        <family val="2"/>
      </rPr>
      <t xml:space="preserve"> Scoring (80-90% User configurable -100%, 60-80% User configurable - 50%, &lt; - 0%)</t>
    </r>
    <r>
      <rPr>
        <sz val="10"/>
        <rFont val="Arial"/>
        <family val="2"/>
      </rPr>
      <t xml:space="preserve">
</t>
    </r>
    <r>
      <rPr>
        <sz val="10"/>
        <color theme="1"/>
        <rFont val="Arial"/>
        <family val="2"/>
      </rPr>
      <t>More discussion to resolve.</t>
    </r>
  </si>
  <si>
    <t>100%: 80-90% User configurable
50%:   60-80% User configurable
0%:     No compliance</t>
  </si>
  <si>
    <t xml:space="preserve">Ability to develop structured interactions to to obtain and interrogate data easily </t>
  </si>
  <si>
    <t xml:space="preserve">Platform capability to function with organisation's current and future case base reasoning structure. Information/data from interactions should be structured in an intelligent format, using i.e.  /root cause tree, drop down boxes etc. to receive data in format that can be interrogated. </t>
  </si>
  <si>
    <t>critical</t>
  </si>
  <si>
    <t>Automated interactions applicable</t>
  </si>
  <si>
    <r>
      <t>The Chatbot will power the WhatsApp channel resulting in an automated interaction. Therefore the vendor should indicate how much can be automated from start to end of the process. 
Scoring- with regards to what is currently automated-100%</t>
    </r>
    <r>
      <rPr>
        <sz val="10"/>
        <color indexed="10"/>
        <rFont val="Arial"/>
        <family val="2"/>
      </rPr>
      <t>)</t>
    </r>
  </si>
  <si>
    <t>Inclusive list of supported languages</t>
  </si>
  <si>
    <t>Language support. English is the primary language. Provide an inclusive list of what official South African languages are supported. 
Multi-language translation will be more applicable to conversational bots.</t>
  </si>
  <si>
    <t>Non-Latin characters support</t>
  </si>
  <si>
    <r>
      <t xml:space="preserve"> Support for non-Latin characters i.e. Cyrillic script -</t>
    </r>
    <r>
      <rPr>
        <sz val="10"/>
        <color indexed="10"/>
        <rFont val="Arial"/>
        <family val="2"/>
      </rPr>
      <t xml:space="preserve"> </t>
    </r>
    <r>
      <rPr>
        <sz val="10"/>
        <color indexed="8"/>
        <rFont val="Arial"/>
        <family val="2"/>
      </rPr>
      <t>Customers not using standard characters / emojis etc.. How dow the platform support / filter / handle these characters. Not only alphabetical but also symbols. What hac been tested. Applies to free text</t>
    </r>
  </si>
  <si>
    <t>Filtering capability</t>
  </si>
  <si>
    <t>Indicate the Filtering capability – i.e. only take numbers from South Africa. Prevent DOS Attack etc. This will provide the capability to route an interaction from a VIP to Key customer etc.</t>
  </si>
  <si>
    <t xml:space="preserve">o Indicate how fast the solution is. 
o Down and uptime. 
* Capability of performing technical analysis - when the back end apps experiencing increased load. How does the platform handle this. Notifications/alerts. End to end. Having multiple queues / seperate from other customers. Other organisations customers handled seperately.
Response times required – Responds needs to be quicker than email, SMS especially since this is using an automated process i.e. Chatbot. Responses should be within seconds. “Chatlike”.
</t>
  </si>
  <si>
    <t>Performance - Availability and scaling</t>
  </si>
  <si>
    <t>High Availability to support 24/7 operations. Impacts Eskom image. DR and failover.</t>
  </si>
  <si>
    <t>Broadcast capabilty</t>
  </si>
  <si>
    <t xml:space="preserve"> Indicate the type of broadcast capability. One-to-many broadcast capability. Customer groups for communication via the social media channel API will be configured by internal source systems. Solution should provide capability and configuration to allow this. 
o broadcasts /Campaigns /notifications /Alerts /Markketing/Surveys
</t>
  </si>
  <si>
    <t>Creation and Management of groups.</t>
  </si>
  <si>
    <t>Ability to port/import files with customers/contact details and communicate. Ability to create groups. Ability to alow ad-hoc communication.</t>
  </si>
  <si>
    <r>
      <t>Management of the support process (1st line and 2nd line)
o Performance monitoring reporting which is the same as that done on an existing  agent/channel</t>
    </r>
    <r>
      <rPr>
        <sz val="10"/>
        <rFont val="Arial"/>
        <family val="2"/>
      </rPr>
      <t xml:space="preserve">
o How many queries (customer journeys) handled per type.
o The time to resolve
o Repeat calls that started at the WhatsApp and went to other channels
what higer level escalation is provided to report/handle the service side (Platform)
</t>
    </r>
  </si>
  <si>
    <t xml:space="preserve">Indicate the audit controls- show a chain of message custody. Prove that the transaction was conducted end to end. No interception.
</t>
  </si>
  <si>
    <t xml:space="preserve"> The social media channel API should integrate with a Chatbot - and the chatbot must be able to consume the preprogrammed  questions and answers and be intelligent to discover answers.</t>
  </si>
  <si>
    <t>Scheduled Activity
Bot initiates conversation-
ie Does the Bot have he capability to initiate transaction on a predertimed date/time 
ie Outbound campaigns</t>
  </si>
  <si>
    <t>Interaction</t>
  </si>
  <si>
    <t>Human to bot interaction - 
Basic level Customer interaction with bot, also Handoffs etc.</t>
  </si>
  <si>
    <t>Multi-Channel - multiple social media channels and other multimenia channels</t>
  </si>
  <si>
    <t>Intelligence</t>
  </si>
  <si>
    <t>Should respond in keystroke-type (Text) and / or natural talk language (voice) outputs -</t>
  </si>
  <si>
    <t>Community Support
Need assistance from development community. To resolve similar problems.</t>
  </si>
  <si>
    <t xml:space="preserve">Error Handling
Level of error handling: Exception  handling at code level and descriptive errror messages interpretation </t>
  </si>
  <si>
    <t>Support of Flow Chart Approach</t>
  </si>
  <si>
    <t>Vendor Support
Product supplied/implemented supported by one/multiple vendors
Standard vanilla or modified solutions.
i.e. If components belong to other vendors ie Microdoft, manage the support,relationship with vendors/</t>
  </si>
  <si>
    <t xml:space="preserve">Implementation </t>
  </si>
  <si>
    <t>Provide a high level architecture for the proposed solution by referriing to the business, informtion, data, application, security and technology components. According to Current Eskom Architecture patterns.</t>
  </si>
  <si>
    <t>Are the list of all roles in the project team provided?  Are there perceived missing roles (Provide comments)?  Provided a project resource model.</t>
  </si>
  <si>
    <t>Is it possible in the solution for power users must be enabled to make minor configuration changes , e.g. updating lookup lists, field visibility, screen layout, queries/reports, business rules, workflows etc. without depending on IT staff.ie Make announcements, update catalogue items etc.</t>
  </si>
  <si>
    <t>Compatibility Certificate from Microsoft AD or Azure</t>
  </si>
  <si>
    <t>Technical Support Team
Access Control and User Account Management 
Does your Proposed Solution comply and is Compatible with Microsoft Active Directory,Azure, SAML2, OAUTH</t>
  </si>
  <si>
    <t xml:space="preserve">Information Security Threat Management 
Please advise to what extend is your Solution Compatible 
1. Malware
2. Cyber Attack
3. Anti-Virus
</t>
  </si>
  <si>
    <t>User and System to System Authentication 
What Authentication Tools or Model will be deployed as part of the proposed solution, this should include compatibility with Java Authentication and Authorisation Service (JAAS), LDAP, OASIS SAML v2.0, Open SSO TLS and WSS, OAUTH.</t>
  </si>
  <si>
    <t>End to end encryption of messages at rest and transit. Logs etc.</t>
  </si>
  <si>
    <t>Provide reference customers and sites</t>
  </si>
  <si>
    <t>Experienced Test Manger must be provided, ISTQB certification is required for all testing resources</t>
  </si>
  <si>
    <t xml:space="preserve">Must be HP ALM, UFT and Load Runner </t>
  </si>
  <si>
    <t>Solid Testing capability (reference projects &amp; sites and methodologies used)</t>
  </si>
  <si>
    <t xml:space="preserve">Provide reference customers and sites
</t>
  </si>
  <si>
    <t xml:space="preserve">Resource model. It is a requirement that vendor have sufficient dedicated testers allocated to the project independent of the development team. Resources to be based on Eskom premises for the testing related activities of project. </t>
  </si>
  <si>
    <t>Previous experience in implementation of Oracle Fusion and Datapower integration solutions in a enterprise (reference projects &amp; sites and pattern)</t>
  </si>
  <si>
    <t>Tenderer must provide references, sites and patterns or Previous Experience</t>
  </si>
  <si>
    <t xml:space="preserve">Provide proof that you have implemented a solution where the following items were delivered: analysis, design, develop, test and deploy integration solutions.
Provide references
</t>
  </si>
  <si>
    <t>Intergration - to backend systems to address querries</t>
  </si>
  <si>
    <t xml:space="preserve">The Chatbot solution should be able to access existing / new databases or integrate to applications for purposes of actioning or addressing queries via the defined intergration technology.
(Applications i.e. Work Force Management, Billing, CRM, OMS – (PowerOn Advantage), verification of contact details etc.
</t>
  </si>
  <si>
    <t>Does the solutions provided have a local South African representation. Does it have local technical support?</t>
  </si>
  <si>
    <t>Support</t>
  </si>
  <si>
    <t>The proposed solution service provider must have local SA representation (footprint). Technical support locally.</t>
  </si>
  <si>
    <t xml:space="preserve">Does the system provide and give Eskom access to audit trails, metadata and/or access logs to demonstrate security measures?  </t>
  </si>
  <si>
    <t>Priority rating</t>
  </si>
  <si>
    <t>Score Ratings</t>
  </si>
  <si>
    <t>Score Description</t>
  </si>
  <si>
    <t>No interest</t>
  </si>
  <si>
    <t>0% Compliance</t>
  </si>
  <si>
    <t>Nice to have</t>
  </si>
  <si>
    <t>25% Compliance</t>
  </si>
  <si>
    <t>50% Compliance</t>
  </si>
  <si>
    <t>75% Compliance</t>
  </si>
  <si>
    <t>100% Compliance</t>
  </si>
  <si>
    <t>Show stopper</t>
  </si>
  <si>
    <t xml:space="preserve">Please do NOT delete this sheet. </t>
  </si>
  <si>
    <t>Technical Evaluation</t>
  </si>
  <si>
    <t>Please do NOT delete this sheet. The items are used in the drop down lists</t>
  </si>
  <si>
    <r>
      <rPr>
        <b/>
        <sz val="11"/>
        <color rgb="FFFF0000"/>
        <rFont val="Calibri"/>
        <family val="2"/>
      </rPr>
      <t>Note:</t>
    </r>
    <r>
      <rPr>
        <sz val="11"/>
        <color rgb="FFFF0000"/>
        <rFont val="Calibri"/>
        <family val="2"/>
      </rPr>
      <t xml:space="preserve"> Not applicable for the vendors / Tenderers / respondents. This sheet is not needed for issuing the Tendor. Useful for making recommendatins after evaluation.</t>
    </r>
  </si>
  <si>
    <r>
      <t xml:space="preserve">Please do </t>
    </r>
    <r>
      <rPr>
        <b/>
        <sz val="11"/>
        <color rgb="FFFF0000"/>
        <rFont val="Calibri"/>
        <family val="2"/>
      </rPr>
      <t>NOT</t>
    </r>
    <r>
      <rPr>
        <sz val="11"/>
        <color rgb="FFFF0000"/>
        <rFont val="Calibri"/>
        <family val="2"/>
      </rPr>
      <t xml:space="preserve"> delete this sheet. </t>
    </r>
  </si>
  <si>
    <t>Recommendation</t>
  </si>
  <si>
    <t>Concerns</t>
  </si>
  <si>
    <t>Self Service Travel Management</t>
  </si>
  <si>
    <r>
      <t xml:space="preserve">Tenderer or via joint venture partner does have prior or past experience in implemention of a Self Service Travle Management. Evidence would be reference letter from client/s or a write-up of the experience with the companies details. </t>
    </r>
    <r>
      <rPr>
        <sz val="10"/>
        <color rgb="FFFF0000"/>
        <rFont val="Arial"/>
        <family val="2"/>
      </rPr>
      <t>list of companies, contact details</t>
    </r>
    <r>
      <rPr>
        <sz val="10"/>
        <color theme="1"/>
        <rFont val="Arial"/>
        <family val="2"/>
      </rPr>
      <t xml:space="preserve"> </t>
    </r>
    <r>
      <rPr>
        <sz val="10"/>
        <color rgb="FFFF0000"/>
        <rFont val="Arial"/>
        <family val="2"/>
      </rPr>
      <t xml:space="preserve">and summary of the delivarable provided to the client </t>
    </r>
  </si>
  <si>
    <t>No</t>
  </si>
  <si>
    <t>The system to apply Eskom’s corporate travel policies and ensure its compliance through business rules within the National Treasury Travel Framework. Refer to 'rates sheet'</t>
  </si>
  <si>
    <t>Corporate Policies</t>
  </si>
  <si>
    <t>Ability to create multiple profiles that can be associated with each corporate user, set travel restrictions, type of services allowed, price restrictions and can easily define outside and inside policy configurations</t>
  </si>
  <si>
    <t>User Profiles</t>
  </si>
  <si>
    <t>Local Expertise</t>
  </si>
  <si>
    <t>System Integration</t>
  </si>
  <si>
    <t xml:space="preserve">Performance and Reliability </t>
  </si>
  <si>
    <t>Do you have a local footprint within the borders of South Africa?</t>
  </si>
  <si>
    <t xml:space="preserve"> The system must be able to cater for any Travel Management Policy Changes</t>
  </si>
  <si>
    <t>b)  Travel administrators - who book travel on behalf of others (eg : Personal Assistants)</t>
  </si>
  <si>
    <t>The tool should allow all Eskom Employees the ability to book and manage their business travel Service in accordance to Eskom’s Travel Management policy. The tool should allow all Eskom Employees the ability to book and manage their business travel Service in accordance to Eskom’s Travel Management policy                               a)  Flights (Domestic and International)       b)  Accommodation (Local and International)                                                     c)  Car Rental (Local and International)      d)  Fixed daily allowances                              e)  Travel Contingency Claims</t>
  </si>
  <si>
    <t>Frequent trip history – “Favourites Template</t>
  </si>
  <si>
    <t>When making travel reservations to a frequently visited destination – a “favourites” type of template should be created</t>
  </si>
  <si>
    <t>Preferred Vendors</t>
  </si>
  <si>
    <t>Content</t>
  </si>
  <si>
    <t>Travel related expense Categories</t>
  </si>
  <si>
    <t>The system should be able to cater for various expense categories - E.g. of expense categories :                Accommodation – Local                         Accommodation – Training                      Airline Tickets -Local                                Airline Tickets - Training                               Car Rental – Local                                            Car Rental – Training                                Petrol – Local                                                  Toll Fees- Local                                           Meals &lt;1 Night Local                                        Parking - Local                                                   b)  The system should have the ability to scan and categorise expense claims including mobile</t>
  </si>
  <si>
    <t>Electronic Vouchers</t>
  </si>
  <si>
    <t>a)     Electronic vouchers to be sent via email to traveller once the travel has been approved.                                                          b)    The electronic vouchers should clearly state the all-inclusive breakdown (Accommodation, meals. parking etc.)</t>
  </si>
  <si>
    <t>Payment Processing</t>
  </si>
  <si>
    <t>Forex</t>
  </si>
  <si>
    <t>The system must have the ability to manage forex required for international travel.</t>
  </si>
  <si>
    <t>Guidance, direction and training on the use of the system functionality.</t>
  </si>
  <si>
    <t>Availability Calendar for Accommodation</t>
  </si>
  <si>
    <t xml:space="preserve">a)     Availability checker functionality is required to make searching very easy for the traveler to verify if the Service is available on their desired dates                                           b) The self-Service tool to send an employee a calendar appointment once booking is confirmed                   </t>
  </si>
  <si>
    <t>Self Service Travel Mobile App</t>
  </si>
  <si>
    <t>A mobile App is required to be able to access the self-Service tool on the go (booking and workflow approval)</t>
  </si>
  <si>
    <t>Alerts</t>
  </si>
  <si>
    <t>Unique Ref number</t>
  </si>
  <si>
    <t>The system should generate an order number/reference number for each transaction</t>
  </si>
  <si>
    <t>Communication</t>
  </si>
  <si>
    <t>a)     The Self-Service tool should send travel confirmation to a traveller by both sms and email                                                                 b)    Travel itinerary should be sent to the traveller via email.</t>
  </si>
  <si>
    <t>Manual Services</t>
  </si>
  <si>
    <t xml:space="preserve">a)     The system should cater for requests  in the event that a manual booking was made as per the Travel Management Policy </t>
  </si>
  <si>
    <t>Reservations on Hold</t>
  </si>
  <si>
    <t xml:space="preserve"> The ability to make a provisional booking for a limited time period.</t>
  </si>
  <si>
    <t>Flexi Ticket – For Executives as per National Treasury Guidelines</t>
  </si>
  <si>
    <t>System to cater for business rules allowing  flexible ticket options based on user profiles</t>
  </si>
  <si>
    <t>System support</t>
  </si>
  <si>
    <t>Workflow</t>
  </si>
  <si>
    <t xml:space="preserve">Reporting </t>
  </si>
  <si>
    <t>Maximum users</t>
  </si>
  <si>
    <t>The system must have the ability to accommodate a minimum of 1 and maximum 5000 users concurrently.</t>
  </si>
  <si>
    <t>a)     Quick response times (&lt; 30sec)</t>
  </si>
  <si>
    <t xml:space="preserve">a)    System to prioritise options based on Eskom preferred vendors                            </t>
  </si>
  <si>
    <t>b)     If the preferred choice is not available the next best options in line with Eskom Policy to displayed.</t>
  </si>
  <si>
    <t xml:space="preserve">a)    Pictures of accommodation                 b)    Map view of accommodation location </t>
  </si>
  <si>
    <t xml:space="preserve">a)     The system should support the Credit Card Virtual Payment Method                         </t>
  </si>
  <si>
    <t xml:space="preserve">a)     The system must alert immediately all late requests (not processed 7 days prior to approval for domestic travel 6 weeks prior for international travel)                                   </t>
  </si>
  <si>
    <t xml:space="preserve"> b)    The system to alert if a booking is being duplicated and not allow the user to proceed any further.                                                       </t>
  </si>
  <si>
    <t xml:space="preserve">c)     For mandatory fields - The system should not continue until the field is completed.                                                         </t>
  </si>
  <si>
    <t>e)     The system should alert  if the traveller is not choosing the cheapest fare available and prompt a mandatory reason field to be captured for choosing the more expensive fare.</t>
  </si>
  <si>
    <t xml:space="preserve">b)     The manual booking shall follow the same approval process and business rules workflow as the online Services                                              </t>
  </si>
  <si>
    <t xml:space="preserve">c)    Data for all manual bookings to be included in the reporting tool                              </t>
  </si>
  <si>
    <t>d)     The system should allow for attachments of the manual booking</t>
  </si>
  <si>
    <t xml:space="preserve">Reports are needed to proactively assist in the reduction of respective travel expenditure:                                                    
a)     The tool should be equipped with reporting capabilities and a centralized repository for customer information and business data                                                
b)    The reporting shall be in a format that can be exported to Excel                                       
c)     Reports to be available per profit centre and Year To Date period                               
d)    The tool must be able to collect and analyse data such as daily, weekly and monthly Service volumes so that the Business can have a close-up view of travelling employees, details regarding booked services, cost centres and travel spending                                                        
e)     The data available in the tool should enable us to draw our Travel Management reports on a monthly, quarterly and yearly basis                                                                     
f)      Minimum reporting requirements as per Business Requirement Specification Page 23, 8.3
</t>
  </si>
  <si>
    <t xml:space="preserve">System support eg, system unavailable, system performance, login issues etc.                                               b) 2nd Line support                                       </t>
  </si>
  <si>
    <t>System support eg, system unavailable, system performance, login issues etc.                                              c) 3rd Line support</t>
  </si>
  <si>
    <t>Application Support/ Help Desk</t>
  </si>
  <si>
    <t>Help Desk</t>
  </si>
  <si>
    <t>b)     24x7 availability</t>
  </si>
  <si>
    <t>c)    Pre-existing integration to identified Eskom Systems</t>
  </si>
  <si>
    <t>d) Please submit Technical Returnable 3 as part of customer feedback.</t>
  </si>
  <si>
    <t xml:space="preserve">The system should cater for two different user groups:                                                       a) End-user - traveller who books their own travel                                      </t>
  </si>
  <si>
    <t xml:space="preserve">Automated billing reconcilation </t>
  </si>
  <si>
    <t xml:space="preserve">An automated reconciliation of the billing </t>
  </si>
  <si>
    <t xml:space="preserve">The system must integrate to our Identity and Access Management system (IDM) to authenticate the user.                               </t>
  </si>
  <si>
    <t xml:space="preserve">The system must be able to group costs according to General Chart of accounts (SAP GL accounts)                                  </t>
  </si>
  <si>
    <t>The reimbursements of expenses must be interfaced  to SAP FI</t>
  </si>
  <si>
    <t xml:space="preserve">Help Desk must be able to assist with concierge services eg: cancellations / late Services /travel advice/ manual booking of service                                                       b)    Support for travelers should they need clarity on trips and options                                                         </t>
  </si>
  <si>
    <t>Self Service tool to display warnings if you book a trip that is out of policy as per the Travel Policy and and Procedure -  Refer to the rate sheet</t>
  </si>
  <si>
    <t>Out of policy</t>
  </si>
  <si>
    <t>Accommdation must be booked 48 hours before the check-in date</t>
  </si>
  <si>
    <t>Flights - for local must be booked 7 calendar days before departure date and international, 6 weeks before departure date</t>
  </si>
  <si>
    <t xml:space="preserve">The system must be able to separate each legal entity (eg. Transmission, Distribution, Generation) with different cost centres and be able to bill and report accordingly   </t>
  </si>
  <si>
    <t xml:space="preserve">System to allow claims for travel related expenses (Subsistence allowance - FDA selected by the Traveller based on the meals option selected for accommodation, eg if a traveller selects bed only, the available FDA must be option 2 -FDA 2, refer to rate sheet) </t>
  </si>
  <si>
    <t xml:space="preserve">Basic Functionality of the tool to have the ability to :
a)  Search travel service
b)  Compare Prices (A fare/price search must present trip options with prices up front and policy indicators allowing users to make side by side comparisons)
c)  Request Service
d)  Request Amendments/changes   (The ability to amend tickets and cancel trips as part of the system. When making changes to bookings, the system should prompt the user to update any linked travel services.)
e)  Attach supporting documents e.g. expense claims, ID document, motivation letter etc.
f) A cost breakdown for each travel request is required
</t>
  </si>
  <si>
    <t xml:space="preserve">b) The system and travel agent should also support a Bill Back Model ( Travel agent will pay the third party and bill Eskom) </t>
  </si>
  <si>
    <t xml:space="preserve">System should allow for multi-level approvals                                                          </t>
  </si>
  <si>
    <t>The approver must be able to see the actual price and travel policy status of the products booked also including the lowest applicable price that could have been selected</t>
  </si>
  <si>
    <t>End user training</t>
  </si>
  <si>
    <t>Support and Reporting</t>
  </si>
  <si>
    <t>Does your solution offer the following Reporting capabilities that are easily configurable by a super-user. Please describe how this is achieved.
* Historical event analysis and reporting
* Real-time reporting
* Trend analysis and reporting
* Scenario analysis</t>
  </si>
  <si>
    <t>Non Functional / Help function</t>
  </si>
  <si>
    <t>The Mobile App must have the help functions by using tool-tips, video/sketch/animation content tutorials</t>
  </si>
  <si>
    <t>The Supplier is expected to have the local footprint within the borders of South Africa. Eskom might require the supplier's resources to be on-premise to perform some analysis and engage with relevant technical and business stakeholders.</t>
  </si>
  <si>
    <t>Analysis and Design</t>
  </si>
  <si>
    <t>Compliance to Eskom Environment</t>
  </si>
  <si>
    <t>Demonstration</t>
  </si>
  <si>
    <t>Eskom infrastructure environment covers Microsoft Windows Servers, MS SQL Database, Oracle and the main or core environment where Travel Management is happening is SAP.</t>
  </si>
  <si>
    <t>Provide evidence of successful project implementation (evidence such as reference letter from previous client or certificates, downloadeable from an app store).</t>
  </si>
  <si>
    <t>Provision of proof that the company had successfully implement Travel Management solution to at lease 2 clients. (Web and mobile application).</t>
  </si>
  <si>
    <t>The Supplier product must easily be integratable with Eskom internal system. Will your solution be able to run on these environments?
Please list your extra technologies that might be required in order for your solution to work successfully.</t>
  </si>
  <si>
    <t>The Supplier will be expected to provide training to Eskom End-users.</t>
  </si>
  <si>
    <t>Previous experence in carrying out reporting capabilities</t>
  </si>
  <si>
    <t>SAP Skills</t>
  </si>
  <si>
    <t>Strong Skill in SAP PO and the intergration to the infotypes, Integration to other SAP systems eg. SAP HCM, Portal, retrieving from 3rd party system such as open text records.</t>
  </si>
  <si>
    <t>Can the Solution provide integration to the listed Eskom approved applications</t>
  </si>
  <si>
    <t>Can the supplier physically demonstrate the solution proposed to the Eskom team?</t>
  </si>
  <si>
    <t>Can the Solution provide interaction through workflow capability?</t>
  </si>
  <si>
    <t xml:space="preserve">The system must be able to integrate to Eskom’s core systems (SAP FI and SAP HR)  
</t>
  </si>
  <si>
    <t>System should allow for multi-level approvals: via mobile apps and Web.
Notifications to be sent through Outlook - emails</t>
  </si>
  <si>
    <t>The Supplier product must be already have the link to External third party systems (Flights, Accommodations and Car rentals).</t>
  </si>
  <si>
    <t>The product must have Geographic Information System (GIS) for location references or viewing.</t>
  </si>
  <si>
    <t>System must integrate to 3rd party suppliers such Flight, accommodation and car rentals service providers.
Please provide proof the your solution already have a link to service providers.</t>
  </si>
  <si>
    <t>Please provide assurance that the Intelectual Property (IP) of the solution will remain with Eskom</t>
  </si>
  <si>
    <t>Intelectual Property Ownership</t>
  </si>
  <si>
    <t>Eskom requires to retain the Intelectual Property (IP). 
Please provide assurance that this will be done accordingly.</t>
  </si>
  <si>
    <t>DATA SECURITY FROM 3RD PARTY SERVICE PROVIDERS</t>
  </si>
  <si>
    <t xml:space="preserve">The Supplier must ensure that the 3rd party service providers they are deal with adhere to POPIA framework. 
Provide evidence or proof that your 3rd party suppliers systems will protect Eskom customers data.
</t>
  </si>
  <si>
    <t xml:space="preserve">The system must integrate to Geographic Information System (GIS)  
* Show pictures of accommodation 
* Map view of accommodation location </t>
  </si>
  <si>
    <t>Please provide a breakdown of the following with regards to training:                                
a)  List of courses provided (incl a description)           b) Duration of each course</t>
  </si>
  <si>
    <t xml:space="preserve">System support eg, system unavailable, system performance, login issues etc.           
a) 1st Line support                                        </t>
  </si>
  <si>
    <t xml:space="preserve">The system should have min 2 environments 
a) Testing environment
b) Production environment
</t>
  </si>
  <si>
    <t>Working environment</t>
  </si>
  <si>
    <t>The system must be able to integrate to Eskom’s core systems.
* SAP HCM &amp; FI
* IDM
* OpenText Content Server
* Microsoft Outlook
* Zenzele - Portal</t>
  </si>
  <si>
    <t>The system must apply/ have validity dates functionality for all master data.</t>
  </si>
  <si>
    <t>Virtual,e-learning (self paced) and step by step noddy guides is required. Skills transfer to Eskom cross functional and support teams is required</t>
  </si>
  <si>
    <t xml:space="preserve">How well has the Tenderer described how scope requirements will be met?  </t>
  </si>
  <si>
    <t xml:space="preserve">How well has the Tenderer described how scope requirements will be met?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</si>
</sst>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 ;[Red]\-0\ "/>
  </numFmts>
  <fonts count="49" x14ac:knownFonts="1">
    <font>
      <sz val="11"/>
      <color indexed="8"/>
      <name val="Calibri"/>
      <family val="2"/>
    </font>
    <font>
      <sz val="11"/>
      <color theme="1"/>
      <name val="Calibri"/>
      <family val="2"/>
      <scheme val="minor"/>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b/>
      <sz val="10"/>
      <name val="Arial"/>
      <family val="2"/>
    </font>
    <font>
      <sz val="10"/>
      <color indexed="10"/>
      <name val="Arial"/>
      <family val="2"/>
    </font>
    <font>
      <b/>
      <sz val="10"/>
      <color rgb="FF002060"/>
      <name val="Arial"/>
      <family val="2"/>
    </font>
    <font>
      <sz val="10"/>
      <color rgb="FFFF0000"/>
      <name val="Arial"/>
      <family val="2"/>
    </font>
    <font>
      <sz val="10"/>
      <color theme="1"/>
      <name val="Arial"/>
      <family val="2"/>
    </font>
    <font>
      <sz val="11"/>
      <color rgb="FF000000"/>
      <name val="Calibri"/>
      <family val="2"/>
    </font>
    <font>
      <sz val="11"/>
      <color rgb="FFFF0000"/>
      <name val="Calibri"/>
      <family val="2"/>
    </font>
    <font>
      <b/>
      <sz val="11"/>
      <color rgb="FFFF0000"/>
      <name val="Calibri"/>
      <family val="2"/>
    </font>
    <font>
      <sz val="8"/>
      <color indexed="8"/>
      <name val="Arial"/>
      <family val="2"/>
    </font>
    <font>
      <b/>
      <u/>
      <sz val="10"/>
      <color indexed="8"/>
      <name val="Arial"/>
      <family val="2"/>
    </font>
    <font>
      <b/>
      <sz val="8"/>
      <color indexed="8"/>
      <name val="Arial"/>
      <family val="2"/>
    </font>
    <font>
      <b/>
      <sz val="9"/>
      <color indexed="8"/>
      <name val="Arial"/>
      <family val="2"/>
    </font>
    <font>
      <b/>
      <sz val="11"/>
      <color rgb="FF000000"/>
      <name val="Calibri"/>
      <family val="2"/>
    </font>
    <font>
      <sz val="11"/>
      <color indexed="8"/>
      <name val="Arial"/>
      <family val="2"/>
    </font>
    <font>
      <sz val="11"/>
      <name val="Arial"/>
      <family val="2"/>
    </font>
    <font>
      <b/>
      <u/>
      <sz val="12"/>
      <color indexed="8"/>
      <name val="Arial"/>
      <family val="2"/>
    </font>
    <font>
      <b/>
      <u/>
      <sz val="11"/>
      <name val="Arial"/>
      <family val="2"/>
    </font>
    <font>
      <b/>
      <sz val="10"/>
      <color rgb="FFFF0000"/>
      <name val="Arial"/>
      <family val="2"/>
    </font>
    <font>
      <b/>
      <sz val="11"/>
      <name val="Arial"/>
      <family val="2"/>
    </font>
    <font>
      <b/>
      <sz val="11"/>
      <color indexed="8"/>
      <name val="Arial"/>
      <family val="2"/>
    </font>
    <font>
      <sz val="11"/>
      <color indexed="62"/>
      <name val="Arial"/>
      <family val="2"/>
    </font>
    <font>
      <b/>
      <sz val="11"/>
      <color indexed="62"/>
      <name val="Arial"/>
      <family val="2"/>
    </font>
    <font>
      <sz val="14"/>
      <color indexed="8"/>
      <name val="Arial"/>
      <family val="2"/>
    </font>
    <font>
      <sz val="10"/>
      <color rgb="FF000000"/>
      <name val="Arial"/>
      <family val="2"/>
    </font>
    <font>
      <b/>
      <sz val="10"/>
      <color rgb="FF000000"/>
      <name val="Arial"/>
      <family val="2"/>
    </font>
  </fonts>
  <fills count="41">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0.14999847407452621"/>
        <bgColor indexed="64"/>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9" tint="0.39997558519241921"/>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8"/>
      </top>
      <bottom/>
      <diagonal/>
    </border>
    <border>
      <left style="thin">
        <color indexed="8"/>
      </left>
      <right style="thin">
        <color indexed="8"/>
      </right>
      <top/>
      <bottom/>
      <diagonal/>
    </border>
    <border>
      <left style="thin">
        <color indexed="8"/>
      </left>
      <right/>
      <top/>
      <bottom/>
      <diagonal/>
    </border>
  </borders>
  <cellStyleXfs count="45">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3" fillId="23" borderId="7" applyNumberFormat="0" applyAlignment="0" applyProtection="0"/>
    <xf numFmtId="0" fontId="15" fillId="20" borderId="8" applyNumberFormat="0" applyAlignment="0" applyProtection="0"/>
    <xf numFmtId="9" fontId="2" fillId="0" borderId="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 fillId="0" borderId="0"/>
    <xf numFmtId="0" fontId="23" fillId="0" borderId="0"/>
  </cellStyleXfs>
  <cellXfs count="312">
    <xf numFmtId="0" fontId="0" fillId="0" borderId="0" xfId="0"/>
    <xf numFmtId="0" fontId="19" fillId="0" borderId="0" xfId="0" applyFont="1"/>
    <xf numFmtId="0" fontId="19" fillId="0" borderId="0" xfId="0" applyFont="1" applyAlignment="1">
      <alignment horizontal="center"/>
    </xf>
    <xf numFmtId="0" fontId="20" fillId="0" borderId="0" xfId="0" applyFont="1"/>
    <xf numFmtId="0" fontId="20" fillId="25" borderId="10" xfId="0" applyFont="1" applyFill="1" applyBorder="1" applyAlignment="1">
      <alignment horizontal="center" vertical="center"/>
    </xf>
    <xf numFmtId="0" fontId="19" fillId="26" borderId="10" xfId="0" applyFont="1" applyFill="1" applyBorder="1" applyAlignment="1" applyProtection="1">
      <alignment horizontal="center" vertical="center"/>
      <protection locked="0"/>
    </xf>
    <xf numFmtId="0" fontId="19" fillId="0" borderId="0" xfId="0" applyFont="1" applyAlignment="1">
      <alignment horizontal="center" vertical="center"/>
    </xf>
    <xf numFmtId="0" fontId="19" fillId="0" borderId="0" xfId="0" applyFont="1" applyAlignment="1">
      <alignment horizontal="center" vertical="center" wrapText="1"/>
    </xf>
    <xf numFmtId="9" fontId="20" fillId="0" borderId="0" xfId="0" applyNumberFormat="1" applyFont="1" applyAlignment="1">
      <alignment horizontal="center" vertical="center"/>
    </xf>
    <xf numFmtId="0" fontId="20" fillId="0" borderId="0" xfId="0" applyFont="1" applyAlignment="1">
      <alignment horizontal="center" vertical="center" wrapText="1"/>
    </xf>
    <xf numFmtId="0" fontId="24" fillId="25" borderId="10" xfId="0" applyFont="1" applyFill="1" applyBorder="1" applyAlignment="1" applyProtection="1">
      <alignment horizontal="left" vertical="center"/>
      <protection locked="0"/>
    </xf>
    <xf numFmtId="0" fontId="20" fillId="0" borderId="0" xfId="0" applyFont="1" applyAlignment="1">
      <alignment horizontal="left" vertical="center"/>
    </xf>
    <xf numFmtId="0" fontId="19" fillId="0" borderId="12" xfId="0" applyFont="1" applyBorder="1" applyAlignment="1">
      <alignment horizontal="left" vertical="center" wrapText="1"/>
    </xf>
    <xf numFmtId="0" fontId="19" fillId="0" borderId="0" xfId="0" applyFont="1" applyAlignment="1">
      <alignment horizontal="left" vertical="center" wrapText="1"/>
    </xf>
    <xf numFmtId="0" fontId="19" fillId="0" borderId="0" xfId="0" applyFont="1" applyAlignment="1">
      <alignment horizontal="left" vertical="center"/>
    </xf>
    <xf numFmtId="0" fontId="20" fillId="0" borderId="0" xfId="0" applyFont="1" applyAlignment="1">
      <alignment horizontal="center" vertical="center"/>
    </xf>
    <xf numFmtId="0" fontId="24" fillId="25" borderId="0" xfId="0" applyFont="1" applyFill="1" applyAlignment="1">
      <alignment horizontal="left" vertical="center"/>
    </xf>
    <xf numFmtId="0" fontId="24" fillId="25" borderId="0" xfId="0" applyFont="1" applyFill="1" applyAlignment="1" applyProtection="1">
      <alignment horizontal="left" vertical="center"/>
      <protection locked="0"/>
    </xf>
    <xf numFmtId="0" fontId="20" fillId="25" borderId="0" xfId="0" applyFont="1" applyFill="1" applyAlignment="1">
      <alignment horizontal="left" vertical="center"/>
    </xf>
    <xf numFmtId="0" fontId="20" fillId="27" borderId="14" xfId="0" applyFont="1" applyFill="1" applyBorder="1" applyAlignment="1">
      <alignment horizontal="center" vertical="center" wrapText="1"/>
    </xf>
    <xf numFmtId="0" fontId="20" fillId="27" borderId="14" xfId="0" applyFont="1" applyFill="1" applyBorder="1" applyAlignment="1">
      <alignment horizontal="left" vertical="center" wrapText="1"/>
    </xf>
    <xf numFmtId="0" fontId="20" fillId="28" borderId="15" xfId="0" applyFont="1" applyFill="1" applyBorder="1" applyAlignment="1">
      <alignment horizontal="left" vertical="top"/>
    </xf>
    <xf numFmtId="0" fontId="19" fillId="0" borderId="10" xfId="0" quotePrefix="1" applyFont="1" applyBorder="1" applyAlignment="1">
      <alignment horizontal="center" vertical="center" wrapText="1"/>
    </xf>
    <xf numFmtId="0" fontId="19" fillId="0" borderId="10" xfId="0" applyFont="1" applyBorder="1" applyAlignment="1">
      <alignment horizontal="left" vertical="center" wrapText="1"/>
    </xf>
    <xf numFmtId="0" fontId="19" fillId="31" borderId="10" xfId="0" applyFont="1" applyFill="1" applyBorder="1" applyAlignment="1" applyProtection="1">
      <alignment horizontal="center" vertical="center" wrapText="1"/>
      <protection locked="0"/>
    </xf>
    <xf numFmtId="9" fontId="19" fillId="31" borderId="10" xfId="0" applyNumberFormat="1" applyFont="1" applyFill="1" applyBorder="1" applyAlignment="1" applyProtection="1">
      <alignment horizontal="center" vertical="center" wrapText="1"/>
      <protection locked="0"/>
    </xf>
    <xf numFmtId="0" fontId="0" fillId="0" borderId="10" xfId="0" applyBorder="1"/>
    <xf numFmtId="0" fontId="20" fillId="27" borderId="10" xfId="0" applyFont="1" applyFill="1" applyBorder="1" applyAlignment="1">
      <alignment horizontal="center" vertical="center" wrapText="1"/>
    </xf>
    <xf numFmtId="0" fontId="19" fillId="0" borderId="17" xfId="0" applyFont="1" applyBorder="1" applyAlignment="1">
      <alignment horizontal="left" vertical="center" wrapText="1"/>
    </xf>
    <xf numFmtId="0" fontId="19" fillId="31" borderId="17" xfId="0" applyFont="1" applyFill="1" applyBorder="1" applyAlignment="1" applyProtection="1">
      <alignment horizontal="center" vertical="center" wrapText="1"/>
      <protection locked="0"/>
    </xf>
    <xf numFmtId="0" fontId="24" fillId="0" borderId="0" xfId="0" applyFont="1" applyAlignment="1">
      <alignment horizontal="left" vertical="center"/>
    </xf>
    <xf numFmtId="0" fontId="24" fillId="0" borderId="0" xfId="0" applyFont="1" applyAlignment="1" applyProtection="1">
      <alignment horizontal="left" vertical="center"/>
      <protection locked="0"/>
    </xf>
    <xf numFmtId="0" fontId="19" fillId="0" borderId="14" xfId="0" applyFont="1" applyBorder="1" applyAlignment="1" applyProtection="1">
      <alignment horizontal="center" vertical="center" wrapText="1"/>
      <protection locked="0"/>
    </xf>
    <xf numFmtId="9" fontId="0" fillId="0" borderId="0" xfId="0" applyNumberFormat="1"/>
    <xf numFmtId="9" fontId="0" fillId="0" borderId="10" xfId="0" applyNumberFormat="1" applyBorder="1"/>
    <xf numFmtId="0" fontId="20" fillId="27" borderId="0" xfId="0" applyFont="1" applyFill="1" applyAlignment="1">
      <alignment horizontal="left" vertical="center" wrapText="1"/>
    </xf>
    <xf numFmtId="0" fontId="19" fillId="0" borderId="17" xfId="0" applyFont="1" applyBorder="1" applyAlignment="1" applyProtection="1">
      <alignment horizontal="left" vertical="top" wrapText="1"/>
      <protection locked="0"/>
    </xf>
    <xf numFmtId="0" fontId="17" fillId="0" borderId="10" xfId="0" applyFont="1" applyBorder="1"/>
    <xf numFmtId="0" fontId="19" fillId="0" borderId="10" xfId="0" applyFont="1" applyBorder="1"/>
    <xf numFmtId="49" fontId="2" fillId="0" borderId="10" xfId="0" applyNumberFormat="1" applyFont="1" applyBorder="1" applyAlignment="1">
      <alignment horizontal="left" vertical="top" wrapText="1"/>
    </xf>
    <xf numFmtId="0" fontId="2" fillId="0" borderId="14" xfId="0" applyFont="1" applyBorder="1" applyAlignment="1">
      <alignment horizontal="left" vertical="center" wrapText="1"/>
    </xf>
    <xf numFmtId="0" fontId="2" fillId="0" borderId="10" xfId="0" applyFont="1" applyBorder="1" applyAlignment="1">
      <alignment horizontal="left" vertical="center" wrapText="1"/>
    </xf>
    <xf numFmtId="0" fontId="2" fillId="0" borderId="18" xfId="0" applyFont="1" applyBorder="1" applyAlignment="1">
      <alignment horizontal="left" vertical="center" wrapText="1"/>
    </xf>
    <xf numFmtId="0" fontId="30" fillId="0" borderId="0" xfId="0" applyFont="1"/>
    <xf numFmtId="0" fontId="27" fillId="0" borderId="0" xfId="0" applyFont="1"/>
    <xf numFmtId="0" fontId="27" fillId="0" borderId="0" xfId="0" applyFont="1" applyAlignment="1">
      <alignment horizontal="center" vertical="center"/>
    </xf>
    <xf numFmtId="0" fontId="19" fillId="31" borderId="24" xfId="0" applyFont="1" applyFill="1" applyBorder="1" applyAlignment="1" applyProtection="1">
      <alignment horizontal="center" vertical="center" wrapText="1"/>
      <protection locked="0"/>
    </xf>
    <xf numFmtId="49" fontId="2" fillId="0" borderId="21" xfId="0" applyNumberFormat="1" applyFont="1" applyBorder="1" applyAlignment="1">
      <alignment horizontal="left" vertical="top" wrapText="1"/>
    </xf>
    <xf numFmtId="0" fontId="2" fillId="0" borderId="0" xfId="0" applyFont="1" applyAlignment="1" applyProtection="1">
      <alignment horizontal="left" vertical="top" wrapText="1"/>
      <protection locked="0"/>
    </xf>
    <xf numFmtId="0" fontId="2" fillId="0" borderId="39" xfId="0" applyFont="1" applyBorder="1" applyAlignment="1" applyProtection="1">
      <alignment horizontal="left" vertical="top" wrapText="1"/>
      <protection locked="0"/>
    </xf>
    <xf numFmtId="49" fontId="28" fillId="0" borderId="21" xfId="0" applyNumberFormat="1" applyFont="1" applyBorder="1" applyAlignment="1">
      <alignment horizontal="left" vertical="top" wrapText="1"/>
    </xf>
    <xf numFmtId="0" fontId="2" fillId="0" borderId="21" xfId="0" applyFont="1" applyBorder="1" applyAlignment="1">
      <alignment horizontal="left" vertical="top" wrapText="1"/>
    </xf>
    <xf numFmtId="0" fontId="19" fillId="31" borderId="10" xfId="0" applyFont="1" applyFill="1" applyBorder="1" applyAlignment="1" applyProtection="1">
      <alignment horizontal="left" vertical="center" wrapText="1"/>
      <protection locked="0"/>
    </xf>
    <xf numFmtId="0" fontId="31" fillId="0" borderId="0" xfId="0" applyFont="1"/>
    <xf numFmtId="9" fontId="2" fillId="34" borderId="10" xfId="39" applyFill="1" applyBorder="1"/>
    <xf numFmtId="10" fontId="2" fillId="34" borderId="10" xfId="39" applyNumberFormat="1" applyFill="1" applyBorder="1"/>
    <xf numFmtId="0" fontId="24" fillId="25" borderId="21" xfId="0" applyFont="1" applyFill="1" applyBorder="1" applyAlignment="1">
      <alignment horizontal="left" vertical="center"/>
    </xf>
    <xf numFmtId="0" fontId="24" fillId="25" borderId="20" xfId="0" applyFont="1" applyFill="1" applyBorder="1" applyAlignment="1">
      <alignment horizontal="left" vertical="center"/>
    </xf>
    <xf numFmtId="0" fontId="19" fillId="25" borderId="10" xfId="0" applyFont="1" applyFill="1" applyBorder="1" applyAlignment="1">
      <alignment horizontal="center" vertical="center"/>
    </xf>
    <xf numFmtId="0" fontId="24" fillId="25" borderId="10" xfId="0" applyFont="1" applyFill="1" applyBorder="1" applyAlignment="1">
      <alignment horizontal="left" vertical="center"/>
    </xf>
    <xf numFmtId="0" fontId="20" fillId="25" borderId="21" xfId="0" applyFont="1" applyFill="1" applyBorder="1" applyAlignment="1">
      <alignment horizontal="left" vertical="center"/>
    </xf>
    <xf numFmtId="0" fontId="20" fillId="25" borderId="22" xfId="0" applyFont="1" applyFill="1" applyBorder="1" applyAlignment="1">
      <alignment horizontal="left" vertical="center"/>
    </xf>
    <xf numFmtId="0" fontId="20" fillId="25" borderId="20" xfId="0" applyFont="1" applyFill="1" applyBorder="1" applyAlignment="1">
      <alignment horizontal="left" vertical="center"/>
    </xf>
    <xf numFmtId="0" fontId="19" fillId="0" borderId="0" xfId="0" applyFont="1" applyAlignment="1" applyProtection="1">
      <alignment horizontal="center" vertical="center"/>
      <protection hidden="1"/>
    </xf>
    <xf numFmtId="0" fontId="19" fillId="0" borderId="11" xfId="0" applyFont="1" applyBorder="1" applyAlignment="1" applyProtection="1">
      <alignment horizontal="center" vertical="center"/>
      <protection hidden="1"/>
    </xf>
    <xf numFmtId="0" fontId="20" fillId="27" borderId="16" xfId="0" applyFont="1" applyFill="1" applyBorder="1" applyAlignment="1" applyProtection="1">
      <alignment horizontal="center" vertical="center" wrapText="1"/>
      <protection hidden="1"/>
    </xf>
    <xf numFmtId="0" fontId="19" fillId="0" borderId="10" xfId="0" applyFont="1" applyBorder="1" applyAlignment="1" applyProtection="1">
      <alignment horizontal="center" vertical="center" wrapText="1"/>
      <protection locked="0" hidden="1"/>
    </xf>
    <xf numFmtId="0" fontId="20" fillId="0" borderId="0" xfId="0" applyFont="1" applyAlignment="1" applyProtection="1">
      <alignment horizontal="center" vertical="center" wrapText="1"/>
      <protection hidden="1"/>
    </xf>
    <xf numFmtId="0" fontId="32" fillId="0" borderId="0" xfId="0" applyFont="1" applyAlignment="1">
      <alignment horizontal="center" vertical="center"/>
    </xf>
    <xf numFmtId="0" fontId="34" fillId="0" borderId="0" xfId="0" applyFont="1" applyAlignment="1">
      <alignment horizontal="center" vertical="center"/>
    </xf>
    <xf numFmtId="0" fontId="19" fillId="0" borderId="12" xfId="0" applyFont="1" applyBorder="1" applyAlignment="1" applyProtection="1">
      <alignment horizontal="center" vertical="center"/>
      <protection hidden="1"/>
    </xf>
    <xf numFmtId="0" fontId="20" fillId="30" borderId="40" xfId="0" applyFont="1" applyFill="1" applyBorder="1" applyAlignment="1">
      <alignment horizontal="center" vertical="center" wrapText="1"/>
    </xf>
    <xf numFmtId="0" fontId="20" fillId="29" borderId="21" xfId="0" applyFont="1" applyFill="1" applyBorder="1" applyAlignment="1" applyProtection="1">
      <alignment vertical="center" wrapText="1"/>
      <protection hidden="1"/>
    </xf>
    <xf numFmtId="0" fontId="20" fillId="29" borderId="40" xfId="0" applyFont="1" applyFill="1" applyBorder="1" applyAlignment="1" applyProtection="1">
      <alignment horizontal="center" vertical="center" wrapText="1"/>
      <protection hidden="1"/>
    </xf>
    <xf numFmtId="165" fontId="19" fillId="26" borderId="10" xfId="0" applyNumberFormat="1" applyFont="1" applyFill="1" applyBorder="1" applyAlignment="1" applyProtection="1">
      <alignment horizontal="center" vertical="center" wrapText="1"/>
      <protection hidden="1"/>
    </xf>
    <xf numFmtId="0" fontId="19" fillId="25" borderId="10" xfId="0" applyFont="1" applyFill="1" applyBorder="1" applyAlignment="1" applyProtection="1">
      <alignment horizontal="center" vertical="center"/>
      <protection hidden="1"/>
    </xf>
    <xf numFmtId="165" fontId="22" fillId="0" borderId="13" xfId="0" applyNumberFormat="1" applyFont="1" applyBorder="1" applyAlignment="1" applyProtection="1">
      <alignment horizontal="center" vertical="center"/>
      <protection hidden="1"/>
    </xf>
    <xf numFmtId="0" fontId="20" fillId="29" borderId="22" xfId="0" applyFont="1" applyFill="1" applyBorder="1" applyAlignment="1" applyProtection="1">
      <alignment vertical="center"/>
      <protection hidden="1"/>
    </xf>
    <xf numFmtId="10" fontId="21" fillId="0" borderId="10" xfId="0" applyNumberFormat="1" applyFont="1" applyBorder="1" applyAlignment="1" applyProtection="1">
      <alignment horizontal="center" vertical="center" wrapText="1"/>
      <protection hidden="1"/>
    </xf>
    <xf numFmtId="9" fontId="2" fillId="0" borderId="13" xfId="39" applyBorder="1" applyAlignment="1" applyProtection="1">
      <alignment horizontal="center" vertical="center"/>
      <protection hidden="1"/>
    </xf>
    <xf numFmtId="0" fontId="19" fillId="0" borderId="0" xfId="0" applyFont="1" applyAlignment="1" applyProtection="1">
      <alignment horizontal="center" vertical="center" wrapText="1"/>
      <protection hidden="1"/>
    </xf>
    <xf numFmtId="0" fontId="20" fillId="30" borderId="40" xfId="0" applyFont="1" applyFill="1" applyBorder="1" applyAlignment="1" applyProtection="1">
      <alignment horizontal="center" vertical="center" wrapText="1"/>
      <protection hidden="1"/>
    </xf>
    <xf numFmtId="10" fontId="2" fillId="0" borderId="10" xfId="0" applyNumberFormat="1" applyFont="1" applyBorder="1" applyAlignment="1" applyProtection="1">
      <alignment horizontal="center" vertical="center" wrapText="1"/>
      <protection hidden="1"/>
    </xf>
    <xf numFmtId="10" fontId="22" fillId="0" borderId="0" xfId="0" applyNumberFormat="1" applyFont="1" applyAlignment="1" applyProtection="1">
      <alignment horizontal="center" vertical="center" wrapText="1"/>
      <protection hidden="1"/>
    </xf>
    <xf numFmtId="10" fontId="21" fillId="0" borderId="17" xfId="0" applyNumberFormat="1" applyFont="1" applyBorder="1" applyAlignment="1" applyProtection="1">
      <alignment horizontal="center" vertical="center"/>
      <protection hidden="1"/>
    </xf>
    <xf numFmtId="10" fontId="21" fillId="0" borderId="14" xfId="0" applyNumberFormat="1" applyFont="1" applyBorder="1" applyAlignment="1" applyProtection="1">
      <alignment horizontal="center" vertical="center"/>
      <protection hidden="1"/>
    </xf>
    <xf numFmtId="10" fontId="22" fillId="0" borderId="13" xfId="0" applyNumberFormat="1" applyFont="1" applyBorder="1" applyAlignment="1" applyProtection="1">
      <alignment horizontal="center" vertical="center"/>
      <protection hidden="1"/>
    </xf>
    <xf numFmtId="0" fontId="20" fillId="30" borderId="10" xfId="0" applyFont="1" applyFill="1" applyBorder="1" applyAlignment="1" applyProtection="1">
      <alignment vertical="center" wrapText="1"/>
      <protection hidden="1"/>
    </xf>
    <xf numFmtId="0" fontId="20" fillId="30" borderId="10" xfId="0" applyFont="1" applyFill="1" applyBorder="1" applyAlignment="1">
      <alignment vertical="center" wrapText="1"/>
    </xf>
    <xf numFmtId="0" fontId="20" fillId="29" borderId="17" xfId="0" applyFont="1" applyFill="1" applyBorder="1" applyAlignment="1" applyProtection="1">
      <alignment vertical="center" wrapText="1"/>
      <protection hidden="1"/>
    </xf>
    <xf numFmtId="0" fontId="20" fillId="29" borderId="14" xfId="0" applyFont="1" applyFill="1" applyBorder="1" applyAlignment="1" applyProtection="1">
      <alignment horizontal="center" vertical="center" wrapText="1"/>
      <protection hidden="1"/>
    </xf>
    <xf numFmtId="0" fontId="20" fillId="29" borderId="19" xfId="0" applyFont="1" applyFill="1" applyBorder="1" applyAlignment="1" applyProtection="1">
      <alignment vertical="center"/>
      <protection hidden="1"/>
    </xf>
    <xf numFmtId="0" fontId="20" fillId="30" borderId="10" xfId="0" applyFont="1" applyFill="1" applyBorder="1" applyAlignment="1">
      <alignment vertical="center"/>
    </xf>
    <xf numFmtId="0" fontId="20" fillId="30" borderId="10" xfId="0" applyFont="1" applyFill="1" applyBorder="1" applyAlignment="1" applyProtection="1">
      <alignment vertical="center"/>
      <protection hidden="1"/>
    </xf>
    <xf numFmtId="10" fontId="21" fillId="32" borderId="10" xfId="0" applyNumberFormat="1" applyFont="1" applyFill="1" applyBorder="1" applyAlignment="1" applyProtection="1">
      <alignment horizontal="center" vertical="center" wrapText="1"/>
      <protection hidden="1"/>
    </xf>
    <xf numFmtId="0" fontId="17" fillId="0" borderId="0" xfId="0" applyFont="1"/>
    <xf numFmtId="0" fontId="17" fillId="34" borderId="0" xfId="0" applyFont="1" applyFill="1"/>
    <xf numFmtId="0" fontId="17" fillId="36" borderId="0" xfId="0" applyFont="1" applyFill="1"/>
    <xf numFmtId="0" fontId="17" fillId="37" borderId="0" xfId="0" applyFont="1" applyFill="1"/>
    <xf numFmtId="0" fontId="17" fillId="35" borderId="0" xfId="0" applyFont="1" applyFill="1"/>
    <xf numFmtId="0" fontId="17" fillId="38" borderId="0" xfId="0" applyFont="1" applyFill="1"/>
    <xf numFmtId="0" fontId="24" fillId="25" borderId="0" xfId="0" applyFont="1" applyFill="1" applyAlignment="1">
      <alignment horizontal="left" vertical="center" wrapText="1"/>
    </xf>
    <xf numFmtId="0" fontId="24" fillId="25" borderId="0" xfId="0" applyFont="1" applyFill="1" applyAlignment="1" applyProtection="1">
      <alignment horizontal="left" vertical="center" wrapText="1"/>
      <protection locked="0"/>
    </xf>
    <xf numFmtId="0" fontId="20" fillId="25" borderId="0" xfId="0" applyFont="1" applyFill="1" applyAlignment="1">
      <alignment horizontal="left" vertical="center" wrapText="1"/>
    </xf>
    <xf numFmtId="0" fontId="20" fillId="28" borderId="15" xfId="0" applyFont="1" applyFill="1" applyBorder="1" applyAlignment="1">
      <alignment horizontal="left" vertical="top" wrapText="1"/>
    </xf>
    <xf numFmtId="0" fontId="19" fillId="25" borderId="10" xfId="0" applyFont="1" applyFill="1" applyBorder="1" applyAlignment="1">
      <alignment horizontal="center" vertical="center" wrapText="1"/>
    </xf>
    <xf numFmtId="0" fontId="37" fillId="0" borderId="10" xfId="0" quotePrefix="1" applyFont="1" applyBorder="1" applyAlignment="1">
      <alignment horizontal="center" vertical="center" wrapText="1"/>
    </xf>
    <xf numFmtId="0" fontId="37" fillId="0" borderId="10" xfId="0" applyFont="1" applyBorder="1" applyAlignment="1">
      <alignment vertical="top" wrapText="1"/>
    </xf>
    <xf numFmtId="0" fontId="19" fillId="31" borderId="20" xfId="0" applyFont="1" applyFill="1" applyBorder="1" applyAlignment="1" applyProtection="1">
      <alignment horizontal="center" vertical="center" wrapText="1"/>
      <protection locked="0"/>
    </xf>
    <xf numFmtId="49" fontId="38" fillId="0" borderId="10" xfId="0" applyNumberFormat="1" applyFont="1" applyBorder="1" applyAlignment="1">
      <alignment vertical="top" wrapText="1"/>
    </xf>
    <xf numFmtId="49" fontId="38" fillId="0" borderId="10" xfId="0" applyNumberFormat="1" applyFont="1" applyBorder="1" applyAlignment="1">
      <alignment horizontal="left" vertical="top" wrapText="1"/>
    </xf>
    <xf numFmtId="0" fontId="38" fillId="0" borderId="10" xfId="0" applyFont="1" applyBorder="1" applyAlignment="1" applyProtection="1">
      <alignment vertical="top" wrapText="1"/>
      <protection locked="0"/>
    </xf>
    <xf numFmtId="0" fontId="17" fillId="39" borderId="0" xfId="0" applyFont="1" applyFill="1"/>
    <xf numFmtId="0" fontId="19" fillId="0" borderId="10" xfId="0" applyFont="1" applyBorder="1" applyAlignment="1">
      <alignment horizontal="left" vertical="top" wrapText="1"/>
    </xf>
    <xf numFmtId="0" fontId="19" fillId="0" borderId="10" xfId="0" applyFont="1" applyBorder="1" applyAlignment="1" applyProtection="1">
      <alignment horizontal="center" vertical="top" wrapText="1"/>
      <protection locked="0" hidden="1"/>
    </xf>
    <xf numFmtId="10" fontId="2" fillId="0" borderId="10" xfId="0" applyNumberFormat="1" applyFont="1" applyBorder="1" applyAlignment="1" applyProtection="1">
      <alignment horizontal="center" vertical="top" wrapText="1"/>
      <protection hidden="1"/>
    </xf>
    <xf numFmtId="10" fontId="2" fillId="0" borderId="15" xfId="0" applyNumberFormat="1" applyFont="1" applyBorder="1" applyAlignment="1" applyProtection="1">
      <alignment horizontal="center" vertical="top" wrapText="1"/>
      <protection hidden="1"/>
    </xf>
    <xf numFmtId="9" fontId="35" fillId="0" borderId="28" xfId="0" applyNumberFormat="1" applyFont="1" applyBorder="1" applyAlignment="1">
      <alignment vertical="center" wrapText="1"/>
    </xf>
    <xf numFmtId="9" fontId="35" fillId="0" borderId="36" xfId="0" applyNumberFormat="1" applyFont="1" applyBorder="1" applyAlignment="1">
      <alignment vertical="center" wrapText="1"/>
    </xf>
    <xf numFmtId="10" fontId="24" fillId="35" borderId="10" xfId="39" applyNumberFormat="1" applyFont="1" applyFill="1" applyBorder="1"/>
    <xf numFmtId="0" fontId="19" fillId="34" borderId="10" xfId="0" applyFont="1" applyFill="1" applyBorder="1" applyAlignment="1">
      <alignment wrapText="1"/>
    </xf>
    <xf numFmtId="0" fontId="0" fillId="33" borderId="0" xfId="0" applyFill="1"/>
    <xf numFmtId="0" fontId="37" fillId="0" borderId="10" xfId="0" applyFont="1" applyBorder="1" applyAlignment="1">
      <alignment vertical="center" wrapText="1"/>
    </xf>
    <xf numFmtId="0" fontId="38" fillId="0" borderId="10" xfId="0" applyFont="1" applyBorder="1" applyAlignment="1">
      <alignment vertical="center" wrapText="1"/>
    </xf>
    <xf numFmtId="0" fontId="38" fillId="0" borderId="10" xfId="0" applyFont="1" applyBorder="1" applyAlignment="1">
      <alignment vertical="top" wrapText="1"/>
    </xf>
    <xf numFmtId="0" fontId="2" fillId="0" borderId="10" xfId="0" applyFont="1" applyBorder="1" applyAlignment="1">
      <alignment horizontal="left" vertical="top" wrapText="1"/>
    </xf>
    <xf numFmtId="0" fontId="42" fillId="25" borderId="10" xfId="0" applyFont="1" applyFill="1" applyBorder="1" applyAlignment="1">
      <alignment horizontal="left" vertical="center"/>
    </xf>
    <xf numFmtId="0" fontId="42" fillId="0" borderId="0" xfId="0" applyFont="1" applyAlignment="1">
      <alignment horizontal="left" vertical="center"/>
    </xf>
    <xf numFmtId="0" fontId="42" fillId="25" borderId="0" xfId="0" applyFont="1" applyFill="1" applyAlignment="1">
      <alignment horizontal="left" vertical="center"/>
    </xf>
    <xf numFmtId="0" fontId="37" fillId="0" borderId="0" xfId="0" applyFont="1" applyAlignment="1">
      <alignment horizontal="center" vertical="center"/>
    </xf>
    <xf numFmtId="0" fontId="37" fillId="0" borderId="0" xfId="0" applyFont="1" applyAlignment="1" applyProtection="1">
      <alignment horizontal="center" vertical="center"/>
      <protection hidden="1"/>
    </xf>
    <xf numFmtId="0" fontId="37" fillId="0" borderId="0" xfId="0" applyFont="1" applyAlignment="1" applyProtection="1">
      <alignment horizontal="center" vertical="center" wrapText="1"/>
      <protection hidden="1"/>
    </xf>
    <xf numFmtId="0" fontId="37" fillId="0" borderId="0" xfId="0" applyFont="1"/>
    <xf numFmtId="0" fontId="42" fillId="25" borderId="21" xfId="0" applyFont="1" applyFill="1" applyBorder="1" applyAlignment="1">
      <alignment horizontal="left" vertical="center"/>
    </xf>
    <xf numFmtId="0" fontId="42" fillId="25" borderId="20" xfId="0" applyFont="1" applyFill="1" applyBorder="1" applyAlignment="1">
      <alignment horizontal="left" vertical="center"/>
    </xf>
    <xf numFmtId="0" fontId="38" fillId="25" borderId="10" xfId="0" applyFont="1" applyFill="1" applyBorder="1" applyAlignment="1">
      <alignment horizontal="left" vertical="center"/>
    </xf>
    <xf numFmtId="0" fontId="38" fillId="0" borderId="0" xfId="0" applyFont="1" applyAlignment="1">
      <alignment horizontal="left" vertical="center"/>
    </xf>
    <xf numFmtId="0" fontId="38" fillId="25" borderId="0" xfId="0" applyFont="1" applyFill="1" applyAlignment="1">
      <alignment horizontal="left" vertical="center"/>
    </xf>
    <xf numFmtId="0" fontId="43" fillId="0" borderId="0" xfId="0" applyFont="1" applyAlignment="1">
      <alignment horizontal="center" vertical="center"/>
    </xf>
    <xf numFmtId="0" fontId="42" fillId="25" borderId="10" xfId="0" applyFont="1" applyFill="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42" fillId="25" borderId="0" xfId="0" applyFont="1" applyFill="1" applyAlignment="1" applyProtection="1">
      <alignment horizontal="left" vertical="center"/>
      <protection locked="0"/>
    </xf>
    <xf numFmtId="0" fontId="37" fillId="0" borderId="0" xfId="0" applyFont="1" applyAlignment="1">
      <alignment horizontal="left" vertical="center"/>
    </xf>
    <xf numFmtId="0" fontId="43" fillId="25" borderId="21" xfId="0" applyFont="1" applyFill="1" applyBorder="1" applyAlignment="1">
      <alignment horizontal="left" vertical="center"/>
    </xf>
    <xf numFmtId="0" fontId="43" fillId="25" borderId="22" xfId="0" applyFont="1" applyFill="1" applyBorder="1" applyAlignment="1">
      <alignment horizontal="left" vertical="center"/>
    </xf>
    <xf numFmtId="0" fontId="43" fillId="25" borderId="20" xfId="0" applyFont="1" applyFill="1" applyBorder="1" applyAlignment="1">
      <alignment horizontal="left" vertical="center"/>
    </xf>
    <xf numFmtId="0" fontId="43" fillId="0" borderId="0" xfId="0" applyFont="1" applyAlignment="1">
      <alignment horizontal="left" vertical="center"/>
    </xf>
    <xf numFmtId="0" fontId="43" fillId="25" borderId="0" xfId="0" applyFont="1" applyFill="1" applyAlignment="1">
      <alignment horizontal="left" vertical="center"/>
    </xf>
    <xf numFmtId="0" fontId="37" fillId="0" borderId="12" xfId="0" applyFont="1" applyBorder="1" applyAlignment="1">
      <alignment horizontal="left" vertical="center" wrapText="1"/>
    </xf>
    <xf numFmtId="0" fontId="37" fillId="0" borderId="11" xfId="0" applyFont="1" applyBorder="1" applyAlignment="1" applyProtection="1">
      <alignment horizontal="center" vertical="center"/>
      <protection hidden="1"/>
    </xf>
    <xf numFmtId="0" fontId="43" fillId="29" borderId="17" xfId="0" applyFont="1" applyFill="1" applyBorder="1" applyAlignment="1" applyProtection="1">
      <alignment vertical="center" wrapText="1"/>
      <protection hidden="1"/>
    </xf>
    <xf numFmtId="0" fontId="43" fillId="29" borderId="19" xfId="0" applyFont="1" applyFill="1" applyBorder="1" applyAlignment="1" applyProtection="1">
      <alignment vertical="center"/>
      <protection hidden="1"/>
    </xf>
    <xf numFmtId="0" fontId="43" fillId="30" borderId="10" xfId="0" applyFont="1" applyFill="1" applyBorder="1" applyAlignment="1" applyProtection="1">
      <alignment vertical="center" wrapText="1"/>
      <protection hidden="1"/>
    </xf>
    <xf numFmtId="0" fontId="43" fillId="30" borderId="10" xfId="0" applyFont="1" applyFill="1" applyBorder="1" applyAlignment="1">
      <alignment vertical="center"/>
    </xf>
    <xf numFmtId="0" fontId="43" fillId="30" borderId="10" xfId="0" applyFont="1" applyFill="1" applyBorder="1" applyAlignment="1" applyProtection="1">
      <alignment vertical="center"/>
      <protection hidden="1"/>
    </xf>
    <xf numFmtId="0" fontId="43" fillId="27" borderId="14" xfId="0" applyFont="1" applyFill="1" applyBorder="1" applyAlignment="1">
      <alignment horizontal="center" vertical="center" wrapText="1"/>
    </xf>
    <xf numFmtId="0" fontId="43" fillId="27" borderId="14" xfId="0" applyFont="1" applyFill="1" applyBorder="1" applyAlignment="1">
      <alignment horizontal="left" vertical="center" wrapText="1"/>
    </xf>
    <xf numFmtId="0" fontId="43" fillId="28" borderId="15" xfId="0" applyFont="1" applyFill="1" applyBorder="1" applyAlignment="1">
      <alignment horizontal="left" vertical="top"/>
    </xf>
    <xf numFmtId="0" fontId="43" fillId="27" borderId="10" xfId="0" applyFont="1" applyFill="1" applyBorder="1" applyAlignment="1">
      <alignment horizontal="center" vertical="center" wrapText="1"/>
    </xf>
    <xf numFmtId="0" fontId="43" fillId="27" borderId="16" xfId="0" applyFont="1" applyFill="1" applyBorder="1" applyAlignment="1" applyProtection="1">
      <alignment horizontal="center" vertical="center" wrapText="1"/>
      <protection hidden="1"/>
    </xf>
    <xf numFmtId="0" fontId="43" fillId="29" borderId="14" xfId="0" applyFont="1" applyFill="1" applyBorder="1" applyAlignment="1" applyProtection="1">
      <alignment horizontal="center" vertical="center" wrapText="1"/>
      <protection hidden="1"/>
    </xf>
    <xf numFmtId="0" fontId="43" fillId="30" borderId="40" xfId="0" applyFont="1" applyFill="1" applyBorder="1" applyAlignment="1" applyProtection="1">
      <alignment horizontal="center" vertical="center" wrapText="1"/>
      <protection hidden="1"/>
    </xf>
    <xf numFmtId="0" fontId="43" fillId="30" borderId="40" xfId="0" applyFont="1" applyFill="1" applyBorder="1" applyAlignment="1">
      <alignment horizontal="center" vertical="center" wrapText="1"/>
    </xf>
    <xf numFmtId="0" fontId="37" fillId="0" borderId="10" xfId="0" applyFont="1" applyBorder="1" applyAlignment="1">
      <alignment horizontal="left" vertical="center" wrapText="1"/>
    </xf>
    <xf numFmtId="0" fontId="38" fillId="0" borderId="10" xfId="0" applyFont="1" applyBorder="1" applyAlignment="1">
      <alignment horizontal="left" vertical="top" wrapText="1"/>
    </xf>
    <xf numFmtId="0" fontId="37" fillId="31" borderId="10" xfId="0"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hidden="1"/>
    </xf>
    <xf numFmtId="165" fontId="37" fillId="26" borderId="10" xfId="0" applyNumberFormat="1" applyFont="1" applyFill="1" applyBorder="1" applyAlignment="1" applyProtection="1">
      <alignment horizontal="center" vertical="center" wrapText="1"/>
      <protection hidden="1"/>
    </xf>
    <xf numFmtId="10" fontId="44" fillId="0" borderId="10" xfId="0" applyNumberFormat="1" applyFont="1" applyBorder="1" applyAlignment="1" applyProtection="1">
      <alignment horizontal="center" vertical="center" wrapText="1"/>
      <protection hidden="1"/>
    </xf>
    <xf numFmtId="10" fontId="38" fillId="0" borderId="10" xfId="0" applyNumberFormat="1" applyFont="1" applyBorder="1" applyAlignment="1" applyProtection="1">
      <alignment horizontal="center" vertical="center" wrapText="1"/>
      <protection hidden="1"/>
    </xf>
    <xf numFmtId="9" fontId="37" fillId="31" borderId="10" xfId="0" applyNumberFormat="1" applyFont="1" applyFill="1" applyBorder="1" applyAlignment="1" applyProtection="1">
      <alignment horizontal="center" vertical="center" wrapText="1"/>
      <protection locked="0"/>
    </xf>
    <xf numFmtId="0" fontId="37" fillId="25" borderId="10" xfId="0" applyFont="1" applyFill="1" applyBorder="1" applyAlignment="1">
      <alignment horizontal="center" vertical="center"/>
    </xf>
    <xf numFmtId="0" fontId="37" fillId="25" borderId="10" xfId="0" applyFont="1" applyFill="1" applyBorder="1" applyAlignment="1" applyProtection="1">
      <alignment horizontal="center" vertical="center"/>
      <protection hidden="1"/>
    </xf>
    <xf numFmtId="0" fontId="37" fillId="0" borderId="0" xfId="0" applyFont="1" applyAlignment="1">
      <alignment horizontal="center" vertical="center" wrapText="1"/>
    </xf>
    <xf numFmtId="0" fontId="37" fillId="0" borderId="0" xfId="0" applyFont="1" applyAlignment="1">
      <alignment horizontal="left" vertical="center" wrapText="1"/>
    </xf>
    <xf numFmtId="0" fontId="43" fillId="0" borderId="0" xfId="0" applyFont="1" applyAlignment="1">
      <alignment horizontal="center" vertical="center" wrapText="1"/>
    </xf>
    <xf numFmtId="0" fontId="43" fillId="0" borderId="0" xfId="0" applyFont="1" applyAlignment="1" applyProtection="1">
      <alignment horizontal="center" vertical="center" wrapText="1"/>
      <protection hidden="1"/>
    </xf>
    <xf numFmtId="165" fontId="45" fillId="0" borderId="13" xfId="0" applyNumberFormat="1" applyFont="1" applyBorder="1" applyAlignment="1" applyProtection="1">
      <alignment horizontal="center" vertical="center"/>
      <protection hidden="1"/>
    </xf>
    <xf numFmtId="9" fontId="38" fillId="0" borderId="13" xfId="39" applyFont="1" applyBorder="1" applyAlignment="1" applyProtection="1">
      <alignment horizontal="center" vertical="center"/>
      <protection hidden="1"/>
    </xf>
    <xf numFmtId="10" fontId="45" fillId="0" borderId="0" xfId="0" applyNumberFormat="1" applyFont="1" applyAlignment="1" applyProtection="1">
      <alignment horizontal="center" vertical="center" wrapText="1"/>
      <protection hidden="1"/>
    </xf>
    <xf numFmtId="9" fontId="43" fillId="0" borderId="0" xfId="0" applyNumberFormat="1" applyFont="1" applyAlignment="1">
      <alignment horizontal="center" vertical="center"/>
    </xf>
    <xf numFmtId="10" fontId="45" fillId="0" borderId="13" xfId="0" applyNumberFormat="1" applyFont="1" applyBorder="1" applyAlignment="1" applyProtection="1">
      <alignment horizontal="center" vertical="center"/>
      <protection hidden="1"/>
    </xf>
    <xf numFmtId="0" fontId="43" fillId="30" borderId="41" xfId="0" applyFont="1" applyFill="1" applyBorder="1" applyAlignment="1" applyProtection="1">
      <alignment horizontal="center" vertical="center" wrapText="1"/>
      <protection hidden="1"/>
    </xf>
    <xf numFmtId="10" fontId="44" fillId="0" borderId="21" xfId="0" applyNumberFormat="1" applyFont="1" applyBorder="1" applyAlignment="1" applyProtection="1">
      <alignment horizontal="center" vertical="center" wrapText="1"/>
      <protection hidden="1"/>
    </xf>
    <xf numFmtId="0" fontId="43" fillId="30" borderId="10" xfId="0" applyFont="1" applyFill="1" applyBorder="1" applyAlignment="1" applyProtection="1">
      <alignment horizontal="center" vertical="center" wrapText="1"/>
      <protection hidden="1"/>
    </xf>
    <xf numFmtId="0" fontId="37" fillId="0" borderId="10" xfId="0" applyFont="1" applyBorder="1"/>
    <xf numFmtId="0" fontId="20" fillId="30" borderId="41" xfId="0" applyFont="1" applyFill="1" applyBorder="1" applyAlignment="1" applyProtection="1">
      <alignment horizontal="center" vertical="center" wrapText="1"/>
      <protection hidden="1"/>
    </xf>
    <xf numFmtId="10" fontId="21" fillId="0" borderId="21" xfId="0" applyNumberFormat="1" applyFont="1" applyBorder="1" applyAlignment="1" applyProtection="1">
      <alignment horizontal="center" vertical="center" wrapText="1"/>
      <protection hidden="1"/>
    </xf>
    <xf numFmtId="0" fontId="19" fillId="0" borderId="10" xfId="0" applyFont="1" applyBorder="1" applyAlignment="1">
      <alignment horizontal="center"/>
    </xf>
    <xf numFmtId="0" fontId="37" fillId="0" borderId="10" xfId="0" applyFont="1" applyBorder="1" applyAlignment="1" applyProtection="1">
      <alignment horizontal="center" vertical="center" wrapText="1"/>
      <protection locked="0"/>
    </xf>
    <xf numFmtId="0" fontId="37" fillId="31" borderId="0" xfId="0" applyFont="1" applyFill="1" applyAlignment="1" applyProtection="1">
      <alignment horizontal="center" vertical="center" wrapText="1"/>
      <protection locked="0"/>
    </xf>
    <xf numFmtId="0" fontId="37" fillId="31" borderId="17" xfId="0" applyFont="1" applyFill="1" applyBorder="1" applyAlignment="1" applyProtection="1">
      <alignment horizontal="center" vertical="center" wrapText="1"/>
      <protection locked="0"/>
    </xf>
    <xf numFmtId="0" fontId="46" fillId="0" borderId="0" xfId="0" applyFont="1"/>
    <xf numFmtId="10" fontId="2" fillId="0" borderId="0" xfId="39" applyNumberFormat="1" applyFill="1" applyBorder="1" applyAlignment="1">
      <alignment horizontal="left"/>
    </xf>
    <xf numFmtId="0" fontId="20" fillId="28" borderId="15" xfId="0" applyFont="1" applyFill="1" applyBorder="1"/>
    <xf numFmtId="0" fontId="20" fillId="28" borderId="15" xfId="0" applyFont="1" applyFill="1" applyBorder="1" applyAlignment="1">
      <alignment horizontal="center"/>
    </xf>
    <xf numFmtId="0" fontId="24" fillId="25" borderId="10" xfId="0" applyFont="1" applyFill="1" applyBorder="1"/>
    <xf numFmtId="0" fontId="0" fillId="0" borderId="0" xfId="0" applyAlignment="1">
      <alignment wrapText="1"/>
    </xf>
    <xf numFmtId="0" fontId="39" fillId="0" borderId="0" xfId="0" applyFont="1" applyAlignment="1">
      <alignment vertical="top"/>
    </xf>
    <xf numFmtId="0" fontId="20" fillId="28" borderId="10" xfId="0" applyFont="1" applyFill="1" applyBorder="1"/>
    <xf numFmtId="0" fontId="20" fillId="0" borderId="23" xfId="0" applyFont="1" applyBorder="1"/>
    <xf numFmtId="0" fontId="39" fillId="0" borderId="23" xfId="0" applyFont="1" applyBorder="1"/>
    <xf numFmtId="0" fontId="39" fillId="0" borderId="0" xfId="0" applyFont="1"/>
    <xf numFmtId="0" fontId="37" fillId="0" borderId="0" xfId="0" applyFont="1" applyAlignment="1">
      <alignment horizontal="left"/>
    </xf>
    <xf numFmtId="9" fontId="19" fillId="34" borderId="10" xfId="0" applyNumberFormat="1" applyFont="1" applyFill="1" applyBorder="1"/>
    <xf numFmtId="10" fontId="20" fillId="0" borderId="0" xfId="0" applyNumberFormat="1" applyFont="1" applyAlignment="1">
      <alignment vertical="center"/>
    </xf>
    <xf numFmtId="10" fontId="20" fillId="0" borderId="0" xfId="0" applyNumberFormat="1" applyFont="1"/>
    <xf numFmtId="0" fontId="20" fillId="0" borderId="10" xfId="0" applyFont="1" applyBorder="1" applyAlignment="1" applyProtection="1">
      <alignment horizontal="center" vertical="center"/>
      <protection locked="0"/>
    </xf>
    <xf numFmtId="0" fontId="20"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26" fillId="0" borderId="0" xfId="0" applyFont="1" applyAlignment="1">
      <alignment horizontal="center" vertical="center"/>
    </xf>
    <xf numFmtId="0" fontId="20" fillId="0" borderId="10" xfId="0" applyFont="1" applyBorder="1"/>
    <xf numFmtId="0" fontId="28" fillId="0" borderId="10" xfId="0" applyFont="1" applyBorder="1" applyAlignment="1">
      <alignment horizontal="left" vertical="top" wrapText="1"/>
    </xf>
    <xf numFmtId="0" fontId="28" fillId="0" borderId="0" xfId="0" applyFont="1" applyAlignment="1">
      <alignment horizontal="left" vertical="top" wrapText="1"/>
    </xf>
    <xf numFmtId="164" fontId="2" fillId="0" borderId="0" xfId="0" applyNumberFormat="1" applyFont="1"/>
    <xf numFmtId="10" fontId="28" fillId="0" borderId="10" xfId="0" applyNumberFormat="1" applyFont="1" applyBorder="1" applyAlignment="1">
      <alignment wrapText="1"/>
    </xf>
    <xf numFmtId="10" fontId="19" fillId="0" borderId="10" xfId="0" applyNumberFormat="1" applyFont="1" applyBorder="1"/>
    <xf numFmtId="0" fontId="47" fillId="0" borderId="10" xfId="0" applyFont="1" applyBorder="1" applyAlignment="1">
      <alignment horizontal="center" vertical="top" wrapText="1"/>
    </xf>
    <xf numFmtId="0" fontId="19" fillId="25" borderId="38" xfId="0" applyFont="1" applyFill="1" applyBorder="1" applyAlignment="1">
      <alignment horizontal="center" vertical="center"/>
    </xf>
    <xf numFmtId="0" fontId="19" fillId="25" borderId="38" xfId="0" applyFont="1" applyFill="1" applyBorder="1" applyAlignment="1" applyProtection="1">
      <alignment horizontal="center" vertical="center"/>
      <protection hidden="1"/>
    </xf>
    <xf numFmtId="9" fontId="41" fillId="40" borderId="31" xfId="39" applyFont="1" applyFill="1" applyBorder="1" applyAlignment="1"/>
    <xf numFmtId="9" fontId="41" fillId="40" borderId="34" xfId="39" applyFont="1" applyFill="1" applyBorder="1" applyAlignment="1"/>
    <xf numFmtId="0" fontId="38" fillId="0" borderId="10" xfId="0" applyFont="1" applyBorder="1" applyAlignment="1" applyProtection="1">
      <alignment horizontal="left" vertical="top" wrapText="1"/>
      <protection locked="0"/>
    </xf>
    <xf numFmtId="0" fontId="2" fillId="25" borderId="10" xfId="0" applyFont="1" applyFill="1" applyBorder="1" applyAlignment="1">
      <alignment horizontal="left" vertical="center"/>
    </xf>
    <xf numFmtId="0" fontId="2" fillId="0" borderId="0" xfId="0" applyFont="1" applyAlignment="1">
      <alignment horizontal="left" vertical="center"/>
    </xf>
    <xf numFmtId="0" fontId="2" fillId="25" borderId="0" xfId="0" applyFont="1" applyFill="1" applyAlignment="1">
      <alignment horizontal="left" vertical="center"/>
    </xf>
    <xf numFmtId="49" fontId="28" fillId="0" borderId="10" xfId="0" applyNumberFormat="1" applyFont="1" applyBorder="1" applyAlignment="1">
      <alignment horizontal="left" vertical="top" wrapText="1"/>
    </xf>
    <xf numFmtId="0" fontId="2" fillId="0" borderId="24" xfId="0" applyFont="1" applyBorder="1" applyAlignment="1">
      <alignment horizontal="left" vertical="center" wrapText="1"/>
    </xf>
    <xf numFmtId="10" fontId="2" fillId="0" borderId="17" xfId="0" applyNumberFormat="1" applyFont="1" applyBorder="1" applyAlignment="1" applyProtection="1">
      <alignment horizontal="center" vertical="center" wrapText="1"/>
      <protection hidden="1"/>
    </xf>
    <xf numFmtId="0" fontId="19" fillId="32" borderId="16" xfId="0" applyFont="1" applyFill="1" applyBorder="1" applyAlignment="1">
      <alignment horizontal="left" vertical="center" wrapText="1"/>
    </xf>
    <xf numFmtId="10" fontId="2" fillId="0" borderId="14" xfId="0" applyNumberFormat="1" applyFont="1" applyBorder="1" applyAlignment="1" applyProtection="1">
      <alignment horizontal="center" vertical="center" wrapText="1"/>
      <protection hidden="1"/>
    </xf>
    <xf numFmtId="0" fontId="37" fillId="33" borderId="10" xfId="0" applyFont="1" applyFill="1" applyBorder="1" applyAlignment="1">
      <alignment vertical="top" wrapText="1"/>
    </xf>
    <xf numFmtId="49" fontId="38" fillId="33" borderId="10" xfId="0" applyNumberFormat="1" applyFont="1" applyFill="1" applyBorder="1" applyAlignment="1">
      <alignment horizontal="left" vertical="top" wrapText="1"/>
    </xf>
    <xf numFmtId="0" fontId="2" fillId="25" borderId="0" xfId="0" applyFont="1" applyFill="1" applyAlignment="1">
      <alignment horizontal="left" vertical="center" wrapText="1"/>
    </xf>
    <xf numFmtId="0" fontId="2" fillId="0" borderId="17" xfId="0" applyFont="1" applyBorder="1" applyAlignment="1" applyProtection="1">
      <alignment vertical="top" wrapText="1"/>
      <protection locked="0"/>
    </xf>
    <xf numFmtId="0" fontId="2" fillId="0" borderId="14" xfId="0" applyFont="1" applyBorder="1" applyAlignment="1" applyProtection="1">
      <alignment vertical="top" wrapText="1"/>
      <protection locked="0"/>
    </xf>
    <xf numFmtId="0" fontId="2" fillId="0" borderId="14" xfId="0" applyFont="1" applyBorder="1" applyAlignment="1" applyProtection="1">
      <alignment horizontal="left" vertical="top" wrapText="1"/>
      <protection locked="0"/>
    </xf>
    <xf numFmtId="0" fontId="2" fillId="0" borderId="16" xfId="0" applyFont="1" applyBorder="1" applyAlignment="1" applyProtection="1">
      <alignment horizontal="left" vertical="top" wrapText="1"/>
      <protection locked="0"/>
    </xf>
    <xf numFmtId="0" fontId="2" fillId="0" borderId="10" xfId="0" applyFont="1" applyBorder="1" applyAlignment="1" applyProtection="1">
      <alignment horizontal="left" vertical="top" wrapText="1"/>
      <protection locked="0"/>
    </xf>
    <xf numFmtId="49" fontId="38" fillId="0" borderId="21" xfId="0" applyNumberFormat="1" applyFont="1" applyBorder="1" applyAlignment="1">
      <alignment horizontal="left" vertical="top" wrapText="1"/>
    </xf>
    <xf numFmtId="0" fontId="37" fillId="33" borderId="38" xfId="0" applyFont="1" applyFill="1" applyBorder="1" applyAlignment="1">
      <alignment vertical="top" wrapText="1"/>
    </xf>
    <xf numFmtId="0" fontId="37" fillId="33" borderId="10" xfId="0" applyFont="1" applyFill="1" applyBorder="1" applyAlignment="1">
      <alignment vertical="center" wrapText="1"/>
    </xf>
    <xf numFmtId="0" fontId="24" fillId="25" borderId="21" xfId="0" applyFont="1" applyFill="1" applyBorder="1" applyAlignment="1">
      <alignment horizontal="left" vertical="center"/>
    </xf>
    <xf numFmtId="0" fontId="24" fillId="25" borderId="20" xfId="0" applyFont="1" applyFill="1" applyBorder="1" applyAlignment="1">
      <alignment horizontal="left" vertical="center"/>
    </xf>
    <xf numFmtId="0" fontId="33" fillId="0" borderId="0" xfId="0" applyFont="1" applyAlignment="1">
      <alignment horizontal="left"/>
    </xf>
    <xf numFmtId="0" fontId="27" fillId="0" borderId="21" xfId="0" applyFont="1" applyBorder="1" applyAlignment="1">
      <alignment horizontal="left" wrapText="1"/>
    </xf>
    <xf numFmtId="0" fontId="27" fillId="0" borderId="22" xfId="0" applyFont="1" applyBorder="1" applyAlignment="1">
      <alignment horizontal="left" wrapText="1"/>
    </xf>
    <xf numFmtId="0" fontId="27" fillId="0" borderId="20" xfId="0" applyFont="1" applyBorder="1" applyAlignment="1">
      <alignment horizontal="left" wrapText="1"/>
    </xf>
    <xf numFmtId="0" fontId="20" fillId="34" borderId="21" xfId="0" applyFont="1" applyFill="1" applyBorder="1" applyAlignment="1">
      <alignment horizontal="center"/>
    </xf>
    <xf numFmtId="0" fontId="20" fillId="34" borderId="20" xfId="0" applyFont="1" applyFill="1" applyBorder="1" applyAlignment="1">
      <alignment horizontal="center"/>
    </xf>
    <xf numFmtId="0" fontId="28" fillId="0" borderId="21" xfId="0" applyFont="1" applyBorder="1" applyAlignment="1">
      <alignment horizontal="left" wrapText="1"/>
    </xf>
    <xf numFmtId="0" fontId="28" fillId="0" borderId="22" xfId="0" applyFont="1" applyBorder="1" applyAlignment="1">
      <alignment horizontal="left" wrapText="1"/>
    </xf>
    <xf numFmtId="0" fontId="28" fillId="0" borderId="20" xfId="0" applyFont="1" applyBorder="1" applyAlignment="1">
      <alignment horizontal="left" wrapText="1"/>
    </xf>
    <xf numFmtId="0" fontId="19" fillId="0" borderId="0" xfId="0" applyFont="1" applyAlignment="1">
      <alignment horizontal="left"/>
    </xf>
    <xf numFmtId="0" fontId="27" fillId="0" borderId="10" xfId="0" applyFont="1" applyBorder="1" applyAlignment="1">
      <alignment horizontal="left" vertical="top" wrapText="1"/>
    </xf>
    <xf numFmtId="0" fontId="27" fillId="0" borderId="21" xfId="0" applyFont="1" applyBorder="1" applyAlignment="1">
      <alignment horizontal="left" vertical="top" wrapText="1"/>
    </xf>
    <xf numFmtId="0" fontId="27" fillId="0" borderId="22" xfId="0" applyFont="1" applyBorder="1" applyAlignment="1">
      <alignment horizontal="left" vertical="top" wrapText="1"/>
    </xf>
    <xf numFmtId="0" fontId="27" fillId="0" borderId="20" xfId="0" applyFont="1" applyBorder="1" applyAlignment="1">
      <alignment horizontal="left" vertical="top"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left" wrapText="1"/>
    </xf>
    <xf numFmtId="0" fontId="19" fillId="0" borderId="10" xfId="0" applyFont="1" applyBorder="1" applyAlignment="1">
      <alignment horizontal="left"/>
    </xf>
    <xf numFmtId="0" fontId="28" fillId="0" borderId="0" xfId="0" applyFont="1" applyAlignment="1">
      <alignment horizontal="left" vertical="top" wrapText="1"/>
    </xf>
    <xf numFmtId="0" fontId="20" fillId="28" borderId="15" xfId="0" applyFont="1" applyFill="1" applyBorder="1" applyAlignment="1">
      <alignment horizontal="center"/>
    </xf>
    <xf numFmtId="0" fontId="20" fillId="28" borderId="15" xfId="0" applyFont="1" applyFill="1" applyBorder="1" applyAlignment="1">
      <alignment horizontal="center" vertical="center" wrapText="1"/>
    </xf>
    <xf numFmtId="0" fontId="20" fillId="28" borderId="38" xfId="0" applyFont="1" applyFill="1" applyBorder="1" applyAlignment="1">
      <alignment horizontal="center" vertical="center"/>
    </xf>
    <xf numFmtId="0" fontId="19" fillId="34" borderId="10" xfId="0" applyFont="1" applyFill="1" applyBorder="1" applyAlignment="1">
      <alignment horizontal="center" vertical="center"/>
    </xf>
    <xf numFmtId="10" fontId="24" fillId="35" borderId="10" xfId="39" applyNumberFormat="1" applyFont="1" applyFill="1" applyBorder="1" applyAlignment="1">
      <alignment horizontal="center" vertical="center"/>
    </xf>
    <xf numFmtId="0" fontId="37" fillId="0" borderId="35" xfId="0" applyFont="1" applyBorder="1" applyAlignment="1">
      <alignment horizontal="left"/>
    </xf>
    <xf numFmtId="0" fontId="37" fillId="0" borderId="36" xfId="0" applyFont="1" applyBorder="1" applyAlignment="1">
      <alignment horizontal="left"/>
    </xf>
    <xf numFmtId="0" fontId="39" fillId="25" borderId="10" xfId="0" applyFont="1" applyFill="1" applyBorder="1" applyAlignment="1">
      <alignment horizontal="left"/>
    </xf>
    <xf numFmtId="10" fontId="20" fillId="26" borderId="15" xfId="0" applyNumberFormat="1" applyFont="1" applyFill="1" applyBorder="1" applyAlignment="1">
      <alignment horizontal="center" vertical="center"/>
    </xf>
    <xf numFmtId="10" fontId="20" fillId="26" borderId="37" xfId="0" applyNumberFormat="1" applyFont="1" applyFill="1" applyBorder="1" applyAlignment="1">
      <alignment horizontal="center" vertical="center"/>
    </xf>
    <xf numFmtId="10" fontId="20" fillId="26" borderId="38" xfId="0" applyNumberFormat="1" applyFont="1" applyFill="1" applyBorder="1" applyAlignment="1">
      <alignment horizontal="center" vertical="center"/>
    </xf>
    <xf numFmtId="0" fontId="37" fillId="40" borderId="32" xfId="0" applyFont="1" applyFill="1" applyBorder="1" applyAlignment="1">
      <alignment wrapText="1"/>
    </xf>
    <xf numFmtId="0" fontId="37" fillId="40" borderId="33" xfId="0" applyFont="1" applyFill="1" applyBorder="1" applyAlignment="1">
      <alignment wrapText="1"/>
    </xf>
    <xf numFmtId="0" fontId="37" fillId="40" borderId="34" xfId="0" applyFont="1" applyFill="1" applyBorder="1" applyAlignment="1">
      <alignment wrapText="1"/>
    </xf>
    <xf numFmtId="0" fontId="37" fillId="40" borderId="30" xfId="0" applyFont="1" applyFill="1" applyBorder="1" applyAlignment="1">
      <alignment wrapText="1"/>
    </xf>
    <xf numFmtId="0" fontId="37" fillId="40" borderId="0" xfId="0" applyFont="1" applyFill="1" applyAlignment="1">
      <alignment wrapText="1"/>
    </xf>
    <xf numFmtId="0" fontId="37" fillId="40" borderId="31" xfId="0" applyFont="1" applyFill="1" applyBorder="1" applyAlignment="1">
      <alignment wrapText="1"/>
    </xf>
    <xf numFmtId="0" fontId="2" fillId="0" borderId="10" xfId="0" applyFont="1" applyBorder="1" applyAlignment="1">
      <alignment horizontal="center"/>
    </xf>
    <xf numFmtId="0" fontId="30" fillId="0" borderId="23" xfId="0" applyFont="1" applyBorder="1" applyAlignment="1">
      <alignment horizontal="left" wrapText="1"/>
    </xf>
    <xf numFmtId="0" fontId="30" fillId="0" borderId="0" xfId="0" applyFont="1" applyAlignment="1">
      <alignment horizontal="left" wrapText="1"/>
    </xf>
    <xf numFmtId="0" fontId="39" fillId="40" borderId="27" xfId="0" applyFont="1" applyFill="1" applyBorder="1" applyAlignment="1">
      <alignment horizontal="left" vertical="top"/>
    </xf>
    <xf numFmtId="0" fontId="39" fillId="40" borderId="28" xfId="0" applyFont="1" applyFill="1" applyBorder="1" applyAlignment="1">
      <alignment horizontal="left" vertical="top"/>
    </xf>
    <xf numFmtId="0" fontId="39" fillId="40" borderId="29" xfId="0" applyFont="1" applyFill="1" applyBorder="1" applyAlignment="1">
      <alignment horizontal="left" vertical="top"/>
    </xf>
    <xf numFmtId="0" fontId="19" fillId="40" borderId="30" xfId="0" applyFont="1" applyFill="1" applyBorder="1" applyAlignment="1">
      <alignment horizontal="left"/>
    </xf>
    <xf numFmtId="0" fontId="19" fillId="40" borderId="0" xfId="0" applyFont="1" applyFill="1" applyAlignment="1">
      <alignment horizontal="left"/>
    </xf>
    <xf numFmtId="0" fontId="19" fillId="40" borderId="32" xfId="0" applyFont="1" applyFill="1" applyBorder="1" applyAlignment="1">
      <alignment horizontal="left"/>
    </xf>
    <xf numFmtId="0" fontId="19" fillId="40" borderId="33" xfId="0" applyFont="1" applyFill="1" applyBorder="1" applyAlignment="1">
      <alignment horizontal="left"/>
    </xf>
    <xf numFmtId="0" fontId="19" fillId="40" borderId="31" xfId="0" applyFont="1" applyFill="1" applyBorder="1" applyAlignment="1">
      <alignment horizontal="left"/>
    </xf>
    <xf numFmtId="0" fontId="40" fillId="40" borderId="27" xfId="0" applyFont="1" applyFill="1" applyBorder="1" applyAlignment="1">
      <alignment horizontal="left"/>
    </xf>
    <xf numFmtId="0" fontId="40" fillId="40" borderId="28" xfId="0" applyFont="1" applyFill="1" applyBorder="1" applyAlignment="1">
      <alignment horizontal="left"/>
    </xf>
    <xf numFmtId="0" fontId="40" fillId="40" borderId="29" xfId="0" applyFont="1" applyFill="1" applyBorder="1" applyAlignment="1">
      <alignment horizontal="left"/>
    </xf>
    <xf numFmtId="0" fontId="24" fillId="25" borderId="21" xfId="0" applyFont="1" applyFill="1" applyBorder="1" applyAlignment="1">
      <alignment horizontal="left" vertical="center"/>
    </xf>
    <xf numFmtId="0" fontId="24" fillId="25" borderId="22" xfId="0" applyFont="1" applyFill="1" applyBorder="1" applyAlignment="1">
      <alignment horizontal="left" vertical="center"/>
    </xf>
    <xf numFmtId="0" fontId="24" fillId="25" borderId="20" xfId="0" applyFont="1" applyFill="1" applyBorder="1" applyAlignment="1">
      <alignment horizontal="left" vertical="center"/>
    </xf>
    <xf numFmtId="0" fontId="33" fillId="0" borderId="23" xfId="0" applyFont="1" applyBorder="1" applyAlignment="1">
      <alignment horizontal="left" vertical="top" wrapText="1"/>
    </xf>
    <xf numFmtId="0" fontId="33" fillId="0" borderId="0" xfId="0" applyFont="1" applyAlignment="1">
      <alignment horizontal="left" vertical="top" wrapText="1"/>
    </xf>
    <xf numFmtId="0" fontId="0" fillId="0" borderId="23" xfId="0" applyBorder="1" applyAlignment="1">
      <alignment horizontal="left" wrapText="1"/>
    </xf>
    <xf numFmtId="0" fontId="0" fillId="0" borderId="0" xfId="0" applyAlignment="1">
      <alignment horizontal="left" wrapText="1"/>
    </xf>
    <xf numFmtId="0" fontId="24" fillId="24" borderId="25" xfId="0" applyFont="1" applyFill="1" applyBorder="1" applyAlignment="1"/>
    <xf numFmtId="0" fontId="24" fillId="24" borderId="26" xfId="0" applyFont="1" applyFill="1" applyBorder="1" applyAlignment="1"/>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0" xfId="0"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4"/>
    <cellStyle name="Normal 3" xfId="43"/>
    <cellStyle name="Note" xfId="37" builtinId="10" customBuiltin="1"/>
    <cellStyle name="Output" xfId="38" builtinId="21" customBuiltin="1"/>
    <cellStyle name="Percent" xfId="39" builtinId="5"/>
    <cellStyle name="Title" xfId="40" builtinId="15" customBuiltin="1"/>
    <cellStyle name="Total" xfId="41" builtinId="25" customBuiltin="1"/>
    <cellStyle name="Warning Text" xfId="42"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47625</xdr:colOff>
      <xdr:row>74</xdr:row>
      <xdr:rowOff>0</xdr:rowOff>
    </xdr:from>
    <xdr:to>
      <xdr:col>5</xdr:col>
      <xdr:colOff>34834</xdr:colOff>
      <xdr:row>83</xdr:row>
      <xdr:rowOff>46535</xdr:rowOff>
    </xdr:to>
    <xdr:pic>
      <xdr:nvPicPr>
        <xdr:cNvPr id="2" name="Picture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15744825"/>
          <a:ext cx="8359684" cy="1761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845820</xdr:colOff>
      <xdr:row>49</xdr:row>
      <xdr:rowOff>45720</xdr:rowOff>
    </xdr:from>
    <xdr:to>
      <xdr:col>6</xdr:col>
      <xdr:colOff>213360</xdr:colOff>
      <xdr:row>62</xdr:row>
      <xdr:rowOff>91440</xdr:rowOff>
    </xdr:to>
    <xdr:pic>
      <xdr:nvPicPr>
        <xdr:cNvPr id="18588" name="Picture 2">
          <a:extLst>
            <a:ext uri="{FF2B5EF4-FFF2-40B4-BE49-F238E27FC236}">
              <a16:creationId xmlns:a16="http://schemas.microsoft.com/office/drawing/2014/main" id="{00000000-0008-0000-0200-00009C4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8380" y="84086700"/>
          <a:ext cx="11254740" cy="2225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845820</xdr:colOff>
      <xdr:row>31</xdr:row>
      <xdr:rowOff>45720</xdr:rowOff>
    </xdr:from>
    <xdr:to>
      <xdr:col>6</xdr:col>
      <xdr:colOff>213360</xdr:colOff>
      <xdr:row>44</xdr:row>
      <xdr:rowOff>91440</xdr:rowOff>
    </xdr:to>
    <xdr:pic>
      <xdr:nvPicPr>
        <xdr:cNvPr id="2" name="Picture 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94697550"/>
          <a:ext cx="9544050"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845820</xdr:colOff>
      <xdr:row>22</xdr:row>
      <xdr:rowOff>45720</xdr:rowOff>
    </xdr:from>
    <xdr:to>
      <xdr:col>6</xdr:col>
      <xdr:colOff>213360</xdr:colOff>
      <xdr:row>35</xdr:row>
      <xdr:rowOff>83820</xdr:rowOff>
    </xdr:to>
    <xdr:pic>
      <xdr:nvPicPr>
        <xdr:cNvPr id="5704" name="Picture 2">
          <a:extLst>
            <a:ext uri="{FF2B5EF4-FFF2-40B4-BE49-F238E27FC236}">
              <a16:creationId xmlns:a16="http://schemas.microsoft.com/office/drawing/2014/main" id="{00000000-0008-0000-0400-000048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34015680"/>
          <a:ext cx="99669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845820</xdr:colOff>
      <xdr:row>28</xdr:row>
      <xdr:rowOff>45720</xdr:rowOff>
    </xdr:from>
    <xdr:to>
      <xdr:col>7</xdr:col>
      <xdr:colOff>213360</xdr:colOff>
      <xdr:row>41</xdr:row>
      <xdr:rowOff>91440</xdr:rowOff>
    </xdr:to>
    <xdr:pic>
      <xdr:nvPicPr>
        <xdr:cNvPr id="19557" name="Picture 2">
          <a:extLst>
            <a:ext uri="{FF2B5EF4-FFF2-40B4-BE49-F238E27FC236}">
              <a16:creationId xmlns:a16="http://schemas.microsoft.com/office/drawing/2014/main" id="{00000000-0008-0000-0500-0000654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96840" y="13952220"/>
          <a:ext cx="10789920" cy="2225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845820</xdr:colOff>
      <xdr:row>21</xdr:row>
      <xdr:rowOff>45720</xdr:rowOff>
    </xdr:from>
    <xdr:to>
      <xdr:col>6</xdr:col>
      <xdr:colOff>213360</xdr:colOff>
      <xdr:row>34</xdr:row>
      <xdr:rowOff>83820</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4180" y="11963400"/>
          <a:ext cx="85191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845820</xdr:colOff>
      <xdr:row>21</xdr:row>
      <xdr:rowOff>45720</xdr:rowOff>
    </xdr:from>
    <xdr:to>
      <xdr:col>6</xdr:col>
      <xdr:colOff>213360</xdr:colOff>
      <xdr:row>34</xdr:row>
      <xdr:rowOff>83820</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11170" y="10450195"/>
          <a:ext cx="8682990" cy="2143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845820</xdr:colOff>
      <xdr:row>51</xdr:row>
      <xdr:rowOff>45720</xdr:rowOff>
    </xdr:from>
    <xdr:to>
      <xdr:col>6</xdr:col>
      <xdr:colOff>213360</xdr:colOff>
      <xdr:row>64</xdr:row>
      <xdr:rowOff>91440</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45910500"/>
          <a:ext cx="9544050"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845820</xdr:colOff>
      <xdr:row>51</xdr:row>
      <xdr:rowOff>45720</xdr:rowOff>
    </xdr:from>
    <xdr:to>
      <xdr:col>6</xdr:col>
      <xdr:colOff>213360</xdr:colOff>
      <xdr:row>64</xdr:row>
      <xdr:rowOff>91440</xdr:rowOff>
    </xdr:to>
    <xdr:pic>
      <xdr:nvPicPr>
        <xdr:cNvPr id="3" name="Picture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6470" y="50166270"/>
          <a:ext cx="9273540" cy="2150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845820</xdr:colOff>
      <xdr:row>49</xdr:row>
      <xdr:rowOff>45720</xdr:rowOff>
    </xdr:from>
    <xdr:to>
      <xdr:col>6</xdr:col>
      <xdr:colOff>213360</xdr:colOff>
      <xdr:row>62</xdr:row>
      <xdr:rowOff>91440</xdr:rowOff>
    </xdr:to>
    <xdr:pic>
      <xdr:nvPicPr>
        <xdr:cNvPr id="4" name="Picture 2">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6470" y="48947070"/>
          <a:ext cx="9273540" cy="2150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845820</xdr:colOff>
      <xdr:row>49</xdr:row>
      <xdr:rowOff>45720</xdr:rowOff>
    </xdr:from>
    <xdr:to>
      <xdr:col>6</xdr:col>
      <xdr:colOff>213360</xdr:colOff>
      <xdr:row>62</xdr:row>
      <xdr:rowOff>91440</xdr:rowOff>
    </xdr:to>
    <xdr:pic>
      <xdr:nvPicPr>
        <xdr:cNvPr id="5" name="Picture 2">
          <a:extLst>
            <a:ext uri="{FF2B5EF4-FFF2-40B4-BE49-F238E27FC236}">
              <a16:creationId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6470" y="48947070"/>
          <a:ext cx="9273540" cy="2150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13</xdr:col>
      <xdr:colOff>237181</xdr:colOff>
      <xdr:row>27</xdr:row>
      <xdr:rowOff>8929</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609600" y="381000"/>
          <a:ext cx="7552381" cy="4771429"/>
        </a:xfrm>
        <a:prstGeom prst="rect">
          <a:avLst/>
        </a:prstGeom>
      </xdr:spPr>
    </xdr:pic>
    <xdr:clientData/>
  </xdr:twoCellAnchor>
  <xdr:twoCellAnchor editAs="oneCell">
    <xdr:from>
      <xdr:col>1</xdr:col>
      <xdr:colOff>0</xdr:colOff>
      <xdr:row>32</xdr:row>
      <xdr:rowOff>0</xdr:rowOff>
    </xdr:from>
    <xdr:to>
      <xdr:col>14</xdr:col>
      <xdr:colOff>218057</xdr:colOff>
      <xdr:row>55</xdr:row>
      <xdr:rowOff>123262</xdr:rowOff>
    </xdr:to>
    <xdr:pic>
      <xdr:nvPicPr>
        <xdr:cNvPr id="3" name="Picture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609600" y="6096000"/>
          <a:ext cx="8142857" cy="450476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845820</xdr:colOff>
      <xdr:row>79</xdr:row>
      <xdr:rowOff>45720</xdr:rowOff>
    </xdr:from>
    <xdr:to>
      <xdr:col>7</xdr:col>
      <xdr:colOff>213360</xdr:colOff>
      <xdr:row>92</xdr:row>
      <xdr:rowOff>91440</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8380" y="87713820"/>
          <a:ext cx="11247120" cy="2225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129540</xdr:rowOff>
    </xdr:to>
    <xdr:pic>
      <xdr:nvPicPr>
        <xdr:cNvPr id="11507" name="Picture 1" descr="cid:image001.png@01D5534D.81522850">
          <a:extLst>
            <a:ext uri="{FF2B5EF4-FFF2-40B4-BE49-F238E27FC236}">
              <a16:creationId xmlns:a16="http://schemas.microsoft.com/office/drawing/2014/main" id="{00000000-0008-0000-0B00-0000F3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840980" cy="3421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skom-my.sharepoint.com/Users/reddys/Documents/Group%20IT%20GCS/Projects/Chatbot%20and%20Social%20Media%20Channel%20API/Chatbot/Evaluation%20Questionnaire/Chatbot%20-%20Evaluation%20Criteria%20-%20version%203.3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6EE9D92A\Integrated%20Prepaid%20Electricity%20Vending%20System%20-%20Technical%20Evaluation%20Criteria%20-%20version%204.0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pone Guidelines"/>
      <sheetName val="Summary"/>
      <sheetName val="Functional"/>
      <sheetName val="Non-Functional"/>
      <sheetName val="Technical"/>
      <sheetName val="Integration and Testing"/>
      <sheetName val="Cloud"/>
      <sheetName val="Security"/>
      <sheetName val="Demo"/>
      <sheetName val="Demonstration"/>
      <sheetName val="Priority Ratings"/>
      <sheetName val="Config"/>
      <sheetName val="Concerns and Recommendations"/>
    </sheetNames>
    <sheetDataSet>
      <sheetData sheetId="0"/>
      <sheetData sheetId="1"/>
      <sheetData sheetId="2"/>
      <sheetData sheetId="3"/>
      <sheetData sheetId="4"/>
      <sheetData sheetId="5"/>
      <sheetData sheetId="6"/>
      <sheetData sheetId="7"/>
      <sheetData sheetId="8"/>
      <sheetData sheetId="9"/>
      <sheetData sheetId="10">
        <row r="21">
          <cell r="B21">
            <v>0</v>
          </cell>
          <cell r="C21" t="str">
            <v>No interest</v>
          </cell>
        </row>
        <row r="22">
          <cell r="B22">
            <v>1</v>
          </cell>
          <cell r="C22" t="str">
            <v>Nice to have</v>
          </cell>
        </row>
        <row r="23">
          <cell r="B23">
            <v>2</v>
          </cell>
          <cell r="C23" t="str">
            <v>Useful</v>
          </cell>
        </row>
        <row r="24">
          <cell r="B24">
            <v>3</v>
          </cell>
          <cell r="C24" t="str">
            <v>Important</v>
          </cell>
        </row>
        <row r="25">
          <cell r="B25">
            <v>4</v>
          </cell>
          <cell r="C25" t="str">
            <v>Very important</v>
          </cell>
        </row>
        <row r="26">
          <cell r="B26">
            <v>5</v>
          </cell>
          <cell r="C26" t="str">
            <v>Critical</v>
          </cell>
        </row>
        <row r="27">
          <cell r="B27">
            <v>6</v>
          </cell>
          <cell r="C27" t="str">
            <v>Show stopper</v>
          </cell>
        </row>
      </sheetData>
      <sheetData sheetId="11">
        <row r="3">
          <cell r="B3" t="str">
            <v>Chatbot</v>
          </cell>
          <cell r="E3" t="str">
            <v>No interest</v>
          </cell>
        </row>
        <row r="4">
          <cell r="B4" t="str">
            <v>Social Media API</v>
          </cell>
          <cell r="E4" t="str">
            <v>Nice to have</v>
          </cell>
        </row>
        <row r="5">
          <cell r="B5" t="str">
            <v>Chatbot and Social Media API</v>
          </cell>
          <cell r="E5" t="str">
            <v>Useful</v>
          </cell>
        </row>
        <row r="6">
          <cell r="E6" t="str">
            <v>Important</v>
          </cell>
        </row>
        <row r="7">
          <cell r="E7" t="str">
            <v>Very important</v>
          </cell>
        </row>
        <row r="8">
          <cell r="E8" t="str">
            <v>Critical</v>
          </cell>
        </row>
        <row r="9">
          <cell r="E9" t="str">
            <v>Show stopper</v>
          </cell>
        </row>
      </sheetData>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spone Guidelines"/>
      <sheetName val="Functional"/>
      <sheetName val="Technical evaluation"/>
      <sheetName val="Non Functional"/>
      <sheetName val="Use Cases"/>
      <sheetName val="Reports"/>
      <sheetName val="Security"/>
      <sheetName val="Integration and Testing"/>
      <sheetName val="Cloud"/>
      <sheetName val="Priority Ratings"/>
      <sheetName val="Config"/>
      <sheetName val="Concerns and Recommend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sheetPr>
  <dimension ref="A2:B12"/>
  <sheetViews>
    <sheetView workbookViewId="0">
      <selection activeCell="B28" sqref="B28"/>
    </sheetView>
  </sheetViews>
  <sheetFormatPr defaultRowHeight="15" x14ac:dyDescent="0.25"/>
  <cols>
    <col min="2" max="2" width="123.28515625" bestFit="1" customWidth="1"/>
  </cols>
  <sheetData>
    <row r="2" spans="1:2" x14ac:dyDescent="0.25">
      <c r="A2" s="95" t="s">
        <v>0</v>
      </c>
      <c r="B2" s="95"/>
    </row>
    <row r="3" spans="1:2" x14ac:dyDescent="0.25">
      <c r="A3" s="95">
        <v>1</v>
      </c>
      <c r="B3" s="95" t="s">
        <v>1</v>
      </c>
    </row>
    <row r="4" spans="1:2" x14ac:dyDescent="0.25">
      <c r="B4" s="96" t="s">
        <v>2</v>
      </c>
    </row>
    <row r="5" spans="1:2" x14ac:dyDescent="0.25">
      <c r="B5" s="112" t="s">
        <v>3</v>
      </c>
    </row>
    <row r="6" spans="1:2" x14ac:dyDescent="0.25">
      <c r="B6" s="97" t="s">
        <v>4</v>
      </c>
    </row>
    <row r="7" spans="1:2" x14ac:dyDescent="0.25">
      <c r="B7" s="98" t="s">
        <v>5</v>
      </c>
    </row>
    <row r="8" spans="1:2" x14ac:dyDescent="0.25">
      <c r="B8" s="99" t="s">
        <v>6</v>
      </c>
    </row>
    <row r="9" spans="1:2" x14ac:dyDescent="0.25">
      <c r="B9" s="100" t="s">
        <v>7</v>
      </c>
    </row>
    <row r="10" spans="1:2" x14ac:dyDescent="0.25">
      <c r="B10" t="s">
        <v>8</v>
      </c>
    </row>
    <row r="11" spans="1:2" x14ac:dyDescent="0.25">
      <c r="B11" t="s">
        <v>9</v>
      </c>
    </row>
    <row r="12" spans="1:2" x14ac:dyDescent="0.25">
      <c r="A12" s="95">
        <v>4</v>
      </c>
      <c r="B12" s="121" t="s">
        <v>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6"/>
  <sheetViews>
    <sheetView zoomScale="90" zoomScaleNormal="90" workbookViewId="0">
      <selection activeCell="M24" sqref="M24"/>
    </sheetView>
  </sheetViews>
  <sheetFormatPr defaultColWidth="9.28515625" defaultRowHeight="12.75" x14ac:dyDescent="0.2"/>
  <cols>
    <col min="1" max="1" width="46.7109375" style="1" customWidth="1"/>
    <col min="2" max="2" width="12.7109375" style="1" customWidth="1"/>
    <col min="3" max="3" width="6.7109375" style="1" customWidth="1"/>
    <col min="4" max="4" width="46.7109375" style="1" customWidth="1"/>
    <col min="5" max="5" width="12.7109375" style="1" customWidth="1"/>
    <col min="6" max="6" width="12.7109375" style="6" customWidth="1"/>
    <col min="7" max="7" width="6.7109375" style="6" customWidth="1"/>
    <col min="8" max="8" width="21.5703125" style="1" customWidth="1"/>
    <col min="9" max="9" width="11.42578125" style="1" customWidth="1"/>
    <col min="10" max="10" width="9.28515625" style="1"/>
    <col min="11" max="11" width="11.7109375" style="1" customWidth="1"/>
    <col min="12" max="12" width="15.140625" style="1" customWidth="1"/>
    <col min="13" max="13" width="11.7109375" style="1" customWidth="1"/>
    <col min="14" max="16384" width="9.28515625" style="1"/>
  </cols>
  <sheetData>
    <row r="1" spans="1:14" ht="13.15" customHeight="1" x14ac:dyDescent="0.2">
      <c r="A1" s="294" t="s">
        <v>294</v>
      </c>
      <c r="B1" s="295"/>
      <c r="C1" s="295"/>
      <c r="D1" s="296"/>
      <c r="E1" s="297"/>
      <c r="F1" s="298"/>
      <c r="G1" s="298"/>
      <c r="H1" s="298"/>
      <c r="I1" s="298"/>
      <c r="J1" s="298"/>
      <c r="K1" s="298"/>
      <c r="L1" s="298"/>
      <c r="M1" s="298"/>
      <c r="N1" s="298"/>
    </row>
    <row r="2" spans="1:14" ht="13.15" customHeight="1" x14ac:dyDescent="0.25">
      <c r="A2" s="196" t="s">
        <v>12</v>
      </c>
      <c r="B2" s="280"/>
      <c r="C2" s="280"/>
      <c r="D2" s="280"/>
      <c r="E2" s="299"/>
      <c r="F2" s="300"/>
      <c r="G2" s="300"/>
      <c r="H2" s="300"/>
      <c r="I2" s="300"/>
      <c r="J2" s="300"/>
      <c r="K2" s="300"/>
      <c r="L2" s="300"/>
      <c r="M2" s="300"/>
      <c r="N2" s="300"/>
    </row>
    <row r="3" spans="1:14" ht="13.15" customHeight="1" x14ac:dyDescent="0.25">
      <c r="A3" s="196" t="s">
        <v>13</v>
      </c>
      <c r="B3" s="280"/>
      <c r="C3" s="280"/>
      <c r="D3" s="280"/>
      <c r="E3" s="299"/>
      <c r="F3" s="300"/>
      <c r="G3" s="300"/>
      <c r="H3" s="300"/>
      <c r="I3" s="300"/>
      <c r="J3" s="300"/>
      <c r="K3" s="300"/>
      <c r="L3" s="300"/>
      <c r="M3" s="300"/>
      <c r="N3" s="300"/>
    </row>
    <row r="4" spans="1:14" ht="13.15" customHeight="1" thickBot="1" x14ac:dyDescent="0.3">
      <c r="A4" s="196" t="s">
        <v>14</v>
      </c>
      <c r="B4" s="280"/>
      <c r="C4" s="280"/>
      <c r="D4" s="280"/>
      <c r="E4" s="281"/>
      <c r="F4" s="282"/>
      <c r="G4" s="282"/>
      <c r="H4" s="282"/>
      <c r="I4" s="282"/>
      <c r="J4" s="282"/>
      <c r="K4" s="282"/>
      <c r="L4" s="282"/>
      <c r="M4" s="197"/>
      <c r="N4" s="197"/>
    </row>
    <row r="5" spans="1:14" ht="15" customHeight="1" thickBot="1" x14ac:dyDescent="0.3">
      <c r="E5" s="44"/>
      <c r="F5" s="45"/>
      <c r="G5" s="45"/>
      <c r="H5" s="291" t="s">
        <v>15</v>
      </c>
      <c r="I5" s="292"/>
      <c r="J5" s="292"/>
      <c r="K5" s="292"/>
      <c r="L5" s="292"/>
      <c r="M5" s="292"/>
      <c r="N5" s="293"/>
    </row>
    <row r="6" spans="1:14" ht="15.75" x14ac:dyDescent="0.2">
      <c r="A6" s="283" t="s">
        <v>16</v>
      </c>
      <c r="B6" s="284"/>
      <c r="C6" s="284"/>
      <c r="D6" s="285"/>
      <c r="E6" s="198"/>
      <c r="F6" s="198"/>
      <c r="G6" s="198"/>
      <c r="H6" s="286" t="s">
        <v>17</v>
      </c>
      <c r="I6" s="287"/>
      <c r="J6" s="287"/>
      <c r="K6" s="287"/>
      <c r="L6" s="287"/>
      <c r="M6" s="287"/>
      <c r="N6" s="220">
        <v>0.7</v>
      </c>
    </row>
    <row r="7" spans="1:14" ht="25.9" customHeight="1" x14ac:dyDescent="0.2">
      <c r="A7" s="277" t="s">
        <v>18</v>
      </c>
      <c r="B7" s="278"/>
      <c r="C7" s="278"/>
      <c r="D7" s="279"/>
      <c r="E7" s="132"/>
      <c r="F7" s="132"/>
      <c r="G7" s="132"/>
      <c r="H7" s="286" t="s">
        <v>19</v>
      </c>
      <c r="I7" s="287"/>
      <c r="J7" s="287"/>
      <c r="K7" s="287"/>
      <c r="L7" s="287"/>
      <c r="M7" s="287"/>
      <c r="N7" s="220">
        <v>0.7</v>
      </c>
    </row>
    <row r="8" spans="1:14" ht="27.6" customHeight="1" x14ac:dyDescent="0.2">
      <c r="A8" s="277" t="s">
        <v>20</v>
      </c>
      <c r="B8" s="278"/>
      <c r="C8" s="278"/>
      <c r="D8" s="279"/>
      <c r="E8" s="132"/>
      <c r="F8" s="132"/>
      <c r="G8" s="132"/>
      <c r="H8" s="286" t="s">
        <v>21</v>
      </c>
      <c r="I8" s="287"/>
      <c r="J8" s="287"/>
      <c r="K8" s="287"/>
      <c r="L8" s="287"/>
      <c r="M8" s="287"/>
      <c r="N8" s="290"/>
    </row>
    <row r="9" spans="1:14" ht="26.45" customHeight="1" thickBot="1" x14ac:dyDescent="0.25">
      <c r="A9" s="277" t="s">
        <v>22</v>
      </c>
      <c r="B9" s="278"/>
      <c r="C9" s="278"/>
      <c r="D9" s="279"/>
      <c r="E9" s="132"/>
      <c r="F9" s="132"/>
      <c r="G9" s="132"/>
      <c r="H9" s="288" t="s">
        <v>23</v>
      </c>
      <c r="I9" s="289"/>
      <c r="J9" s="289"/>
      <c r="K9" s="289"/>
      <c r="L9" s="289"/>
      <c r="M9" s="289"/>
      <c r="N9" s="221">
        <f>(0.5*N6)+(0.5*N7)</f>
        <v>0.7</v>
      </c>
    </row>
    <row r="10" spans="1:14" ht="14.45" customHeight="1" x14ac:dyDescent="0.2">
      <c r="A10" s="277" t="s">
        <v>24</v>
      </c>
      <c r="B10" s="278"/>
      <c r="C10" s="278"/>
      <c r="D10" s="279"/>
      <c r="E10" s="132"/>
      <c r="F10" s="132"/>
      <c r="G10" s="132"/>
      <c r="H10" s="132"/>
      <c r="L10" s="117"/>
    </row>
    <row r="11" spans="1:14" ht="15.6" customHeight="1" x14ac:dyDescent="0.2">
      <c r="A11" s="277" t="s">
        <v>25</v>
      </c>
      <c r="B11" s="278"/>
      <c r="C11" s="278"/>
      <c r="D11" s="279"/>
      <c r="E11" s="132"/>
      <c r="F11" s="132"/>
      <c r="G11" s="132"/>
      <c r="H11" s="132"/>
      <c r="L11" s="118"/>
    </row>
    <row r="12" spans="1:14" ht="15" customHeight="1" thickBot="1" x14ac:dyDescent="0.25">
      <c r="A12" s="274" t="s">
        <v>26</v>
      </c>
      <c r="B12" s="275"/>
      <c r="C12" s="275"/>
      <c r="D12" s="276"/>
      <c r="E12" s="132"/>
      <c r="F12" s="132"/>
      <c r="G12" s="132"/>
      <c r="H12" s="199" t="s">
        <v>27</v>
      </c>
      <c r="I12" s="263" t="s">
        <v>28</v>
      </c>
      <c r="J12" s="263"/>
      <c r="K12" s="195" t="s">
        <v>29</v>
      </c>
      <c r="L12" s="194" t="s">
        <v>30</v>
      </c>
      <c r="M12" s="264" t="s">
        <v>31</v>
      </c>
    </row>
    <row r="13" spans="1:14" ht="27.6" customHeight="1" x14ac:dyDescent="0.2">
      <c r="A13" s="200"/>
      <c r="B13" s="3"/>
      <c r="C13" s="3"/>
      <c r="D13" s="3"/>
      <c r="E13" s="3"/>
      <c r="F13" s="3"/>
      <c r="G13" s="3"/>
      <c r="H13" s="266" t="s">
        <v>32</v>
      </c>
      <c r="I13" s="120" t="s">
        <v>2</v>
      </c>
      <c r="J13" s="54">
        <v>0.5</v>
      </c>
      <c r="K13" s="55">
        <f>B33*J13</f>
        <v>0</v>
      </c>
      <c r="L13" s="267">
        <f>SUM(K13:K18)</f>
        <v>0</v>
      </c>
      <c r="M13" s="265"/>
    </row>
    <row r="14" spans="1:14" ht="27.6" customHeight="1" x14ac:dyDescent="0.25">
      <c r="A14" s="201" t="s">
        <v>33</v>
      </c>
      <c r="B14" s="202"/>
      <c r="C14" s="202"/>
      <c r="D14" s="202"/>
      <c r="E14" s="202"/>
      <c r="F14" s="202"/>
      <c r="G14" s="202"/>
      <c r="H14" s="266"/>
      <c r="I14" s="120" t="s">
        <v>3</v>
      </c>
      <c r="J14" s="54">
        <v>0.1</v>
      </c>
      <c r="K14" s="55">
        <f>B34*J14</f>
        <v>0</v>
      </c>
      <c r="L14" s="267"/>
      <c r="M14" s="271">
        <f>(L13*0.5)+(K19*0.5)</f>
        <v>0</v>
      </c>
    </row>
    <row r="15" spans="1:14" ht="27" customHeight="1" x14ac:dyDescent="0.2">
      <c r="A15" s="268" t="s">
        <v>34</v>
      </c>
      <c r="B15" s="269"/>
      <c r="C15" s="269"/>
      <c r="D15" s="269"/>
      <c r="E15" s="269"/>
      <c r="F15" s="269"/>
      <c r="G15" s="203"/>
      <c r="H15" s="266"/>
      <c r="I15" s="120" t="s">
        <v>4</v>
      </c>
      <c r="J15" s="54">
        <v>0.1</v>
      </c>
      <c r="K15" s="55">
        <f>B35*J15</f>
        <v>0</v>
      </c>
      <c r="L15" s="267"/>
      <c r="M15" s="272"/>
    </row>
    <row r="16" spans="1:14" ht="30" customHeight="1" x14ac:dyDescent="0.25">
      <c r="A16" s="270" t="s">
        <v>35</v>
      </c>
      <c r="B16" s="270"/>
      <c r="C16" s="270"/>
      <c r="D16" s="270"/>
      <c r="E16" s="270"/>
      <c r="F16" s="4" t="s">
        <v>36</v>
      </c>
      <c r="G16" s="203"/>
      <c r="H16" s="266"/>
      <c r="I16" s="120" t="s">
        <v>37</v>
      </c>
      <c r="J16" s="54">
        <v>0.1</v>
      </c>
      <c r="K16" s="55">
        <f>B38*J16</f>
        <v>0</v>
      </c>
      <c r="L16" s="267"/>
      <c r="M16" s="272"/>
    </row>
    <row r="17" spans="1:14" ht="55.5" customHeight="1" x14ac:dyDescent="0.2">
      <c r="A17" s="250" t="s">
        <v>295</v>
      </c>
      <c r="B17" s="251"/>
      <c r="C17" s="251"/>
      <c r="D17" s="251"/>
      <c r="E17" s="252"/>
      <c r="F17" s="5" t="s">
        <v>296</v>
      </c>
      <c r="G17" s="203"/>
      <c r="H17" s="266"/>
      <c r="I17" s="120" t="s">
        <v>6</v>
      </c>
      <c r="J17" s="54">
        <v>0.1</v>
      </c>
      <c r="K17" s="55">
        <f>B37*J17</f>
        <v>0</v>
      </c>
      <c r="L17" s="267"/>
      <c r="M17" s="272"/>
    </row>
    <row r="18" spans="1:14" ht="39" customHeight="1" x14ac:dyDescent="0.2">
      <c r="A18" s="258"/>
      <c r="B18" s="259"/>
      <c r="C18" s="259"/>
      <c r="D18" s="259"/>
      <c r="E18" s="260"/>
      <c r="F18" s="5"/>
      <c r="G18" s="1"/>
      <c r="H18" s="266"/>
      <c r="I18" s="120" t="s">
        <v>7</v>
      </c>
      <c r="J18" s="54">
        <v>0.1</v>
      </c>
      <c r="K18" s="55">
        <f>B36*J18</f>
        <v>0</v>
      </c>
      <c r="L18" s="267"/>
      <c r="M18" s="273"/>
    </row>
    <row r="19" spans="1:14" ht="26.45" customHeight="1" x14ac:dyDescent="0.2">
      <c r="A19" s="245"/>
      <c r="B19" s="246"/>
      <c r="C19" s="246"/>
      <c r="D19" s="246"/>
      <c r="E19" s="247"/>
      <c r="F19" s="5"/>
      <c r="G19" s="203"/>
      <c r="H19" s="248" t="s">
        <v>38</v>
      </c>
      <c r="I19" s="249"/>
      <c r="J19" s="204">
        <v>1</v>
      </c>
      <c r="K19" s="119">
        <f>B39</f>
        <v>0</v>
      </c>
      <c r="L19" s="193"/>
      <c r="M19" s="205"/>
    </row>
    <row r="20" spans="1:14" ht="14.25" x14ac:dyDescent="0.2">
      <c r="A20" s="245"/>
      <c r="B20" s="246"/>
      <c r="C20" s="246"/>
      <c r="D20" s="246"/>
      <c r="E20" s="247"/>
      <c r="F20" s="5"/>
      <c r="G20" s="203"/>
      <c r="M20" s="206"/>
    </row>
    <row r="21" spans="1:14" ht="25.9" customHeight="1" x14ac:dyDescent="0.25">
      <c r="A21" s="250"/>
      <c r="B21" s="251"/>
      <c r="C21" s="251"/>
      <c r="D21" s="251"/>
      <c r="E21" s="252"/>
      <c r="F21" s="5"/>
      <c r="G21" s="203"/>
      <c r="H21" s="2"/>
      <c r="I21" s="253"/>
      <c r="J21" s="253"/>
      <c r="K21" s="253"/>
      <c r="L21" s="253"/>
      <c r="M21" s="206"/>
      <c r="N21" s="192"/>
    </row>
    <row r="22" spans="1:14" ht="14.25" x14ac:dyDescent="0.2">
      <c r="A22" s="254"/>
      <c r="B22" s="254"/>
      <c r="C22" s="254"/>
      <c r="D22" s="254"/>
      <c r="E22" s="254"/>
      <c r="F22" s="5"/>
      <c r="G22" s="203"/>
    </row>
    <row r="23" spans="1:14" ht="14.25" x14ac:dyDescent="0.2">
      <c r="A23" s="254"/>
      <c r="B23" s="254"/>
      <c r="C23" s="254"/>
      <c r="D23" s="254"/>
      <c r="E23" s="254"/>
      <c r="F23" s="5"/>
      <c r="G23" s="203"/>
    </row>
    <row r="24" spans="1:14" ht="15" x14ac:dyDescent="0.25">
      <c r="A24" s="255"/>
      <c r="B24" s="256"/>
      <c r="C24" s="256"/>
      <c r="D24" s="256"/>
      <c r="E24" s="257"/>
      <c r="F24" s="5"/>
      <c r="G24" s="203"/>
      <c r="I24"/>
      <c r="J24"/>
      <c r="K24"/>
      <c r="L24"/>
      <c r="M24"/>
    </row>
    <row r="25" spans="1:14" ht="15" x14ac:dyDescent="0.25">
      <c r="A25" s="258"/>
      <c r="B25" s="259"/>
      <c r="C25" s="259"/>
      <c r="D25" s="259"/>
      <c r="E25" s="260"/>
      <c r="F25" s="5"/>
      <c r="G25" s="203"/>
      <c r="I25"/>
      <c r="J25"/>
      <c r="K25"/>
      <c r="L25"/>
      <c r="M25"/>
    </row>
    <row r="26" spans="1:14" ht="15" x14ac:dyDescent="0.25">
      <c r="A26" s="261"/>
      <c r="B26" s="261"/>
      <c r="C26" s="261"/>
      <c r="D26" s="261"/>
      <c r="E26" s="261"/>
      <c r="F26" s="207" t="str">
        <f>IF(OR(F17="No",ISBLANK(F17)),"Disqualified","Qualified")</f>
        <v>Disqualified</v>
      </c>
      <c r="G26" s="208"/>
      <c r="I26"/>
      <c r="J26"/>
      <c r="K26"/>
      <c r="L26"/>
      <c r="M26"/>
    </row>
    <row r="27" spans="1:14" ht="15" x14ac:dyDescent="0.25">
      <c r="A27" s="262"/>
      <c r="B27" s="262"/>
      <c r="C27" s="262"/>
      <c r="D27" s="262"/>
      <c r="E27" s="262"/>
      <c r="F27" s="209"/>
      <c r="G27" s="209"/>
      <c r="I27"/>
      <c r="J27"/>
      <c r="K27"/>
      <c r="L27"/>
      <c r="M27"/>
    </row>
    <row r="28" spans="1:14" ht="15" x14ac:dyDescent="0.25">
      <c r="A28" s="244"/>
      <c r="B28" s="244"/>
      <c r="C28" s="244"/>
      <c r="D28" s="244"/>
      <c r="E28" s="244"/>
      <c r="F28" s="210"/>
      <c r="G28" s="210"/>
      <c r="I28"/>
      <c r="J28"/>
      <c r="K28"/>
      <c r="L28"/>
      <c r="M28"/>
    </row>
    <row r="29" spans="1:14" ht="15" x14ac:dyDescent="0.25">
      <c r="A29" s="3"/>
      <c r="I29"/>
      <c r="J29"/>
      <c r="K29"/>
      <c r="L29"/>
      <c r="M29"/>
    </row>
    <row r="30" spans="1:14" ht="15" x14ac:dyDescent="0.25">
      <c r="A30" s="211" t="s">
        <v>39</v>
      </c>
      <c r="B30" s="212"/>
      <c r="C30"/>
      <c r="D30"/>
      <c r="E30"/>
      <c r="F30" s="1"/>
      <c r="G30" s="1"/>
      <c r="H30"/>
      <c r="K30"/>
      <c r="L30"/>
      <c r="M30"/>
    </row>
    <row r="31" spans="1:14" ht="15" x14ac:dyDescent="0.25">
      <c r="A31" s="3"/>
      <c r="B31" s="213"/>
      <c r="C31"/>
      <c r="D31"/>
      <c r="E31"/>
      <c r="F31" s="1"/>
      <c r="G31" s="1"/>
      <c r="H31"/>
      <c r="K31"/>
      <c r="L31"/>
      <c r="M31"/>
    </row>
    <row r="32" spans="1:14" ht="15" x14ac:dyDescent="0.25">
      <c r="A32" s="212" t="s">
        <v>39</v>
      </c>
      <c r="B32" s="212"/>
      <c r="C32" s="214"/>
      <c r="D32"/>
      <c r="E32"/>
      <c r="F32" s="1"/>
      <c r="G32" s="1"/>
      <c r="H32"/>
      <c r="K32"/>
      <c r="L32"/>
      <c r="M32"/>
    </row>
    <row r="33" spans="1:11" ht="15" x14ac:dyDescent="0.25">
      <c r="A33" s="212" t="s">
        <v>40</v>
      </c>
      <c r="B33" s="215">
        <f>Functional!L47</f>
        <v>0</v>
      </c>
      <c r="C33" s="214"/>
      <c r="D33"/>
      <c r="E33"/>
      <c r="F33" s="1"/>
      <c r="G33" s="1"/>
      <c r="H33"/>
      <c r="K33"/>
    </row>
    <row r="34" spans="1:11" ht="15" x14ac:dyDescent="0.25">
      <c r="A34" s="212" t="s">
        <v>41</v>
      </c>
      <c r="B34" s="215">
        <f>'Non-Functional'!L29</f>
        <v>0</v>
      </c>
      <c r="C34" s="214"/>
      <c r="D34"/>
      <c r="E34"/>
      <c r="F34" s="1"/>
      <c r="G34" s="1"/>
      <c r="H34"/>
      <c r="K34"/>
    </row>
    <row r="35" spans="1:11" ht="15" x14ac:dyDescent="0.25">
      <c r="A35" s="212" t="s">
        <v>42</v>
      </c>
      <c r="B35" s="215">
        <f>Technical!L20</f>
        <v>0</v>
      </c>
      <c r="C35" s="214"/>
      <c r="D35"/>
      <c r="E35"/>
      <c r="F35" s="1"/>
      <c r="G35" s="1"/>
      <c r="H35"/>
      <c r="K35"/>
    </row>
    <row r="36" spans="1:11" ht="15" x14ac:dyDescent="0.25">
      <c r="A36" s="212" t="s">
        <v>43</v>
      </c>
      <c r="B36" s="215">
        <f>Security!L19</f>
        <v>0</v>
      </c>
      <c r="C36"/>
      <c r="D36"/>
      <c r="E36"/>
      <c r="F36"/>
      <c r="G36"/>
      <c r="H36"/>
      <c r="I36"/>
      <c r="J36"/>
      <c r="K36"/>
    </row>
    <row r="37" spans="1:11" ht="15" x14ac:dyDescent="0.25">
      <c r="A37" s="38" t="s">
        <v>44</v>
      </c>
      <c r="B37" s="216">
        <f>Cloud!L19</f>
        <v>0</v>
      </c>
      <c r="C37"/>
      <c r="D37"/>
      <c r="E37" s="214"/>
      <c r="F37"/>
      <c r="G37"/>
      <c r="H37"/>
      <c r="I37"/>
      <c r="J37"/>
      <c r="K37"/>
    </row>
    <row r="38" spans="1:11" ht="15" x14ac:dyDescent="0.25">
      <c r="A38" s="38" t="s">
        <v>45</v>
      </c>
      <c r="B38" s="216">
        <f>'Integration and Testing'!M26</f>
        <v>0</v>
      </c>
      <c r="C38"/>
      <c r="D38"/>
      <c r="E38" s="214"/>
      <c r="F38"/>
      <c r="G38"/>
      <c r="H38"/>
      <c r="I38"/>
      <c r="J38"/>
      <c r="K38"/>
    </row>
    <row r="39" spans="1:11" ht="15" x14ac:dyDescent="0.25">
      <c r="A39" s="212" t="s">
        <v>46</v>
      </c>
      <c r="B39" s="216">
        <f>Demo!L49</f>
        <v>0</v>
      </c>
      <c r="C39"/>
      <c r="D39"/>
      <c r="E39"/>
      <c r="F39"/>
      <c r="G39"/>
      <c r="J39"/>
    </row>
    <row r="40" spans="1:11" ht="15" x14ac:dyDescent="0.25">
      <c r="A40"/>
      <c r="B40"/>
      <c r="C40"/>
      <c r="D40"/>
      <c r="E40"/>
      <c r="F40"/>
      <c r="G40"/>
      <c r="J40"/>
    </row>
    <row r="41" spans="1:11" ht="15" x14ac:dyDescent="0.25">
      <c r="A41"/>
      <c r="B41"/>
      <c r="C41"/>
      <c r="D41"/>
      <c r="E41"/>
      <c r="F41"/>
      <c r="G41"/>
      <c r="J41"/>
    </row>
    <row r="42" spans="1:11" ht="15" x14ac:dyDescent="0.25">
      <c r="A42"/>
      <c r="B42"/>
      <c r="C42"/>
      <c r="D42"/>
      <c r="E42"/>
      <c r="F42"/>
      <c r="G42"/>
    </row>
    <row r="43" spans="1:11" ht="15" x14ac:dyDescent="0.25">
      <c r="A43"/>
      <c r="B43"/>
      <c r="D43"/>
      <c r="E43"/>
      <c r="H43"/>
    </row>
    <row r="44" spans="1:11" ht="15" x14ac:dyDescent="0.25">
      <c r="A44"/>
      <c r="B44"/>
      <c r="C44"/>
      <c r="D44"/>
      <c r="E44"/>
      <c r="F44" s="1"/>
      <c r="G44" s="1"/>
      <c r="H44"/>
    </row>
    <row r="45" spans="1:11" ht="15" x14ac:dyDescent="0.25">
      <c r="A45"/>
      <c r="B45"/>
      <c r="C45"/>
      <c r="D45"/>
      <c r="E45"/>
      <c r="F45" s="1"/>
      <c r="G45" s="1"/>
      <c r="H45"/>
    </row>
    <row r="46" spans="1:11" ht="15" x14ac:dyDescent="0.25">
      <c r="A46"/>
      <c r="B46"/>
      <c r="C46" s="214"/>
      <c r="D46"/>
      <c r="E46"/>
      <c r="F46" s="1"/>
      <c r="G46" s="1"/>
      <c r="H46"/>
    </row>
    <row r="47" spans="1:11" ht="15" x14ac:dyDescent="0.25">
      <c r="A47"/>
      <c r="B47"/>
      <c r="C47" s="214"/>
      <c r="D47"/>
      <c r="E47"/>
      <c r="F47" s="1"/>
      <c r="G47" s="1"/>
      <c r="H47"/>
    </row>
    <row r="48" spans="1:11" ht="15" x14ac:dyDescent="0.25">
      <c r="A48"/>
      <c r="B48" s="214"/>
      <c r="C48" s="214"/>
      <c r="D48"/>
      <c r="E48" s="214"/>
      <c r="F48" s="1"/>
      <c r="G48" s="1"/>
      <c r="H48"/>
    </row>
    <row r="49" spans="1:8" ht="15" x14ac:dyDescent="0.25">
      <c r="D49"/>
    </row>
    <row r="50" spans="1:8" ht="15" x14ac:dyDescent="0.25">
      <c r="A50"/>
      <c r="B50"/>
      <c r="C50"/>
      <c r="D50"/>
      <c r="E50"/>
      <c r="F50" s="1"/>
      <c r="G50" s="1"/>
    </row>
    <row r="51" spans="1:8" ht="15" x14ac:dyDescent="0.25">
      <c r="A51"/>
      <c r="B51"/>
      <c r="C51"/>
      <c r="D51"/>
      <c r="E51"/>
      <c r="F51" s="1"/>
      <c r="G51" s="1"/>
    </row>
    <row r="52" spans="1:8" ht="15" x14ac:dyDescent="0.25">
      <c r="A52"/>
      <c r="B52"/>
      <c r="C52" s="33"/>
      <c r="D52"/>
      <c r="E52"/>
      <c r="F52" s="1"/>
      <c r="G52" s="1"/>
    </row>
    <row r="53" spans="1:8" ht="15" x14ac:dyDescent="0.25">
      <c r="A53"/>
      <c r="B53"/>
      <c r="C53" s="33"/>
      <c r="D53"/>
      <c r="E53"/>
      <c r="F53" s="1"/>
      <c r="G53" s="1"/>
    </row>
    <row r="54" spans="1:8" ht="15" x14ac:dyDescent="0.25">
      <c r="A54"/>
      <c r="B54"/>
      <c r="C54" s="33"/>
      <c r="D54"/>
      <c r="E54"/>
      <c r="F54" s="1"/>
      <c r="G54" s="1"/>
    </row>
    <row r="55" spans="1:8" ht="15" x14ac:dyDescent="0.25">
      <c r="A55"/>
      <c r="B55"/>
      <c r="C55"/>
      <c r="D55"/>
      <c r="E55"/>
      <c r="F55"/>
      <c r="G55"/>
      <c r="H55"/>
    </row>
    <row r="56" spans="1:8" ht="15" x14ac:dyDescent="0.25">
      <c r="A56"/>
      <c r="B56"/>
      <c r="C56"/>
      <c r="D56"/>
      <c r="E56"/>
      <c r="F56"/>
      <c r="G56"/>
      <c r="H56"/>
    </row>
    <row r="57" spans="1:8" ht="15" x14ac:dyDescent="0.25">
      <c r="A57"/>
      <c r="B57"/>
      <c r="C57"/>
      <c r="D57"/>
      <c r="E57"/>
      <c r="F57" s="1"/>
      <c r="G57" s="1"/>
      <c r="H57"/>
    </row>
    <row r="58" spans="1:8" ht="15" x14ac:dyDescent="0.25">
      <c r="A58"/>
      <c r="B58"/>
      <c r="C58"/>
      <c r="D58"/>
      <c r="E58"/>
      <c r="F58" s="1"/>
      <c r="G58" s="1"/>
      <c r="H58"/>
    </row>
    <row r="59" spans="1:8" ht="15" x14ac:dyDescent="0.25">
      <c r="A59"/>
      <c r="B59"/>
      <c r="C59" s="33"/>
      <c r="D59"/>
      <c r="E59"/>
      <c r="F59" s="1"/>
      <c r="G59" s="1"/>
      <c r="H59"/>
    </row>
    <row r="60" spans="1:8" ht="15" x14ac:dyDescent="0.25">
      <c r="A60"/>
      <c r="B60"/>
      <c r="C60" s="33"/>
      <c r="D60"/>
      <c r="E60"/>
      <c r="F60" s="1"/>
      <c r="G60" s="1"/>
      <c r="H60"/>
    </row>
    <row r="61" spans="1:8" ht="15" x14ac:dyDescent="0.25">
      <c r="A61"/>
      <c r="B61"/>
      <c r="C61" s="33"/>
      <c r="D61"/>
      <c r="E61"/>
      <c r="F61" s="1"/>
      <c r="G61" s="1"/>
      <c r="H61"/>
    </row>
    <row r="62" spans="1:8" ht="15" x14ac:dyDescent="0.25">
      <c r="A62"/>
      <c r="B62" s="33"/>
      <c r="C62" s="33"/>
      <c r="D62"/>
      <c r="E62" s="33"/>
      <c r="F62" s="1"/>
      <c r="G62" s="1"/>
      <c r="H62"/>
    </row>
    <row r="63" spans="1:8" ht="15" x14ac:dyDescent="0.25">
      <c r="A63"/>
      <c r="B63"/>
      <c r="C63" s="33"/>
      <c r="D63"/>
      <c r="E63"/>
      <c r="F63" s="1"/>
      <c r="G63" s="1"/>
    </row>
    <row r="64" spans="1:8" ht="15" x14ac:dyDescent="0.25">
      <c r="A64"/>
      <c r="B64"/>
      <c r="C64" s="33"/>
      <c r="D64"/>
      <c r="E64"/>
      <c r="F64" s="1"/>
      <c r="G64" s="1"/>
    </row>
    <row r="65" spans="1:8" ht="15" x14ac:dyDescent="0.25">
      <c r="A65"/>
      <c r="B65"/>
      <c r="C65" s="33"/>
      <c r="D65"/>
      <c r="E65"/>
      <c r="F65" s="1"/>
      <c r="G65" s="1"/>
    </row>
    <row r="66" spans="1:8" ht="15" x14ac:dyDescent="0.25">
      <c r="A66"/>
      <c r="B66"/>
      <c r="C66" s="33"/>
      <c r="D66"/>
      <c r="E66"/>
      <c r="F66" s="1"/>
      <c r="G66" s="1"/>
    </row>
    <row r="67" spans="1:8" ht="15" x14ac:dyDescent="0.25">
      <c r="A67"/>
      <c r="B67"/>
      <c r="C67" s="33"/>
      <c r="D67"/>
      <c r="E67"/>
      <c r="F67" s="1"/>
      <c r="G67" s="1"/>
      <c r="H67"/>
    </row>
    <row r="68" spans="1:8" ht="15" x14ac:dyDescent="0.25">
      <c r="A68"/>
      <c r="B68"/>
      <c r="C68"/>
      <c r="D68"/>
      <c r="E68"/>
      <c r="F68"/>
      <c r="G68"/>
      <c r="H68"/>
    </row>
    <row r="69" spans="1:8" ht="15" x14ac:dyDescent="0.25">
      <c r="A69"/>
      <c r="B69"/>
      <c r="C69"/>
      <c r="D69"/>
      <c r="E69"/>
      <c r="F69" s="1"/>
      <c r="G69" s="1"/>
    </row>
    <row r="70" spans="1:8" ht="15" x14ac:dyDescent="0.25">
      <c r="A70"/>
      <c r="B70"/>
      <c r="C70"/>
      <c r="D70"/>
      <c r="E70"/>
      <c r="F70" s="1"/>
      <c r="G70" s="1"/>
    </row>
    <row r="71" spans="1:8" ht="15" x14ac:dyDescent="0.25">
      <c r="A71"/>
      <c r="B71"/>
      <c r="C71" s="33"/>
      <c r="D71"/>
      <c r="E71"/>
      <c r="F71" s="1"/>
      <c r="G71" s="1"/>
    </row>
    <row r="72" spans="1:8" ht="15" x14ac:dyDescent="0.25">
      <c r="A72"/>
      <c r="B72"/>
      <c r="C72" s="33"/>
      <c r="D72"/>
      <c r="E72"/>
      <c r="F72" s="1"/>
      <c r="G72" s="1"/>
    </row>
    <row r="73" spans="1:8" ht="15" x14ac:dyDescent="0.25">
      <c r="A73"/>
      <c r="B73"/>
      <c r="C73" s="33"/>
      <c r="D73"/>
      <c r="E73"/>
      <c r="F73" s="1"/>
      <c r="G73" s="1"/>
    </row>
    <row r="74" spans="1:8" ht="15" x14ac:dyDescent="0.25">
      <c r="A74"/>
      <c r="B74"/>
      <c r="C74"/>
      <c r="D74"/>
      <c r="E74"/>
      <c r="F74"/>
      <c r="G74"/>
      <c r="H74"/>
    </row>
    <row r="75" spans="1:8" ht="15" x14ac:dyDescent="0.25">
      <c r="A75"/>
      <c r="B75"/>
      <c r="C75"/>
      <c r="D75"/>
      <c r="E75"/>
      <c r="F75"/>
      <c r="G75"/>
      <c r="H75"/>
    </row>
    <row r="76" spans="1:8" ht="15" x14ac:dyDescent="0.25">
      <c r="A76"/>
      <c r="B76"/>
      <c r="C76"/>
      <c r="D76"/>
      <c r="E76"/>
      <c r="F76"/>
      <c r="G76"/>
      <c r="H76"/>
    </row>
    <row r="77" spans="1:8" ht="15" x14ac:dyDescent="0.25">
      <c r="A77"/>
      <c r="B77"/>
      <c r="C77"/>
      <c r="D77"/>
      <c r="E77"/>
      <c r="F77"/>
      <c r="G77"/>
      <c r="H77"/>
    </row>
    <row r="78" spans="1:8" ht="15" x14ac:dyDescent="0.25">
      <c r="A78"/>
      <c r="B78"/>
      <c r="C78"/>
      <c r="D78"/>
      <c r="E78"/>
      <c r="F78"/>
      <c r="G78"/>
      <c r="H78"/>
    </row>
    <row r="79" spans="1:8" ht="15" x14ac:dyDescent="0.25">
      <c r="A79"/>
      <c r="B79"/>
      <c r="C79"/>
      <c r="D79"/>
      <c r="E79"/>
      <c r="F79"/>
      <c r="G79"/>
      <c r="H79"/>
    </row>
    <row r="80" spans="1:8" ht="15" x14ac:dyDescent="0.25">
      <c r="A80"/>
      <c r="B80"/>
      <c r="C80"/>
      <c r="D80"/>
      <c r="E80"/>
      <c r="F80"/>
      <c r="G80"/>
      <c r="H80"/>
    </row>
    <row r="81" spans="1:8" ht="15" x14ac:dyDescent="0.25">
      <c r="A81"/>
      <c r="B81"/>
      <c r="C81"/>
      <c r="D81"/>
      <c r="E81"/>
      <c r="F81"/>
      <c r="G81"/>
      <c r="H81"/>
    </row>
    <row r="82" spans="1:8" ht="15" x14ac:dyDescent="0.25">
      <c r="A82"/>
      <c r="B82"/>
      <c r="C82"/>
      <c r="D82"/>
      <c r="E82"/>
      <c r="F82"/>
      <c r="G82"/>
      <c r="H82"/>
    </row>
    <row r="83" spans="1:8" ht="15" x14ac:dyDescent="0.25">
      <c r="A83"/>
      <c r="B83"/>
      <c r="C83"/>
      <c r="D83"/>
      <c r="E83"/>
      <c r="F83"/>
      <c r="G83"/>
      <c r="H83"/>
    </row>
    <row r="84" spans="1:8" ht="15" x14ac:dyDescent="0.25">
      <c r="A84"/>
      <c r="B84"/>
      <c r="C84"/>
      <c r="D84"/>
      <c r="E84"/>
      <c r="F84"/>
      <c r="G84"/>
      <c r="H84"/>
    </row>
    <row r="85" spans="1:8" ht="15" x14ac:dyDescent="0.25">
      <c r="A85"/>
      <c r="B85"/>
      <c r="C85"/>
      <c r="D85"/>
      <c r="E85"/>
      <c r="F85"/>
      <c r="G85"/>
      <c r="H85"/>
    </row>
    <row r="86" spans="1:8" ht="15" x14ac:dyDescent="0.25">
      <c r="A86"/>
      <c r="B86"/>
      <c r="C86"/>
      <c r="D86"/>
      <c r="E86"/>
      <c r="F86"/>
      <c r="G86"/>
      <c r="H86"/>
    </row>
  </sheetData>
  <mergeCells count="41">
    <mergeCell ref="A1:D1"/>
    <mergeCell ref="E1:N1"/>
    <mergeCell ref="B2:D2"/>
    <mergeCell ref="E2:N2"/>
    <mergeCell ref="B3:D3"/>
    <mergeCell ref="E3:N3"/>
    <mergeCell ref="A11:D11"/>
    <mergeCell ref="B4:D4"/>
    <mergeCell ref="E4:L4"/>
    <mergeCell ref="A6:D6"/>
    <mergeCell ref="H6:M6"/>
    <mergeCell ref="A7:D7"/>
    <mergeCell ref="H7:M7"/>
    <mergeCell ref="A8:D8"/>
    <mergeCell ref="A9:D9"/>
    <mergeCell ref="H9:M9"/>
    <mergeCell ref="A10:D10"/>
    <mergeCell ref="H8:N8"/>
    <mergeCell ref="H5:N5"/>
    <mergeCell ref="I12:J12"/>
    <mergeCell ref="M12:M13"/>
    <mergeCell ref="H13:H18"/>
    <mergeCell ref="L13:L18"/>
    <mergeCell ref="A15:F15"/>
    <mergeCell ref="A16:E16"/>
    <mergeCell ref="A17:E17"/>
    <mergeCell ref="A18:E18"/>
    <mergeCell ref="M14:M18"/>
    <mergeCell ref="A12:D12"/>
    <mergeCell ref="A28:E28"/>
    <mergeCell ref="A19:E19"/>
    <mergeCell ref="H19:I19"/>
    <mergeCell ref="A20:E20"/>
    <mergeCell ref="A21:E21"/>
    <mergeCell ref="I21:L21"/>
    <mergeCell ref="A22:E22"/>
    <mergeCell ref="A23:E23"/>
    <mergeCell ref="A24:E24"/>
    <mergeCell ref="A25:E25"/>
    <mergeCell ref="A26:E26"/>
    <mergeCell ref="A27:E27"/>
  </mergeCells>
  <dataValidations count="1">
    <dataValidation type="list" allowBlank="1" showInputMessage="1" showErrorMessage="1" sqref="F17:F25">
      <formula1>"Yes, No"</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8" tint="0.59999389629810485"/>
    <pageSetUpPr fitToPage="1"/>
  </sheetPr>
  <dimension ref="A1:M47"/>
  <sheetViews>
    <sheetView topLeftCell="A43" zoomScale="80" zoomScaleNormal="80" workbookViewId="0">
      <selection activeCell="J60" sqref="J60"/>
    </sheetView>
  </sheetViews>
  <sheetFormatPr defaultColWidth="9.140625" defaultRowHeight="12.75" x14ac:dyDescent="0.2"/>
  <cols>
    <col min="1" max="1" width="7.42578125" style="6" bestFit="1" customWidth="1"/>
    <col min="2" max="2" width="13.42578125" style="14" customWidth="1"/>
    <col min="3" max="3" width="43.7109375" style="14" customWidth="1"/>
    <col min="4" max="4" width="27" style="14" customWidth="1"/>
    <col min="5" max="5" width="56.85546875" style="13" customWidth="1"/>
    <col min="6" max="6" width="21" style="6" customWidth="1"/>
    <col min="7" max="7" width="18.28515625" style="63" customWidth="1"/>
    <col min="8" max="8" width="11.42578125" style="63" customWidth="1"/>
    <col min="9" max="9" width="14.140625" style="63" customWidth="1"/>
    <col min="10" max="10" width="27.28515625" style="80" customWidth="1"/>
    <col min="11" max="11" width="14.85546875" style="6" customWidth="1"/>
    <col min="12" max="12" width="15.140625" style="63" customWidth="1"/>
    <col min="13" max="13" width="18.42578125" style="1" customWidth="1"/>
    <col min="14" max="16384" width="9.140625" style="1"/>
  </cols>
  <sheetData>
    <row r="1" spans="1:13" x14ac:dyDescent="0.2">
      <c r="A1" s="59" t="s">
        <v>294</v>
      </c>
      <c r="B1" s="59"/>
      <c r="C1" s="59"/>
      <c r="D1" s="30"/>
      <c r="E1" s="101"/>
    </row>
    <row r="2" spans="1:13" x14ac:dyDescent="0.2">
      <c r="A2" s="56" t="s">
        <v>12</v>
      </c>
      <c r="B2" s="57"/>
      <c r="C2" s="223"/>
      <c r="D2" s="224"/>
      <c r="E2" s="233"/>
      <c r="K2" s="69" t="s">
        <v>48</v>
      </c>
    </row>
    <row r="3" spans="1:13" x14ac:dyDescent="0.2">
      <c r="A3" s="56" t="s">
        <v>13</v>
      </c>
      <c r="B3" s="57"/>
      <c r="C3" s="10"/>
      <c r="D3" s="31"/>
      <c r="E3" s="102"/>
      <c r="K3" s="68" t="s">
        <v>49</v>
      </c>
    </row>
    <row r="4" spans="1:13" x14ac:dyDescent="0.2">
      <c r="A4" s="56" t="s">
        <v>14</v>
      </c>
      <c r="B4" s="57"/>
      <c r="C4" s="10"/>
      <c r="D4" s="31"/>
      <c r="E4" s="102"/>
      <c r="K4" s="68" t="s">
        <v>50</v>
      </c>
    </row>
    <row r="5" spans="1:13" x14ac:dyDescent="0.2">
      <c r="K5" s="68" t="s">
        <v>51</v>
      </c>
    </row>
    <row r="6" spans="1:13" x14ac:dyDescent="0.2">
      <c r="A6" s="60" t="s">
        <v>52</v>
      </c>
      <c r="B6" s="61"/>
      <c r="C6" s="62"/>
      <c r="D6" s="11"/>
      <c r="E6" s="103"/>
    </row>
    <row r="7" spans="1:13" ht="63.75" x14ac:dyDescent="0.2">
      <c r="A7" s="15"/>
      <c r="B7" s="11"/>
      <c r="C7" s="12"/>
      <c r="D7" s="12"/>
      <c r="E7" s="12"/>
      <c r="G7" s="70"/>
      <c r="H7" s="72" t="s">
        <v>53</v>
      </c>
      <c r="I7" s="77"/>
      <c r="J7" s="87" t="s">
        <v>54</v>
      </c>
      <c r="K7" s="88" t="s">
        <v>55</v>
      </c>
      <c r="L7" s="87"/>
    </row>
    <row r="8" spans="1:13" ht="30" x14ac:dyDescent="0.2">
      <c r="A8" s="19" t="s">
        <v>56</v>
      </c>
      <c r="B8" s="20" t="s">
        <v>57</v>
      </c>
      <c r="C8" s="20" t="s">
        <v>58</v>
      </c>
      <c r="D8" s="21" t="s">
        <v>59</v>
      </c>
      <c r="E8" s="104" t="s">
        <v>60</v>
      </c>
      <c r="F8" s="27" t="s">
        <v>61</v>
      </c>
      <c r="G8" s="65" t="s">
        <v>62</v>
      </c>
      <c r="H8" s="73" t="s">
        <v>63</v>
      </c>
      <c r="I8" s="73" t="s">
        <v>64</v>
      </c>
      <c r="J8" s="81" t="s">
        <v>65</v>
      </c>
      <c r="K8" s="71" t="s">
        <v>66</v>
      </c>
      <c r="L8" s="186" t="s">
        <v>67</v>
      </c>
      <c r="M8" s="184" t="s">
        <v>68</v>
      </c>
    </row>
    <row r="9" spans="1:13" ht="76.5" x14ac:dyDescent="0.2">
      <c r="A9" s="106">
        <v>1</v>
      </c>
      <c r="B9" s="107" t="s">
        <v>69</v>
      </c>
      <c r="C9" s="107" t="s">
        <v>297</v>
      </c>
      <c r="D9" s="239" t="s">
        <v>298</v>
      </c>
      <c r="E9" s="241"/>
      <c r="F9" s="108"/>
      <c r="G9" s="66" t="s">
        <v>286</v>
      </c>
      <c r="H9" s="74">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6</v>
      </c>
      <c r="I9" s="78">
        <f t="shared" ref="I9:I45" si="0">H9/H$47</f>
        <v>3.4482758620689655E-2</v>
      </c>
      <c r="J9" s="82" t="s">
        <v>73</v>
      </c>
      <c r="K9" s="25">
        <v>0</v>
      </c>
      <c r="L9" s="187">
        <f t="shared" ref="L9:L44" si="1">I9*K9</f>
        <v>0</v>
      </c>
      <c r="M9" s="38"/>
    </row>
    <row r="10" spans="1:13" ht="76.5" x14ac:dyDescent="0.2">
      <c r="A10" s="106">
        <v>2</v>
      </c>
      <c r="B10" s="107" t="s">
        <v>69</v>
      </c>
      <c r="C10" s="107" t="s">
        <v>367</v>
      </c>
      <c r="D10" s="239" t="s">
        <v>298</v>
      </c>
      <c r="E10" s="241"/>
      <c r="F10" s="108"/>
      <c r="G10" s="66" t="s">
        <v>286</v>
      </c>
      <c r="H10" s="74">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6</v>
      </c>
      <c r="I10" s="78">
        <f t="shared" si="0"/>
        <v>3.4482758620689655E-2</v>
      </c>
      <c r="J10" s="82" t="s">
        <v>73</v>
      </c>
      <c r="K10" s="25">
        <v>0</v>
      </c>
      <c r="L10" s="187">
        <f t="shared" si="1"/>
        <v>0</v>
      </c>
      <c r="M10" s="38"/>
    </row>
    <row r="11" spans="1:13" ht="76.5" x14ac:dyDescent="0.2">
      <c r="A11" s="106">
        <v>3</v>
      </c>
      <c r="B11" s="107" t="s">
        <v>69</v>
      </c>
      <c r="C11" s="107" t="s">
        <v>371</v>
      </c>
      <c r="D11" s="110" t="s">
        <v>298</v>
      </c>
      <c r="E11" s="240"/>
      <c r="F11" s="108"/>
      <c r="G11" s="66" t="s">
        <v>286</v>
      </c>
      <c r="H11" s="74">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6</v>
      </c>
      <c r="I11" s="78">
        <f t="shared" si="0"/>
        <v>3.4482758620689655E-2</v>
      </c>
      <c r="J11" s="82" t="s">
        <v>73</v>
      </c>
      <c r="K11" s="25">
        <v>0</v>
      </c>
      <c r="L11" s="187">
        <f t="shared" si="1"/>
        <v>0</v>
      </c>
      <c r="M11" s="38"/>
    </row>
    <row r="12" spans="1:13" ht="76.5" x14ac:dyDescent="0.2">
      <c r="A12" s="106">
        <v>4</v>
      </c>
      <c r="B12" s="107" t="s">
        <v>69</v>
      </c>
      <c r="C12" s="107" t="s">
        <v>299</v>
      </c>
      <c r="D12" s="110" t="s">
        <v>298</v>
      </c>
      <c r="E12" s="231"/>
      <c r="F12" s="108"/>
      <c r="G12" s="66" t="s">
        <v>72</v>
      </c>
      <c r="H12" s="74">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4</v>
      </c>
      <c r="I12" s="78">
        <f t="shared" si="0"/>
        <v>2.2988505747126436E-2</v>
      </c>
      <c r="J12" s="82" t="s">
        <v>73</v>
      </c>
      <c r="K12" s="25">
        <v>0</v>
      </c>
      <c r="L12" s="187">
        <f t="shared" si="1"/>
        <v>0</v>
      </c>
      <c r="M12" s="38"/>
    </row>
    <row r="13" spans="1:13" ht="76.5" x14ac:dyDescent="0.2">
      <c r="A13" s="106">
        <v>5</v>
      </c>
      <c r="B13" s="107" t="s">
        <v>69</v>
      </c>
      <c r="C13" s="107" t="s">
        <v>305</v>
      </c>
      <c r="D13" s="110" t="s">
        <v>298</v>
      </c>
      <c r="E13" s="231"/>
      <c r="F13" s="108"/>
      <c r="G13" s="66" t="s">
        <v>183</v>
      </c>
      <c r="H13" s="74">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78">
        <f t="shared" si="0"/>
        <v>2.8735632183908046E-2</v>
      </c>
      <c r="J13" s="82" t="s">
        <v>73</v>
      </c>
      <c r="K13" s="25">
        <v>0</v>
      </c>
      <c r="L13" s="187">
        <f t="shared" si="1"/>
        <v>0</v>
      </c>
      <c r="M13" s="38"/>
    </row>
    <row r="14" spans="1:13" ht="99.75" x14ac:dyDescent="0.2">
      <c r="A14" s="106">
        <v>6</v>
      </c>
      <c r="B14" s="107" t="s">
        <v>69</v>
      </c>
      <c r="C14" s="107" t="s">
        <v>372</v>
      </c>
      <c r="D14" s="110" t="s">
        <v>298</v>
      </c>
      <c r="E14" s="231"/>
      <c r="F14" s="108"/>
      <c r="G14" s="66" t="s">
        <v>286</v>
      </c>
      <c r="H14" s="74">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6</v>
      </c>
      <c r="I14" s="78">
        <f t="shared" si="0"/>
        <v>3.4482758620689655E-2</v>
      </c>
      <c r="J14" s="82" t="s">
        <v>73</v>
      </c>
      <c r="K14" s="25">
        <v>0</v>
      </c>
      <c r="L14" s="187">
        <f t="shared" si="1"/>
        <v>0</v>
      </c>
      <c r="M14" s="38"/>
    </row>
    <row r="15" spans="1:13" ht="76.5" x14ac:dyDescent="0.2">
      <c r="A15" s="106">
        <v>7</v>
      </c>
      <c r="B15" s="107" t="s">
        <v>69</v>
      </c>
      <c r="C15" s="107" t="s">
        <v>360</v>
      </c>
      <c r="D15" s="109" t="s">
        <v>300</v>
      </c>
      <c r="E15" s="232"/>
      <c r="F15" s="108"/>
      <c r="G15" s="66" t="s">
        <v>183</v>
      </c>
      <c r="H15" s="74">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78">
        <f t="shared" si="0"/>
        <v>2.8735632183908046E-2</v>
      </c>
      <c r="J15" s="82" t="s">
        <v>73</v>
      </c>
      <c r="K15" s="25">
        <v>0</v>
      </c>
      <c r="L15" s="187">
        <f t="shared" si="1"/>
        <v>0</v>
      </c>
      <c r="M15" s="38"/>
    </row>
    <row r="16" spans="1:13" ht="76.5" x14ac:dyDescent="0.2">
      <c r="A16" s="106">
        <v>8</v>
      </c>
      <c r="B16" s="107" t="s">
        <v>69</v>
      </c>
      <c r="C16" s="107" t="s">
        <v>306</v>
      </c>
      <c r="D16" s="109" t="s">
        <v>300</v>
      </c>
      <c r="E16" s="232"/>
      <c r="F16" s="108"/>
      <c r="G16" s="66" t="s">
        <v>183</v>
      </c>
      <c r="H16" s="74">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78">
        <f t="shared" si="0"/>
        <v>2.8735632183908046E-2</v>
      </c>
      <c r="J16" s="82" t="s">
        <v>73</v>
      </c>
      <c r="K16" s="25">
        <v>0</v>
      </c>
      <c r="L16" s="187">
        <f t="shared" ref="L16" si="2">I16*K16</f>
        <v>0</v>
      </c>
      <c r="M16" s="38"/>
    </row>
    <row r="17" spans="1:13" ht="211.5" customHeight="1" x14ac:dyDescent="0.2">
      <c r="A17" s="106">
        <v>9</v>
      </c>
      <c r="B17" s="107" t="s">
        <v>69</v>
      </c>
      <c r="C17" s="107" t="s">
        <v>307</v>
      </c>
      <c r="D17" s="109" t="s">
        <v>300</v>
      </c>
      <c r="E17" s="232"/>
      <c r="F17" s="108"/>
      <c r="G17" s="66" t="s">
        <v>183</v>
      </c>
      <c r="H17" s="74">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78">
        <f t="shared" si="0"/>
        <v>2.8735632183908046E-2</v>
      </c>
      <c r="J17" s="82" t="s">
        <v>73</v>
      </c>
      <c r="K17" s="25">
        <v>0</v>
      </c>
      <c r="L17" s="187">
        <f t="shared" si="1"/>
        <v>0</v>
      </c>
      <c r="M17" s="38"/>
    </row>
    <row r="18" spans="1:13" ht="270.75" x14ac:dyDescent="0.2">
      <c r="A18" s="106">
        <v>10</v>
      </c>
      <c r="B18" s="107" t="s">
        <v>69</v>
      </c>
      <c r="C18" s="107" t="s">
        <v>373</v>
      </c>
      <c r="D18" s="109" t="s">
        <v>300</v>
      </c>
      <c r="E18" s="232"/>
      <c r="F18" s="108"/>
      <c r="G18" s="66" t="s">
        <v>183</v>
      </c>
      <c r="H18" s="74">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78">
        <f t="shared" si="0"/>
        <v>2.8735632183908046E-2</v>
      </c>
      <c r="J18" s="82" t="s">
        <v>73</v>
      </c>
      <c r="K18" s="25">
        <v>0</v>
      </c>
      <c r="L18" s="187">
        <f t="shared" ref="L18" si="3">I18*K18</f>
        <v>0</v>
      </c>
      <c r="M18" s="38"/>
    </row>
    <row r="19" spans="1:13" ht="76.5" x14ac:dyDescent="0.2">
      <c r="A19" s="106">
        <v>11</v>
      </c>
      <c r="B19" s="107" t="s">
        <v>69</v>
      </c>
      <c r="C19" s="107" t="s">
        <v>309</v>
      </c>
      <c r="D19" s="109" t="s">
        <v>308</v>
      </c>
      <c r="E19" s="232"/>
      <c r="F19" s="108"/>
      <c r="G19" s="66" t="s">
        <v>74</v>
      </c>
      <c r="H19" s="74">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2</v>
      </c>
      <c r="I19" s="78">
        <f t="shared" si="0"/>
        <v>1.1494252873563218E-2</v>
      </c>
      <c r="J19" s="82" t="s">
        <v>73</v>
      </c>
      <c r="K19" s="25">
        <v>0</v>
      </c>
      <c r="L19" s="187">
        <f t="shared" si="1"/>
        <v>0</v>
      </c>
      <c r="M19" s="38"/>
    </row>
    <row r="20" spans="1:13" ht="76.5" x14ac:dyDescent="0.2">
      <c r="A20" s="106">
        <v>12</v>
      </c>
      <c r="B20" s="107" t="s">
        <v>69</v>
      </c>
      <c r="C20" s="107" t="s">
        <v>341</v>
      </c>
      <c r="D20" s="109" t="s">
        <v>310</v>
      </c>
      <c r="E20" s="231"/>
      <c r="F20" s="108"/>
      <c r="G20" s="66" t="s">
        <v>72</v>
      </c>
      <c r="H20" s="74">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4</v>
      </c>
      <c r="I20" s="78">
        <f t="shared" si="0"/>
        <v>2.2988505747126436E-2</v>
      </c>
      <c r="J20" s="82" t="s">
        <v>73</v>
      </c>
      <c r="K20" s="25">
        <v>0</v>
      </c>
      <c r="L20" s="187">
        <f t="shared" si="1"/>
        <v>0</v>
      </c>
      <c r="M20" s="38"/>
    </row>
    <row r="21" spans="1:13" ht="76.5" x14ac:dyDescent="0.2">
      <c r="A21" s="106">
        <v>13</v>
      </c>
      <c r="B21" s="107" t="s">
        <v>69</v>
      </c>
      <c r="C21" s="107" t="s">
        <v>342</v>
      </c>
      <c r="D21" s="109" t="s">
        <v>310</v>
      </c>
      <c r="E21" s="231"/>
      <c r="F21" s="108"/>
      <c r="G21" s="66" t="s">
        <v>72</v>
      </c>
      <c r="H21" s="74">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4</v>
      </c>
      <c r="I21" s="78">
        <f t="shared" si="0"/>
        <v>2.2988505747126436E-2</v>
      </c>
      <c r="J21" s="82" t="s">
        <v>73</v>
      </c>
      <c r="K21" s="25">
        <v>0</v>
      </c>
      <c r="L21" s="187">
        <f t="shared" ref="L21" si="4">I21*K21</f>
        <v>0</v>
      </c>
      <c r="M21" s="38"/>
    </row>
    <row r="22" spans="1:13" ht="76.5" x14ac:dyDescent="0.2">
      <c r="A22" s="106">
        <v>14</v>
      </c>
      <c r="B22" s="107" t="s">
        <v>69</v>
      </c>
      <c r="C22" s="107" t="s">
        <v>343</v>
      </c>
      <c r="D22" s="109" t="s">
        <v>311</v>
      </c>
      <c r="E22" s="231"/>
      <c r="F22" s="108"/>
      <c r="G22" s="66" t="s">
        <v>74</v>
      </c>
      <c r="H22" s="74">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2</v>
      </c>
      <c r="I22" s="78">
        <f t="shared" si="0"/>
        <v>1.1494252873563218E-2</v>
      </c>
      <c r="J22" s="82" t="s">
        <v>73</v>
      </c>
      <c r="K22" s="25">
        <v>0</v>
      </c>
      <c r="L22" s="187">
        <f t="shared" si="1"/>
        <v>0</v>
      </c>
      <c r="M22" s="38"/>
    </row>
    <row r="23" spans="1:13" ht="196.5" customHeight="1" x14ac:dyDescent="0.2">
      <c r="A23" s="106">
        <v>15</v>
      </c>
      <c r="B23" s="107" t="s">
        <v>69</v>
      </c>
      <c r="C23" s="124" t="s">
        <v>313</v>
      </c>
      <c r="D23" s="107" t="s">
        <v>312</v>
      </c>
      <c r="E23" s="231"/>
      <c r="F23" s="108"/>
      <c r="G23" s="66" t="s">
        <v>286</v>
      </c>
      <c r="H23" s="74">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6</v>
      </c>
      <c r="I23" s="78">
        <f t="shared" si="0"/>
        <v>3.4482758620689655E-2</v>
      </c>
      <c r="J23" s="82" t="s">
        <v>73</v>
      </c>
      <c r="K23" s="25">
        <v>0</v>
      </c>
      <c r="L23" s="187">
        <f t="shared" si="1"/>
        <v>0</v>
      </c>
      <c r="M23" s="38"/>
    </row>
    <row r="24" spans="1:13" ht="85.5" x14ac:dyDescent="0.2">
      <c r="A24" s="106">
        <v>16</v>
      </c>
      <c r="B24" s="107" t="s">
        <v>69</v>
      </c>
      <c r="C24" s="107" t="s">
        <v>315</v>
      </c>
      <c r="D24" s="111" t="s">
        <v>314</v>
      </c>
      <c r="E24" s="231"/>
      <c r="F24" s="46"/>
      <c r="G24" s="66" t="s">
        <v>286</v>
      </c>
      <c r="H24" s="74">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6</v>
      </c>
      <c r="I24" s="78">
        <f t="shared" si="0"/>
        <v>3.4482758620689655E-2</v>
      </c>
      <c r="J24" s="82" t="s">
        <v>73</v>
      </c>
      <c r="K24" s="25">
        <v>0</v>
      </c>
      <c r="L24" s="187">
        <f t="shared" si="1"/>
        <v>0</v>
      </c>
      <c r="M24" s="38"/>
    </row>
    <row r="25" spans="1:13" ht="76.5" x14ac:dyDescent="0.2">
      <c r="A25" s="106">
        <v>17</v>
      </c>
      <c r="B25" s="107" t="s">
        <v>69</v>
      </c>
      <c r="C25" s="107" t="s">
        <v>344</v>
      </c>
      <c r="D25" s="111" t="s">
        <v>316</v>
      </c>
      <c r="E25" s="231"/>
      <c r="F25" s="46"/>
      <c r="G25" s="66" t="s">
        <v>183</v>
      </c>
      <c r="H25" s="74">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78">
        <f t="shared" si="0"/>
        <v>2.8735632183908046E-2</v>
      </c>
      <c r="J25" s="82" t="s">
        <v>73</v>
      </c>
      <c r="K25" s="25">
        <v>0</v>
      </c>
      <c r="L25" s="187">
        <f t="shared" si="1"/>
        <v>0</v>
      </c>
      <c r="M25" s="38"/>
    </row>
    <row r="26" spans="1:13" ht="76.5" x14ac:dyDescent="0.2">
      <c r="A26" s="106">
        <v>18</v>
      </c>
      <c r="B26" s="107" t="s">
        <v>69</v>
      </c>
      <c r="C26" s="107" t="s">
        <v>374</v>
      </c>
      <c r="D26" s="111" t="s">
        <v>316</v>
      </c>
      <c r="E26" s="231"/>
      <c r="F26" s="46"/>
      <c r="G26" s="66" t="s">
        <v>286</v>
      </c>
      <c r="H26" s="74">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6</v>
      </c>
      <c r="I26" s="78">
        <f t="shared" si="0"/>
        <v>3.4482758620689655E-2</v>
      </c>
      <c r="J26" s="82" t="s">
        <v>73</v>
      </c>
      <c r="K26" s="25">
        <v>0</v>
      </c>
      <c r="L26" s="187">
        <f t="shared" ref="L26" si="5">I26*K26</f>
        <v>0</v>
      </c>
      <c r="M26" s="38"/>
    </row>
    <row r="27" spans="1:13" ht="76.5" x14ac:dyDescent="0.2">
      <c r="A27" s="106">
        <v>19</v>
      </c>
      <c r="B27" s="107" t="s">
        <v>69</v>
      </c>
      <c r="C27" s="107" t="s">
        <v>318</v>
      </c>
      <c r="D27" s="111" t="s">
        <v>317</v>
      </c>
      <c r="E27" s="231"/>
      <c r="F27" s="46"/>
      <c r="G27" s="66" t="s">
        <v>286</v>
      </c>
      <c r="H27" s="74">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6</v>
      </c>
      <c r="I27" s="78">
        <f t="shared" si="0"/>
        <v>3.4482758620689655E-2</v>
      </c>
      <c r="J27" s="82" t="s">
        <v>73</v>
      </c>
      <c r="K27" s="25">
        <v>0</v>
      </c>
      <c r="L27" s="187">
        <f t="shared" si="1"/>
        <v>0</v>
      </c>
      <c r="M27" s="38"/>
    </row>
    <row r="28" spans="1:13" ht="99.75" x14ac:dyDescent="0.2">
      <c r="A28" s="106">
        <v>20</v>
      </c>
      <c r="B28" s="107" t="s">
        <v>69</v>
      </c>
      <c r="C28" s="107" t="s">
        <v>321</v>
      </c>
      <c r="D28" s="111" t="s">
        <v>320</v>
      </c>
      <c r="E28" s="231"/>
      <c r="F28" s="46"/>
      <c r="G28" s="66" t="s">
        <v>74</v>
      </c>
      <c r="H28" s="74">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2</v>
      </c>
      <c r="I28" s="78">
        <f t="shared" si="0"/>
        <v>1.1494252873563218E-2</v>
      </c>
      <c r="J28" s="82" t="s">
        <v>73</v>
      </c>
      <c r="K28" s="25">
        <v>0</v>
      </c>
      <c r="L28" s="187">
        <f t="shared" si="1"/>
        <v>0</v>
      </c>
      <c r="M28" s="38"/>
    </row>
    <row r="29" spans="1:13" ht="76.5" x14ac:dyDescent="0.2">
      <c r="A29" s="106">
        <v>21</v>
      </c>
      <c r="B29" s="107" t="s">
        <v>69</v>
      </c>
      <c r="C29" s="107" t="s">
        <v>323</v>
      </c>
      <c r="D29" s="111" t="s">
        <v>322</v>
      </c>
      <c r="E29" s="231"/>
      <c r="F29" s="46"/>
      <c r="G29" s="66" t="s">
        <v>72</v>
      </c>
      <c r="H29" s="74">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4</v>
      </c>
      <c r="I29" s="78">
        <f t="shared" si="0"/>
        <v>2.2988505747126436E-2</v>
      </c>
      <c r="J29" s="82" t="s">
        <v>73</v>
      </c>
      <c r="K29" s="25">
        <v>0</v>
      </c>
      <c r="L29" s="187">
        <f t="shared" si="1"/>
        <v>0</v>
      </c>
      <c r="M29" s="38"/>
    </row>
    <row r="30" spans="1:13" ht="76.5" x14ac:dyDescent="0.2">
      <c r="A30" s="106">
        <v>22</v>
      </c>
      <c r="B30" s="107" t="s">
        <v>69</v>
      </c>
      <c r="C30" s="107" t="s">
        <v>345</v>
      </c>
      <c r="D30" s="111" t="s">
        <v>324</v>
      </c>
      <c r="E30" s="232"/>
      <c r="F30" s="46"/>
      <c r="G30" s="66" t="s">
        <v>183</v>
      </c>
      <c r="H30" s="74">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5</v>
      </c>
      <c r="I30" s="78">
        <f t="shared" si="0"/>
        <v>2.8735632183908046E-2</v>
      </c>
      <c r="J30" s="82" t="s">
        <v>73</v>
      </c>
      <c r="K30" s="25">
        <v>0</v>
      </c>
      <c r="L30" s="187">
        <f t="shared" si="1"/>
        <v>0</v>
      </c>
      <c r="M30" s="38"/>
    </row>
    <row r="31" spans="1:13" ht="76.5" x14ac:dyDescent="0.2">
      <c r="A31" s="106">
        <v>23</v>
      </c>
      <c r="B31" s="107" t="s">
        <v>69</v>
      </c>
      <c r="C31" s="107" t="s">
        <v>346</v>
      </c>
      <c r="D31" s="111" t="s">
        <v>324</v>
      </c>
      <c r="E31" s="232"/>
      <c r="F31" s="46"/>
      <c r="G31" s="66" t="s">
        <v>183</v>
      </c>
      <c r="H31" s="74">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5</v>
      </c>
      <c r="I31" s="78">
        <f t="shared" si="0"/>
        <v>2.8735632183908046E-2</v>
      </c>
      <c r="J31" s="82" t="s">
        <v>73</v>
      </c>
      <c r="K31" s="25">
        <v>0</v>
      </c>
      <c r="L31" s="187">
        <f t="shared" ref="L31" si="6">I31*K31</f>
        <v>0</v>
      </c>
      <c r="M31" s="38"/>
    </row>
    <row r="32" spans="1:13" ht="76.5" x14ac:dyDescent="0.2">
      <c r="A32" s="106">
        <v>24</v>
      </c>
      <c r="B32" s="107" t="s">
        <v>69</v>
      </c>
      <c r="C32" s="107" t="s">
        <v>347</v>
      </c>
      <c r="D32" s="111" t="s">
        <v>324</v>
      </c>
      <c r="E32" s="232"/>
      <c r="F32" s="46"/>
      <c r="G32" s="66" t="s">
        <v>183</v>
      </c>
      <c r="H32" s="74">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5</v>
      </c>
      <c r="I32" s="78">
        <f t="shared" si="0"/>
        <v>2.8735632183908046E-2</v>
      </c>
      <c r="J32" s="82" t="s">
        <v>73</v>
      </c>
      <c r="K32" s="25">
        <v>0</v>
      </c>
      <c r="L32" s="187">
        <f t="shared" si="1"/>
        <v>0</v>
      </c>
      <c r="M32" s="38"/>
    </row>
    <row r="33" spans="1:13" ht="76.5" x14ac:dyDescent="0.2">
      <c r="A33" s="106">
        <v>25</v>
      </c>
      <c r="B33" s="107" t="s">
        <v>69</v>
      </c>
      <c r="C33" s="107" t="s">
        <v>348</v>
      </c>
      <c r="D33" s="111" t="s">
        <v>324</v>
      </c>
      <c r="E33" s="232"/>
      <c r="F33" s="46"/>
      <c r="G33" s="66" t="s">
        <v>183</v>
      </c>
      <c r="H33" s="74">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5</v>
      </c>
      <c r="I33" s="78">
        <f t="shared" si="0"/>
        <v>2.8735632183908046E-2</v>
      </c>
      <c r="J33" s="82" t="s">
        <v>73</v>
      </c>
      <c r="K33" s="25">
        <v>0</v>
      </c>
      <c r="L33" s="187">
        <f t="shared" si="1"/>
        <v>0</v>
      </c>
      <c r="M33" s="38"/>
    </row>
    <row r="34" spans="1:13" ht="76.5" x14ac:dyDescent="0.2">
      <c r="A34" s="106">
        <v>26</v>
      </c>
      <c r="B34" s="107" t="s">
        <v>69</v>
      </c>
      <c r="C34" s="107" t="s">
        <v>326</v>
      </c>
      <c r="D34" s="111" t="s">
        <v>325</v>
      </c>
      <c r="E34" s="232"/>
      <c r="F34" s="46"/>
      <c r="G34" s="66" t="s">
        <v>75</v>
      </c>
      <c r="H34" s="74">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3</v>
      </c>
      <c r="I34" s="78">
        <f t="shared" si="0"/>
        <v>1.7241379310344827E-2</v>
      </c>
      <c r="J34" s="82" t="s">
        <v>73</v>
      </c>
      <c r="K34" s="25">
        <v>0</v>
      </c>
      <c r="L34" s="187">
        <f t="shared" si="1"/>
        <v>0</v>
      </c>
      <c r="M34" s="38"/>
    </row>
    <row r="35" spans="1:13" ht="76.5" x14ac:dyDescent="0.2">
      <c r="A35" s="106">
        <v>27</v>
      </c>
      <c r="B35" s="107" t="s">
        <v>69</v>
      </c>
      <c r="C35" s="107" t="s">
        <v>328</v>
      </c>
      <c r="D35" s="111" t="s">
        <v>327</v>
      </c>
      <c r="E35" s="231"/>
      <c r="F35" s="46"/>
      <c r="G35" s="66" t="s">
        <v>183</v>
      </c>
      <c r="H35" s="74">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5</v>
      </c>
      <c r="I35" s="78">
        <f t="shared" si="0"/>
        <v>2.8735632183908046E-2</v>
      </c>
      <c r="J35" s="82" t="s">
        <v>73</v>
      </c>
      <c r="K35" s="25">
        <v>0</v>
      </c>
      <c r="L35" s="187">
        <f t="shared" si="1"/>
        <v>0</v>
      </c>
      <c r="M35" s="38"/>
    </row>
    <row r="36" spans="1:13" ht="76.5" x14ac:dyDescent="0.2">
      <c r="A36" s="106">
        <v>28</v>
      </c>
      <c r="B36" s="107" t="s">
        <v>69</v>
      </c>
      <c r="C36" s="107" t="s">
        <v>330</v>
      </c>
      <c r="D36" s="111" t="s">
        <v>329</v>
      </c>
      <c r="E36" s="231"/>
      <c r="F36" s="46"/>
      <c r="G36" s="66" t="s">
        <v>183</v>
      </c>
      <c r="H36" s="74">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5</v>
      </c>
      <c r="I36" s="78">
        <f t="shared" si="0"/>
        <v>2.8735632183908046E-2</v>
      </c>
      <c r="J36" s="82" t="s">
        <v>73</v>
      </c>
      <c r="K36" s="25">
        <v>0</v>
      </c>
      <c r="L36" s="187">
        <f t="shared" si="1"/>
        <v>0</v>
      </c>
      <c r="M36" s="38"/>
    </row>
    <row r="37" spans="1:13" ht="76.5" x14ac:dyDescent="0.2">
      <c r="A37" s="106">
        <v>29</v>
      </c>
      <c r="B37" s="107" t="s">
        <v>69</v>
      </c>
      <c r="C37" s="107" t="s">
        <v>349</v>
      </c>
      <c r="D37" s="111" t="s">
        <v>329</v>
      </c>
      <c r="E37" s="231"/>
      <c r="F37" s="46"/>
      <c r="G37" s="66" t="s">
        <v>183</v>
      </c>
      <c r="H37" s="74">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5</v>
      </c>
      <c r="I37" s="78">
        <f t="shared" si="0"/>
        <v>2.8735632183908046E-2</v>
      </c>
      <c r="J37" s="82" t="s">
        <v>73</v>
      </c>
      <c r="K37" s="25">
        <v>0</v>
      </c>
      <c r="L37" s="187">
        <f t="shared" ref="L37" si="7">I37*K37</f>
        <v>0</v>
      </c>
      <c r="M37" s="38"/>
    </row>
    <row r="38" spans="1:13" ht="76.5" x14ac:dyDescent="0.2">
      <c r="A38" s="106">
        <v>30</v>
      </c>
      <c r="B38" s="107" t="s">
        <v>69</v>
      </c>
      <c r="C38" s="107" t="s">
        <v>350</v>
      </c>
      <c r="D38" s="111" t="s">
        <v>329</v>
      </c>
      <c r="E38" s="231"/>
      <c r="F38" s="46"/>
      <c r="G38" s="66" t="s">
        <v>183</v>
      </c>
      <c r="H38" s="74">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5</v>
      </c>
      <c r="I38" s="78">
        <f t="shared" si="0"/>
        <v>2.8735632183908046E-2</v>
      </c>
      <c r="J38" s="82" t="s">
        <v>73</v>
      </c>
      <c r="K38" s="25">
        <v>0</v>
      </c>
      <c r="L38" s="187">
        <f t="shared" ref="L38:L39" si="8">I38*K38</f>
        <v>0</v>
      </c>
      <c r="M38" s="38"/>
    </row>
    <row r="39" spans="1:13" ht="76.5" x14ac:dyDescent="0.2">
      <c r="A39" s="106">
        <v>31</v>
      </c>
      <c r="B39" s="107" t="s">
        <v>69</v>
      </c>
      <c r="C39" s="107" t="s">
        <v>351</v>
      </c>
      <c r="D39" s="111" t="s">
        <v>329</v>
      </c>
      <c r="E39" s="231"/>
      <c r="F39" s="46"/>
      <c r="G39" s="66" t="s">
        <v>183</v>
      </c>
      <c r="H39" s="74">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5</v>
      </c>
      <c r="I39" s="78">
        <f t="shared" si="0"/>
        <v>2.8735632183908046E-2</v>
      </c>
      <c r="J39" s="82" t="s">
        <v>73</v>
      </c>
      <c r="K39" s="25">
        <v>0</v>
      </c>
      <c r="L39" s="187">
        <f t="shared" si="8"/>
        <v>0</v>
      </c>
      <c r="M39" s="38"/>
    </row>
    <row r="40" spans="1:13" ht="76.5" x14ac:dyDescent="0.2">
      <c r="A40" s="106">
        <v>32</v>
      </c>
      <c r="B40" s="107" t="s">
        <v>69</v>
      </c>
      <c r="C40" s="107" t="s">
        <v>332</v>
      </c>
      <c r="D40" s="111" t="s">
        <v>331</v>
      </c>
      <c r="E40" s="231"/>
      <c r="F40" s="46"/>
      <c r="G40" s="66" t="s">
        <v>74</v>
      </c>
      <c r="H40" s="74">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2</v>
      </c>
      <c r="I40" s="78">
        <f t="shared" si="0"/>
        <v>1.1494252873563218E-2</v>
      </c>
      <c r="J40" s="82" t="s">
        <v>73</v>
      </c>
      <c r="K40" s="25">
        <v>0</v>
      </c>
      <c r="L40" s="187">
        <f t="shared" si="1"/>
        <v>0</v>
      </c>
      <c r="M40" s="38"/>
    </row>
    <row r="41" spans="1:13" ht="76.5" x14ac:dyDescent="0.2">
      <c r="A41" s="106">
        <v>33</v>
      </c>
      <c r="B41" s="107" t="s">
        <v>69</v>
      </c>
      <c r="C41" s="107" t="s">
        <v>334</v>
      </c>
      <c r="D41" s="111" t="s">
        <v>333</v>
      </c>
      <c r="E41" s="231"/>
      <c r="F41" s="46"/>
      <c r="G41" s="66" t="s">
        <v>75</v>
      </c>
      <c r="H41" s="74">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3</v>
      </c>
      <c r="I41" s="78">
        <f t="shared" si="0"/>
        <v>1.7241379310344827E-2</v>
      </c>
      <c r="J41" s="82" t="s">
        <v>73</v>
      </c>
      <c r="K41" s="25">
        <v>0</v>
      </c>
      <c r="L41" s="187">
        <f t="shared" si="1"/>
        <v>0</v>
      </c>
      <c r="M41" s="38"/>
    </row>
    <row r="42" spans="1:13" ht="370.5" x14ac:dyDescent="0.2">
      <c r="A42" s="106">
        <v>34</v>
      </c>
      <c r="B42" s="107" t="s">
        <v>69</v>
      </c>
      <c r="C42" s="107" t="s">
        <v>352</v>
      </c>
      <c r="D42" s="111" t="s">
        <v>337</v>
      </c>
      <c r="E42" s="231"/>
      <c r="F42" s="46"/>
      <c r="G42" s="66" t="s">
        <v>183</v>
      </c>
      <c r="H42" s="74">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5</v>
      </c>
      <c r="I42" s="78">
        <f>H42/H$47</f>
        <v>2.8735632183908046E-2</v>
      </c>
      <c r="J42" s="82" t="s">
        <v>73</v>
      </c>
      <c r="K42" s="25">
        <v>0</v>
      </c>
      <c r="L42" s="187">
        <f t="shared" ref="L42" si="9">I42*K42</f>
        <v>0</v>
      </c>
      <c r="M42" s="38"/>
    </row>
    <row r="43" spans="1:13" ht="76.5" x14ac:dyDescent="0.2">
      <c r="A43" s="106">
        <v>35</v>
      </c>
      <c r="B43" s="107" t="s">
        <v>69</v>
      </c>
      <c r="C43" s="107" t="s">
        <v>362</v>
      </c>
      <c r="D43" s="111" t="s">
        <v>361</v>
      </c>
      <c r="E43" s="231"/>
      <c r="F43" s="46"/>
      <c r="G43" s="66" t="s">
        <v>183</v>
      </c>
      <c r="H43" s="74">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5</v>
      </c>
      <c r="I43" s="78">
        <f t="shared" si="0"/>
        <v>2.8735632183908046E-2</v>
      </c>
      <c r="J43" s="82" t="s">
        <v>73</v>
      </c>
      <c r="K43" s="25">
        <v>0</v>
      </c>
      <c r="L43" s="187">
        <f t="shared" si="1"/>
        <v>0</v>
      </c>
      <c r="M43" s="38"/>
    </row>
    <row r="44" spans="1:13" ht="76.5" x14ac:dyDescent="0.2">
      <c r="A44" s="106">
        <v>36</v>
      </c>
      <c r="B44" s="107" t="s">
        <v>69</v>
      </c>
      <c r="C44" s="107" t="s">
        <v>375</v>
      </c>
      <c r="D44" s="111" t="s">
        <v>336</v>
      </c>
      <c r="E44" s="231"/>
      <c r="F44" s="46"/>
      <c r="G44" s="66" t="s">
        <v>286</v>
      </c>
      <c r="H44" s="74">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6</v>
      </c>
      <c r="I44" s="78">
        <f t="shared" si="0"/>
        <v>3.4482758620689655E-2</v>
      </c>
      <c r="J44" s="82" t="s">
        <v>73</v>
      </c>
      <c r="K44" s="25">
        <v>0</v>
      </c>
      <c r="L44" s="187">
        <f t="shared" si="1"/>
        <v>0</v>
      </c>
      <c r="M44" s="38"/>
    </row>
    <row r="45" spans="1:13" ht="76.5" x14ac:dyDescent="0.2">
      <c r="A45" s="106">
        <v>37</v>
      </c>
      <c r="B45" s="107" t="s">
        <v>69</v>
      </c>
      <c r="C45" s="107" t="s">
        <v>376</v>
      </c>
      <c r="D45" s="111" t="s">
        <v>336</v>
      </c>
      <c r="E45" s="231"/>
      <c r="F45" s="46"/>
      <c r="G45" s="66" t="s">
        <v>286</v>
      </c>
      <c r="H45" s="74">
        <v>5</v>
      </c>
      <c r="I45" s="78">
        <f t="shared" si="0"/>
        <v>2.8735632183908046E-2</v>
      </c>
      <c r="J45" s="82" t="s">
        <v>73</v>
      </c>
      <c r="K45" s="25">
        <v>0</v>
      </c>
      <c r="L45" s="187">
        <f t="shared" ref="L45" si="10">I45*K45</f>
        <v>0</v>
      </c>
      <c r="M45" s="38"/>
    </row>
    <row r="46" spans="1:13" x14ac:dyDescent="0.2">
      <c r="A46" s="58"/>
      <c r="B46" s="58"/>
      <c r="C46" s="58"/>
      <c r="D46" s="58"/>
      <c r="E46" s="105"/>
      <c r="F46" s="58"/>
      <c r="G46" s="58"/>
      <c r="H46" s="75"/>
      <c r="I46" s="75"/>
      <c r="J46" s="75"/>
      <c r="K46" s="58"/>
      <c r="L46" s="75"/>
    </row>
    <row r="47" spans="1:13" x14ac:dyDescent="0.2">
      <c r="A47" s="7"/>
      <c r="B47" s="13"/>
      <c r="C47" s="13"/>
      <c r="D47" s="13"/>
      <c r="F47" s="9" t="s">
        <v>77</v>
      </c>
      <c r="G47" s="67"/>
      <c r="H47" s="76">
        <f>SUM(H9:H45)</f>
        <v>174</v>
      </c>
      <c r="I47" s="79">
        <f>SUM(I9:I45)</f>
        <v>1</v>
      </c>
      <c r="J47" s="83"/>
      <c r="K47" s="8"/>
      <c r="L47" s="86">
        <f>SUM(L9:L45)</f>
        <v>0</v>
      </c>
    </row>
  </sheetData>
  <autoFilter ref="A8:L45"/>
  <dataValidations count="1">
    <dataValidation type="list" allowBlank="1" showInputMessage="1" showErrorMessage="1" sqref="G9:G45">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6" tint="-0.249977111117893"/>
    <pageSetUpPr fitToPage="1"/>
  </sheetPr>
  <dimension ref="A1:M29"/>
  <sheetViews>
    <sheetView tabSelected="1" zoomScale="90" zoomScaleNormal="90" workbookViewId="0">
      <selection activeCell="L29" sqref="L29"/>
    </sheetView>
  </sheetViews>
  <sheetFormatPr defaultColWidth="9.140625" defaultRowHeight="12.75" x14ac:dyDescent="0.2"/>
  <cols>
    <col min="1" max="1" width="7.42578125" style="6" bestFit="1" customWidth="1"/>
    <col min="2" max="2" width="13.42578125" style="14" customWidth="1"/>
    <col min="3" max="3" width="43.7109375" style="14" customWidth="1"/>
    <col min="4" max="4" width="27" style="14" customWidth="1"/>
    <col min="5" max="5" width="56.85546875" style="13" customWidth="1"/>
    <col min="6" max="6" width="21" style="6" customWidth="1"/>
    <col min="7" max="7" width="18.28515625" style="63" customWidth="1"/>
    <col min="8" max="8" width="11.42578125" style="63" customWidth="1"/>
    <col min="9" max="9" width="14.140625" style="63" customWidth="1"/>
    <col min="10" max="10" width="27.28515625" style="80" customWidth="1"/>
    <col min="11" max="11" width="14.85546875" style="6" customWidth="1"/>
    <col min="12" max="12" width="15.140625" style="63" customWidth="1"/>
    <col min="13" max="13" width="18.140625" style="1" customWidth="1"/>
    <col min="14" max="16384" width="9.140625" style="1"/>
  </cols>
  <sheetData>
    <row r="1" spans="1:13" x14ac:dyDescent="0.2">
      <c r="A1" s="59" t="s">
        <v>47</v>
      </c>
      <c r="B1" s="59"/>
      <c r="C1" s="59"/>
      <c r="D1" s="30"/>
      <c r="E1" s="101"/>
    </row>
    <row r="2" spans="1:13" x14ac:dyDescent="0.2">
      <c r="A2" s="56" t="s">
        <v>12</v>
      </c>
      <c r="B2" s="57"/>
      <c r="C2" s="223"/>
      <c r="D2" s="224"/>
      <c r="E2" s="233"/>
      <c r="K2" s="69" t="s">
        <v>48</v>
      </c>
    </row>
    <row r="3" spans="1:13" x14ac:dyDescent="0.2">
      <c r="A3" s="56" t="s">
        <v>13</v>
      </c>
      <c r="B3" s="57"/>
      <c r="C3" s="10"/>
      <c r="D3" s="31"/>
      <c r="E3" s="102"/>
      <c r="K3" s="68" t="s">
        <v>49</v>
      </c>
    </row>
    <row r="4" spans="1:13" x14ac:dyDescent="0.2">
      <c r="A4" s="56" t="s">
        <v>14</v>
      </c>
      <c r="B4" s="57"/>
      <c r="C4" s="10"/>
      <c r="D4" s="31"/>
      <c r="E4" s="102"/>
      <c r="K4" s="68" t="s">
        <v>50</v>
      </c>
    </row>
    <row r="5" spans="1:13" x14ac:dyDescent="0.2">
      <c r="K5" s="68" t="s">
        <v>51</v>
      </c>
    </row>
    <row r="6" spans="1:13" x14ac:dyDescent="0.2">
      <c r="A6" s="60" t="s">
        <v>52</v>
      </c>
      <c r="B6" s="61"/>
      <c r="C6" s="62"/>
      <c r="D6" s="11"/>
      <c r="E6" s="103"/>
    </row>
    <row r="7" spans="1:13" ht="13.15" customHeight="1" x14ac:dyDescent="0.2">
      <c r="A7" s="15"/>
      <c r="B7" s="11"/>
      <c r="C7" s="12"/>
      <c r="D7" s="12"/>
      <c r="E7" s="12"/>
      <c r="G7" s="70"/>
      <c r="H7" s="72" t="s">
        <v>53</v>
      </c>
      <c r="I7" s="77"/>
      <c r="J7" s="87" t="s">
        <v>54</v>
      </c>
      <c r="K7" s="88" t="s">
        <v>55</v>
      </c>
      <c r="L7" s="87"/>
    </row>
    <row r="8" spans="1:13" ht="30" x14ac:dyDescent="0.2">
      <c r="A8" s="19" t="s">
        <v>56</v>
      </c>
      <c r="B8" s="20" t="s">
        <v>57</v>
      </c>
      <c r="C8" s="20" t="s">
        <v>58</v>
      </c>
      <c r="D8" s="21" t="s">
        <v>59</v>
      </c>
      <c r="E8" s="104" t="s">
        <v>60</v>
      </c>
      <c r="F8" s="27" t="s">
        <v>61</v>
      </c>
      <c r="G8" s="65" t="s">
        <v>62</v>
      </c>
      <c r="H8" s="73" t="s">
        <v>63</v>
      </c>
      <c r="I8" s="73" t="s">
        <v>64</v>
      </c>
      <c r="J8" s="81" t="s">
        <v>65</v>
      </c>
      <c r="K8" s="71" t="s">
        <v>66</v>
      </c>
      <c r="L8" s="186" t="s">
        <v>67</v>
      </c>
      <c r="M8" s="184" t="s">
        <v>68</v>
      </c>
    </row>
    <row r="9" spans="1:13" ht="76.5" x14ac:dyDescent="0.2">
      <c r="A9" s="106">
        <v>1</v>
      </c>
      <c r="B9" s="107" t="s">
        <v>69</v>
      </c>
      <c r="C9" s="107" t="s">
        <v>304</v>
      </c>
      <c r="D9" s="110" t="s">
        <v>301</v>
      </c>
      <c r="E9" s="110" t="s">
        <v>382</v>
      </c>
      <c r="F9" s="108"/>
      <c r="G9" s="66" t="s">
        <v>183</v>
      </c>
      <c r="H9" s="74">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5</v>
      </c>
      <c r="I9" s="78">
        <f t="shared" ref="I9:I27" si="0">H9/H$29</f>
        <v>6.5789473684210523E-2</v>
      </c>
      <c r="J9" s="82" t="s">
        <v>73</v>
      </c>
      <c r="K9" s="25">
        <v>0</v>
      </c>
      <c r="L9" s="187">
        <f t="shared" ref="L9:L25" si="1">I9*K9</f>
        <v>0</v>
      </c>
      <c r="M9" s="38"/>
    </row>
    <row r="10" spans="1:13" s="2" customFormat="1" ht="78.75" customHeight="1" x14ac:dyDescent="0.2">
      <c r="A10" s="106">
        <v>2</v>
      </c>
      <c r="B10" s="107" t="s">
        <v>69</v>
      </c>
      <c r="C10" s="107" t="s">
        <v>319</v>
      </c>
      <c r="D10" s="110" t="s">
        <v>355</v>
      </c>
      <c r="E10" s="122"/>
      <c r="F10" s="108"/>
      <c r="G10" s="66" t="s">
        <v>72</v>
      </c>
      <c r="H10" s="74">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4</v>
      </c>
      <c r="I10" s="78">
        <f t="shared" si="0"/>
        <v>5.2631578947368418E-2</v>
      </c>
      <c r="J10" s="82" t="s">
        <v>73</v>
      </c>
      <c r="K10" s="25">
        <v>0</v>
      </c>
      <c r="L10" s="187">
        <f t="shared" si="1"/>
        <v>0</v>
      </c>
      <c r="M10" s="188"/>
    </row>
    <row r="11" spans="1:13" s="2" customFormat="1" ht="78.75" customHeight="1" x14ac:dyDescent="0.2">
      <c r="A11" s="106">
        <v>3</v>
      </c>
      <c r="B11" s="107" t="s">
        <v>69</v>
      </c>
      <c r="C11" s="41" t="s">
        <v>390</v>
      </c>
      <c r="D11" s="41" t="s">
        <v>377</v>
      </c>
      <c r="E11" s="41" t="s">
        <v>414</v>
      </c>
      <c r="F11" s="108"/>
      <c r="G11" s="66" t="s">
        <v>72</v>
      </c>
      <c r="H11" s="74">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4</v>
      </c>
      <c r="I11" s="78">
        <f t="shared" ref="I11:I12" si="2">H11/H$29</f>
        <v>5.2631578947368418E-2</v>
      </c>
      <c r="J11" s="82" t="s">
        <v>73</v>
      </c>
      <c r="K11" s="25">
        <v>0</v>
      </c>
      <c r="L11" s="187">
        <f t="shared" ref="L11:L12" si="3">I11*K11</f>
        <v>0</v>
      </c>
      <c r="M11" s="188"/>
    </row>
    <row r="12" spans="1:13" s="2" customFormat="1" ht="78.75" customHeight="1" x14ac:dyDescent="0.2">
      <c r="A12" s="106">
        <v>4</v>
      </c>
      <c r="B12" s="107" t="s">
        <v>69</v>
      </c>
      <c r="C12" s="41" t="s">
        <v>70</v>
      </c>
      <c r="D12" s="41" t="s">
        <v>380</v>
      </c>
      <c r="E12" s="41" t="s">
        <v>381</v>
      </c>
      <c r="F12" s="108"/>
      <c r="G12" s="66" t="s">
        <v>75</v>
      </c>
      <c r="H12" s="74">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3</v>
      </c>
      <c r="I12" s="78">
        <f t="shared" si="2"/>
        <v>3.9473684210526314E-2</v>
      </c>
      <c r="J12" s="82" t="s">
        <v>73</v>
      </c>
      <c r="K12" s="25">
        <v>0</v>
      </c>
      <c r="L12" s="187">
        <f t="shared" si="3"/>
        <v>0</v>
      </c>
      <c r="M12" s="188"/>
    </row>
    <row r="13" spans="1:13" ht="85.5" x14ac:dyDescent="0.2">
      <c r="A13" s="106">
        <v>5</v>
      </c>
      <c r="B13" s="107" t="s">
        <v>69</v>
      </c>
      <c r="C13" s="107" t="s">
        <v>366</v>
      </c>
      <c r="D13" s="110" t="s">
        <v>356</v>
      </c>
      <c r="E13" s="123"/>
      <c r="F13" s="108"/>
      <c r="G13" s="66" t="s">
        <v>72</v>
      </c>
      <c r="H13" s="74">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4</v>
      </c>
      <c r="I13" s="78">
        <f t="shared" si="0"/>
        <v>5.2631578947368418E-2</v>
      </c>
      <c r="J13" s="82" t="s">
        <v>73</v>
      </c>
      <c r="K13" s="25">
        <v>0</v>
      </c>
      <c r="L13" s="187">
        <f t="shared" si="1"/>
        <v>0</v>
      </c>
      <c r="M13" s="38"/>
    </row>
    <row r="14" spans="1:13" ht="76.5" x14ac:dyDescent="0.2">
      <c r="A14" s="106">
        <v>6</v>
      </c>
      <c r="B14" s="107" t="s">
        <v>69</v>
      </c>
      <c r="C14" s="107" t="s">
        <v>409</v>
      </c>
      <c r="D14" s="110" t="s">
        <v>335</v>
      </c>
      <c r="E14" s="122"/>
      <c r="F14" s="108"/>
      <c r="G14" s="66" t="s">
        <v>72</v>
      </c>
      <c r="H14" s="74">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4</v>
      </c>
      <c r="I14" s="78">
        <f t="shared" si="0"/>
        <v>5.2631578947368418E-2</v>
      </c>
      <c r="J14" s="82" t="s">
        <v>73</v>
      </c>
      <c r="K14" s="25">
        <v>0</v>
      </c>
      <c r="L14" s="187">
        <f t="shared" si="1"/>
        <v>0</v>
      </c>
      <c r="M14" s="38"/>
    </row>
    <row r="15" spans="1:13" ht="76.5" x14ac:dyDescent="0.2">
      <c r="A15" s="106">
        <v>7</v>
      </c>
      <c r="B15" s="107" t="s">
        <v>69</v>
      </c>
      <c r="C15" s="107" t="s">
        <v>353</v>
      </c>
      <c r="D15" s="110" t="s">
        <v>335</v>
      </c>
      <c r="E15" s="122"/>
      <c r="F15" s="108"/>
      <c r="G15" s="66" t="s">
        <v>72</v>
      </c>
      <c r="H15" s="74">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4</v>
      </c>
      <c r="I15" s="78">
        <f t="shared" si="0"/>
        <v>5.2631578947368418E-2</v>
      </c>
      <c r="J15" s="82" t="s">
        <v>73</v>
      </c>
      <c r="K15" s="25">
        <v>0</v>
      </c>
      <c r="L15" s="187">
        <f t="shared" si="1"/>
        <v>0</v>
      </c>
      <c r="M15" s="38"/>
    </row>
    <row r="16" spans="1:13" ht="76.5" x14ac:dyDescent="0.2">
      <c r="A16" s="106">
        <v>8</v>
      </c>
      <c r="B16" s="107" t="s">
        <v>69</v>
      </c>
      <c r="C16" s="107" t="s">
        <v>354</v>
      </c>
      <c r="D16" s="110" t="s">
        <v>335</v>
      </c>
      <c r="E16" s="122"/>
      <c r="F16" s="108"/>
      <c r="G16" s="66" t="s">
        <v>72</v>
      </c>
      <c r="H16" s="74">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4</v>
      </c>
      <c r="I16" s="78">
        <f t="shared" si="0"/>
        <v>5.2631578947368418E-2</v>
      </c>
      <c r="J16" s="82" t="s">
        <v>73</v>
      </c>
      <c r="K16" s="25">
        <v>0</v>
      </c>
      <c r="L16" s="187">
        <f t="shared" ref="L16" si="4">I16*K16</f>
        <v>0</v>
      </c>
      <c r="M16" s="38"/>
    </row>
    <row r="17" spans="1:13" ht="76.5" x14ac:dyDescent="0.2">
      <c r="A17" s="106">
        <v>9</v>
      </c>
      <c r="B17" s="107" t="s">
        <v>69</v>
      </c>
      <c r="C17" s="107" t="s">
        <v>408</v>
      </c>
      <c r="D17" s="110" t="s">
        <v>91</v>
      </c>
      <c r="E17" s="122"/>
      <c r="F17" s="108"/>
      <c r="G17" s="66" t="s">
        <v>72</v>
      </c>
      <c r="H17" s="74">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4</v>
      </c>
      <c r="I17" s="78">
        <f t="shared" si="0"/>
        <v>5.2631578947368418E-2</v>
      </c>
      <c r="J17" s="82" t="s">
        <v>73</v>
      </c>
      <c r="K17" s="25">
        <v>0</v>
      </c>
      <c r="L17" s="187">
        <f t="shared" si="1"/>
        <v>0</v>
      </c>
      <c r="M17" s="38"/>
    </row>
    <row r="18" spans="1:13" ht="76.5" x14ac:dyDescent="0.2">
      <c r="A18" s="106">
        <v>10</v>
      </c>
      <c r="B18" s="107" t="s">
        <v>69</v>
      </c>
      <c r="C18" s="107" t="s">
        <v>340</v>
      </c>
      <c r="D18" s="110" t="s">
        <v>303</v>
      </c>
      <c r="E18" s="122"/>
      <c r="F18" s="108"/>
      <c r="G18" s="66" t="s">
        <v>72</v>
      </c>
      <c r="H18" s="74">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4</v>
      </c>
      <c r="I18" s="78">
        <f t="shared" si="0"/>
        <v>5.2631578947368418E-2</v>
      </c>
      <c r="J18" s="82" t="s">
        <v>73</v>
      </c>
      <c r="K18" s="25">
        <v>0</v>
      </c>
      <c r="L18" s="187">
        <f t="shared" ref="L18" si="5">I18*K18</f>
        <v>0</v>
      </c>
      <c r="M18" s="38"/>
    </row>
    <row r="19" spans="1:13" ht="76.5" x14ac:dyDescent="0.2">
      <c r="A19" s="106">
        <v>11</v>
      </c>
      <c r="B19" s="107" t="s">
        <v>69</v>
      </c>
      <c r="C19" s="107" t="s">
        <v>357</v>
      </c>
      <c r="D19" s="110" t="s">
        <v>303</v>
      </c>
      <c r="E19" s="122"/>
      <c r="F19" s="108"/>
      <c r="G19" s="66" t="s">
        <v>72</v>
      </c>
      <c r="H19" s="74">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4</v>
      </c>
      <c r="I19" s="78">
        <f t="shared" si="0"/>
        <v>5.2631578947368418E-2</v>
      </c>
      <c r="J19" s="82" t="s">
        <v>73</v>
      </c>
      <c r="K19" s="25">
        <v>0</v>
      </c>
      <c r="L19" s="187">
        <f t="shared" si="1"/>
        <v>0</v>
      </c>
      <c r="M19" s="38"/>
    </row>
    <row r="20" spans="1:13" ht="76.5" x14ac:dyDescent="0.2">
      <c r="A20" s="106">
        <v>12</v>
      </c>
      <c r="B20" s="107" t="s">
        <v>69</v>
      </c>
      <c r="C20" s="107" t="s">
        <v>358</v>
      </c>
      <c r="D20" s="110" t="s">
        <v>303</v>
      </c>
      <c r="E20" s="122"/>
      <c r="F20" s="108"/>
      <c r="G20" s="66" t="s">
        <v>72</v>
      </c>
      <c r="H20" s="74">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4</v>
      </c>
      <c r="I20" s="78">
        <f t="shared" si="0"/>
        <v>5.2631578947368418E-2</v>
      </c>
      <c r="J20" s="82" t="s">
        <v>73</v>
      </c>
      <c r="K20" s="25">
        <v>0</v>
      </c>
      <c r="L20" s="187">
        <f t="shared" ref="L20" si="6">I20*K20</f>
        <v>0</v>
      </c>
      <c r="M20" s="38"/>
    </row>
    <row r="21" spans="1:13" ht="76.5" x14ac:dyDescent="0.2">
      <c r="A21" s="106">
        <v>13</v>
      </c>
      <c r="B21" s="107" t="s">
        <v>69</v>
      </c>
      <c r="C21" s="107" t="s">
        <v>359</v>
      </c>
      <c r="D21" s="222" t="s">
        <v>303</v>
      </c>
      <c r="E21" s="123"/>
      <c r="F21" s="108"/>
      <c r="G21" s="66" t="s">
        <v>72</v>
      </c>
      <c r="H21" s="74">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4</v>
      </c>
      <c r="I21" s="78">
        <f t="shared" si="0"/>
        <v>5.2631578947368418E-2</v>
      </c>
      <c r="J21" s="82" t="s">
        <v>73</v>
      </c>
      <c r="K21" s="25">
        <v>0</v>
      </c>
      <c r="L21" s="187">
        <f t="shared" si="1"/>
        <v>0</v>
      </c>
      <c r="M21" s="38"/>
    </row>
    <row r="22" spans="1:13" ht="76.5" x14ac:dyDescent="0.2">
      <c r="A22" s="106">
        <v>14</v>
      </c>
      <c r="B22" s="107" t="s">
        <v>69</v>
      </c>
      <c r="C22" s="107" t="s">
        <v>339</v>
      </c>
      <c r="D22" s="222" t="s">
        <v>338</v>
      </c>
      <c r="E22" s="123"/>
      <c r="F22" s="108"/>
      <c r="G22" s="66" t="s">
        <v>72</v>
      </c>
      <c r="H22" s="74">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4</v>
      </c>
      <c r="I22" s="78">
        <f t="shared" si="0"/>
        <v>5.2631578947368418E-2</v>
      </c>
      <c r="J22" s="82" t="s">
        <v>73</v>
      </c>
      <c r="K22" s="25">
        <v>0</v>
      </c>
      <c r="L22" s="187">
        <f t="shared" si="1"/>
        <v>0</v>
      </c>
      <c r="M22" s="38"/>
    </row>
    <row r="23" spans="1:13" ht="76.5" x14ac:dyDescent="0.2">
      <c r="A23" s="106">
        <v>15</v>
      </c>
      <c r="B23" s="107" t="s">
        <v>69</v>
      </c>
      <c r="C23" s="107" t="s">
        <v>397</v>
      </c>
      <c r="D23" s="222" t="s">
        <v>302</v>
      </c>
      <c r="E23" s="110" t="s">
        <v>413</v>
      </c>
      <c r="F23" s="108"/>
      <c r="G23" s="66" t="s">
        <v>72</v>
      </c>
      <c r="H23" s="74">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4</v>
      </c>
      <c r="I23" s="78">
        <f t="shared" si="0"/>
        <v>5.2631578947368418E-2</v>
      </c>
      <c r="J23" s="82" t="s">
        <v>73</v>
      </c>
      <c r="K23" s="25">
        <v>0</v>
      </c>
      <c r="L23" s="187">
        <f t="shared" si="1"/>
        <v>0</v>
      </c>
      <c r="M23" s="38"/>
    </row>
    <row r="24" spans="1:13" ht="76.5" x14ac:dyDescent="0.2">
      <c r="A24" s="106">
        <v>16</v>
      </c>
      <c r="B24" s="107" t="s">
        <v>69</v>
      </c>
      <c r="C24" s="107" t="s">
        <v>363</v>
      </c>
      <c r="D24" s="222" t="s">
        <v>302</v>
      </c>
      <c r="E24" s="110"/>
      <c r="F24" s="108"/>
      <c r="G24" s="66" t="s">
        <v>72</v>
      </c>
      <c r="H24" s="74">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4</v>
      </c>
      <c r="I24" s="78">
        <f t="shared" si="0"/>
        <v>5.2631578947368418E-2</v>
      </c>
      <c r="J24" s="82" t="s">
        <v>73</v>
      </c>
      <c r="K24" s="25">
        <v>0</v>
      </c>
      <c r="L24" s="187">
        <f t="shared" ref="L24" si="7">I24*K24</f>
        <v>0</v>
      </c>
      <c r="M24" s="38"/>
    </row>
    <row r="25" spans="1:13" ht="76.5" x14ac:dyDescent="0.2">
      <c r="A25" s="106">
        <v>17</v>
      </c>
      <c r="B25" s="107" t="s">
        <v>69</v>
      </c>
      <c r="C25" s="107" t="s">
        <v>364</v>
      </c>
      <c r="D25" s="222" t="s">
        <v>302</v>
      </c>
      <c r="E25" s="110"/>
      <c r="F25" s="108"/>
      <c r="G25" s="66" t="s">
        <v>72</v>
      </c>
      <c r="H25" s="74">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4</v>
      </c>
      <c r="I25" s="78">
        <f t="shared" si="0"/>
        <v>5.2631578947368418E-2</v>
      </c>
      <c r="J25" s="82" t="s">
        <v>73</v>
      </c>
      <c r="K25" s="25">
        <v>0</v>
      </c>
      <c r="L25" s="187">
        <f t="shared" si="1"/>
        <v>0</v>
      </c>
      <c r="M25" s="38"/>
    </row>
    <row r="26" spans="1:13" ht="76.5" x14ac:dyDescent="0.2">
      <c r="A26" s="106">
        <v>18</v>
      </c>
      <c r="B26" s="107" t="s">
        <v>69</v>
      </c>
      <c r="C26" s="107" t="s">
        <v>365</v>
      </c>
      <c r="D26" s="222" t="s">
        <v>302</v>
      </c>
      <c r="E26" s="110"/>
      <c r="F26" s="108"/>
      <c r="G26" s="66" t="s">
        <v>72</v>
      </c>
      <c r="H26" s="74">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4</v>
      </c>
      <c r="I26" s="78">
        <f t="shared" ref="I26" si="8">H26/H$29</f>
        <v>5.2631578947368418E-2</v>
      </c>
      <c r="J26" s="82" t="s">
        <v>73</v>
      </c>
      <c r="K26" s="25">
        <v>0</v>
      </c>
      <c r="L26" s="187">
        <f t="shared" ref="L26" si="9">I26*K26</f>
        <v>0</v>
      </c>
      <c r="M26" s="38"/>
    </row>
    <row r="27" spans="1:13" ht="76.5" x14ac:dyDescent="0.2">
      <c r="A27" s="106">
        <v>19</v>
      </c>
      <c r="B27" s="107" t="s">
        <v>69</v>
      </c>
      <c r="C27" s="107" t="s">
        <v>410</v>
      </c>
      <c r="D27" s="222" t="s">
        <v>411</v>
      </c>
      <c r="E27" s="110"/>
      <c r="F27" s="108"/>
      <c r="G27" s="66" t="s">
        <v>72</v>
      </c>
      <c r="H27" s="74">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4</v>
      </c>
      <c r="I27" s="78">
        <f t="shared" si="0"/>
        <v>5.2631578947368418E-2</v>
      </c>
      <c r="J27" s="82" t="s">
        <v>73</v>
      </c>
      <c r="K27" s="25">
        <v>0</v>
      </c>
      <c r="L27" s="187">
        <f t="shared" ref="L27" si="10">I27*K27</f>
        <v>0</v>
      </c>
      <c r="M27" s="38"/>
    </row>
    <row r="28" spans="1:13" x14ac:dyDescent="0.2">
      <c r="A28" s="58"/>
      <c r="B28" s="58"/>
      <c r="C28" s="58"/>
      <c r="D28" s="58"/>
      <c r="E28" s="105"/>
      <c r="F28" s="58"/>
      <c r="G28" s="58"/>
      <c r="H28" s="75"/>
      <c r="I28" s="75"/>
      <c r="J28" s="75"/>
      <c r="K28" s="58"/>
      <c r="L28" s="75"/>
    </row>
    <row r="29" spans="1:13" x14ac:dyDescent="0.2">
      <c r="A29" s="7"/>
      <c r="B29" s="13"/>
      <c r="C29" s="13"/>
      <c r="D29" s="13"/>
      <c r="F29" s="9" t="s">
        <v>77</v>
      </c>
      <c r="G29" s="67"/>
      <c r="H29" s="76">
        <f>SUM(H9:H27)</f>
        <v>76</v>
      </c>
      <c r="I29" s="79">
        <f>SUM(I9:I27)</f>
        <v>0.99999999999999956</v>
      </c>
      <c r="J29" s="83"/>
      <c r="K29" s="8"/>
      <c r="L29" s="86">
        <f>SUM(L9:L27)</f>
        <v>0</v>
      </c>
    </row>
  </sheetData>
  <autoFilter ref="A8:L27"/>
  <dataValidations count="1">
    <dataValidation type="list" allowBlank="1" showInputMessage="1" showErrorMessage="1" sqref="G9:G27">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tint="0.59999389629810485"/>
    <pageSetUpPr fitToPage="1"/>
  </sheetPr>
  <dimension ref="A1:M20"/>
  <sheetViews>
    <sheetView topLeftCell="A15" zoomScale="90" zoomScaleNormal="90" workbookViewId="0">
      <selection activeCell="L20" sqref="L20"/>
    </sheetView>
  </sheetViews>
  <sheetFormatPr defaultColWidth="9.28515625" defaultRowHeight="14.25" x14ac:dyDescent="0.2"/>
  <cols>
    <col min="1" max="1" width="7.42578125" style="129" bestFit="1" customWidth="1"/>
    <col min="2" max="2" width="28" style="142" bestFit="1" customWidth="1"/>
    <col min="3" max="3" width="42.7109375" style="142" bestFit="1" customWidth="1"/>
    <col min="4" max="4" width="29.7109375" style="142" bestFit="1" customWidth="1"/>
    <col min="5" max="5" width="61" style="142" customWidth="1"/>
    <col min="6" max="6" width="21" style="129" customWidth="1"/>
    <col min="7" max="7" width="21.5703125" style="130" customWidth="1"/>
    <col min="8" max="8" width="11.42578125" style="130" customWidth="1"/>
    <col min="9" max="9" width="14.28515625" style="130" customWidth="1"/>
    <col min="10" max="10" width="34.7109375" style="131" customWidth="1"/>
    <col min="11" max="11" width="14.7109375" style="129" customWidth="1"/>
    <col min="12" max="12" width="15.28515625" style="130" customWidth="1"/>
    <col min="13" max="13" width="27.28515625" style="132" customWidth="1"/>
    <col min="14" max="16384" width="9.28515625" style="132"/>
  </cols>
  <sheetData>
    <row r="1" spans="1:13" ht="15" x14ac:dyDescent="0.2">
      <c r="A1" s="126" t="s">
        <v>294</v>
      </c>
      <c r="B1" s="126"/>
      <c r="C1" s="126"/>
      <c r="D1" s="127"/>
      <c r="E1" s="128"/>
    </row>
    <row r="2" spans="1:13" ht="15" x14ac:dyDescent="0.2">
      <c r="A2" s="133" t="s">
        <v>12</v>
      </c>
      <c r="B2" s="134"/>
      <c r="C2" s="135"/>
      <c r="D2" s="136"/>
      <c r="E2" s="137"/>
      <c r="K2" s="138" t="s">
        <v>48</v>
      </c>
    </row>
    <row r="3" spans="1:13" ht="15" x14ac:dyDescent="0.2">
      <c r="A3" s="133" t="s">
        <v>13</v>
      </c>
      <c r="B3" s="134"/>
      <c r="C3" s="139"/>
      <c r="D3" s="140"/>
      <c r="E3" s="141"/>
      <c r="K3" s="129" t="s">
        <v>49</v>
      </c>
    </row>
    <row r="4" spans="1:13" ht="15" x14ac:dyDescent="0.2">
      <c r="A4" s="133" t="s">
        <v>14</v>
      </c>
      <c r="B4" s="134"/>
      <c r="C4" s="139"/>
      <c r="D4" s="140"/>
      <c r="E4" s="141"/>
      <c r="K4" s="129" t="s">
        <v>50</v>
      </c>
    </row>
    <row r="5" spans="1:13" x14ac:dyDescent="0.2">
      <c r="K5" s="129" t="s">
        <v>51</v>
      </c>
    </row>
    <row r="6" spans="1:13" ht="15" x14ac:dyDescent="0.2">
      <c r="A6" s="143" t="s">
        <v>52</v>
      </c>
      <c r="B6" s="144"/>
      <c r="C6" s="145"/>
      <c r="D6" s="146"/>
      <c r="E6" s="147"/>
    </row>
    <row r="7" spans="1:13" ht="13.15" customHeight="1" x14ac:dyDescent="0.2">
      <c r="A7" s="138"/>
      <c r="B7" s="146"/>
      <c r="C7" s="148"/>
      <c r="D7" s="148"/>
      <c r="E7" s="148"/>
      <c r="G7" s="149"/>
      <c r="H7" s="150" t="s">
        <v>93</v>
      </c>
      <c r="I7" s="151"/>
      <c r="J7" s="152" t="s">
        <v>94</v>
      </c>
      <c r="K7" s="153" t="s">
        <v>55</v>
      </c>
      <c r="L7" s="154"/>
    </row>
    <row r="8" spans="1:13" ht="30" x14ac:dyDescent="0.2">
      <c r="A8" s="155" t="s">
        <v>56</v>
      </c>
      <c r="B8" s="156" t="s">
        <v>57</v>
      </c>
      <c r="C8" s="156" t="s">
        <v>58</v>
      </c>
      <c r="D8" s="157" t="s">
        <v>59</v>
      </c>
      <c r="E8" s="157" t="s">
        <v>60</v>
      </c>
      <c r="F8" s="158" t="s">
        <v>61</v>
      </c>
      <c r="G8" s="159" t="s">
        <v>62</v>
      </c>
      <c r="H8" s="160" t="s">
        <v>63</v>
      </c>
      <c r="I8" s="160" t="s">
        <v>64</v>
      </c>
      <c r="J8" s="161" t="s">
        <v>65</v>
      </c>
      <c r="K8" s="162" t="s">
        <v>66</v>
      </c>
      <c r="L8" s="182" t="s">
        <v>67</v>
      </c>
      <c r="M8" s="184" t="s">
        <v>68</v>
      </c>
    </row>
    <row r="9" spans="1:13" ht="71.25" x14ac:dyDescent="0.2">
      <c r="A9" s="106">
        <v>1</v>
      </c>
      <c r="B9" s="163" t="s">
        <v>69</v>
      </c>
      <c r="C9" s="41" t="s">
        <v>388</v>
      </c>
      <c r="D9" s="41" t="s">
        <v>383</v>
      </c>
      <c r="E9" s="41" t="s">
        <v>387</v>
      </c>
      <c r="F9" s="165"/>
      <c r="G9" s="166" t="s">
        <v>183</v>
      </c>
      <c r="H9" s="167">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5</v>
      </c>
      <c r="I9" s="168">
        <f t="shared" ref="I9:I18" si="0">H9/H$20</f>
        <v>0.10638297872340426</v>
      </c>
      <c r="J9" s="169" t="s">
        <v>73</v>
      </c>
      <c r="K9" s="170">
        <v>0</v>
      </c>
      <c r="L9" s="183">
        <f t="shared" ref="L9:L18" si="1">I9*K9</f>
        <v>0</v>
      </c>
      <c r="M9" s="185"/>
    </row>
    <row r="10" spans="1:13" ht="71.25" customHeight="1" x14ac:dyDescent="0.2">
      <c r="A10" s="106">
        <v>2</v>
      </c>
      <c r="B10" s="163" t="s">
        <v>69</v>
      </c>
      <c r="C10" s="41" t="s">
        <v>386</v>
      </c>
      <c r="D10" s="41" t="s">
        <v>384</v>
      </c>
      <c r="E10" s="41" t="s">
        <v>389</v>
      </c>
      <c r="F10" s="165"/>
      <c r="G10" s="166" t="s">
        <v>183</v>
      </c>
      <c r="H10" s="16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168">
        <f t="shared" si="0"/>
        <v>0.10638297872340426</v>
      </c>
      <c r="J10" s="169" t="s">
        <v>73</v>
      </c>
      <c r="K10" s="170">
        <v>0</v>
      </c>
      <c r="L10" s="183">
        <f t="shared" si="1"/>
        <v>0</v>
      </c>
      <c r="M10" s="185"/>
    </row>
    <row r="11" spans="1:13" ht="105" customHeight="1" x14ac:dyDescent="0.2">
      <c r="A11" s="106">
        <v>3</v>
      </c>
      <c r="B11" s="163" t="s">
        <v>69</v>
      </c>
      <c r="C11" s="41" t="s">
        <v>391</v>
      </c>
      <c r="D11" s="41" t="s">
        <v>378</v>
      </c>
      <c r="E11" s="41" t="s">
        <v>379</v>
      </c>
      <c r="F11" s="165"/>
      <c r="G11" s="166" t="s">
        <v>183</v>
      </c>
      <c r="H11" s="16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168">
        <f t="shared" si="0"/>
        <v>0.10638297872340426</v>
      </c>
      <c r="J11" s="169" t="s">
        <v>73</v>
      </c>
      <c r="K11" s="170">
        <v>0</v>
      </c>
      <c r="L11" s="183">
        <f t="shared" si="1"/>
        <v>0</v>
      </c>
      <c r="M11" s="185"/>
    </row>
    <row r="12" spans="1:13" ht="105" customHeight="1" x14ac:dyDescent="0.2">
      <c r="A12" s="106">
        <v>4</v>
      </c>
      <c r="B12" s="163" t="s">
        <v>69</v>
      </c>
      <c r="C12" s="41" t="s">
        <v>415</v>
      </c>
      <c r="D12" s="41" t="s">
        <v>385</v>
      </c>
      <c r="E12" s="41" t="s">
        <v>395</v>
      </c>
      <c r="F12" s="165"/>
      <c r="G12" s="166" t="s">
        <v>183</v>
      </c>
      <c r="H12" s="16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168">
        <f t="shared" si="0"/>
        <v>0.10638297872340426</v>
      </c>
      <c r="J12" s="169" t="s">
        <v>73</v>
      </c>
      <c r="K12" s="170">
        <v>0</v>
      </c>
      <c r="L12" s="183">
        <f t="shared" si="1"/>
        <v>0</v>
      </c>
      <c r="M12" s="185"/>
    </row>
    <row r="13" spans="1:13" ht="71.25" x14ac:dyDescent="0.2">
      <c r="A13" s="106">
        <v>5</v>
      </c>
      <c r="B13" s="163" t="s">
        <v>69</v>
      </c>
      <c r="C13" s="41" t="s">
        <v>416</v>
      </c>
      <c r="D13" s="41" t="s">
        <v>392</v>
      </c>
      <c r="E13" s="41" t="s">
        <v>393</v>
      </c>
      <c r="F13" s="165"/>
      <c r="G13" s="166" t="s">
        <v>72</v>
      </c>
      <c r="H13" s="16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4</v>
      </c>
      <c r="I13" s="168">
        <f t="shared" si="0"/>
        <v>8.5106382978723402E-2</v>
      </c>
      <c r="J13" s="169" t="s">
        <v>73</v>
      </c>
      <c r="K13" s="170">
        <v>0</v>
      </c>
      <c r="L13" s="183">
        <f t="shared" si="1"/>
        <v>0</v>
      </c>
      <c r="M13" s="185"/>
    </row>
    <row r="14" spans="1:13" ht="89.25" x14ac:dyDescent="0.2">
      <c r="A14" s="106">
        <v>6</v>
      </c>
      <c r="B14" s="163" t="s">
        <v>69</v>
      </c>
      <c r="C14" s="41" t="s">
        <v>394</v>
      </c>
      <c r="D14" s="41" t="s">
        <v>76</v>
      </c>
      <c r="E14" s="41" t="s">
        <v>412</v>
      </c>
      <c r="F14" s="165"/>
      <c r="G14" s="166" t="s">
        <v>72</v>
      </c>
      <c r="H14" s="16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4</v>
      </c>
      <c r="I14" s="168">
        <f t="shared" si="0"/>
        <v>8.5106382978723402E-2</v>
      </c>
      <c r="J14" s="169" t="s">
        <v>73</v>
      </c>
      <c r="K14" s="170">
        <v>0</v>
      </c>
      <c r="L14" s="183">
        <f t="shared" si="1"/>
        <v>0</v>
      </c>
      <c r="M14" s="185"/>
    </row>
    <row r="15" spans="1:13" ht="71.25" x14ac:dyDescent="0.2">
      <c r="A15" s="106">
        <v>7</v>
      </c>
      <c r="B15" s="163" t="s">
        <v>69</v>
      </c>
      <c r="C15" s="41" t="s">
        <v>399</v>
      </c>
      <c r="D15" s="41" t="s">
        <v>76</v>
      </c>
      <c r="E15" s="41" t="s">
        <v>401</v>
      </c>
      <c r="F15" s="165"/>
      <c r="G15" s="166" t="s">
        <v>183</v>
      </c>
      <c r="H15" s="16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168">
        <f t="shared" si="0"/>
        <v>0.10638297872340426</v>
      </c>
      <c r="J15" s="169" t="s">
        <v>73</v>
      </c>
      <c r="K15" s="170">
        <v>0</v>
      </c>
      <c r="L15" s="183">
        <f t="shared" si="1"/>
        <v>0</v>
      </c>
      <c r="M15" s="185"/>
    </row>
    <row r="16" spans="1:13" ht="71.25" x14ac:dyDescent="0.2">
      <c r="A16" s="106">
        <v>8</v>
      </c>
      <c r="B16" s="163" t="s">
        <v>69</v>
      </c>
      <c r="C16" s="41" t="s">
        <v>396</v>
      </c>
      <c r="D16" s="41" t="s">
        <v>336</v>
      </c>
      <c r="E16" s="41" t="s">
        <v>398</v>
      </c>
      <c r="F16" s="165"/>
      <c r="G16" s="166" t="s">
        <v>183</v>
      </c>
      <c r="H16" s="16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168">
        <f t="shared" si="0"/>
        <v>0.10638297872340426</v>
      </c>
      <c r="J16" s="169" t="s">
        <v>73</v>
      </c>
      <c r="K16" s="170">
        <v>0</v>
      </c>
      <c r="L16" s="183">
        <f t="shared" si="1"/>
        <v>0</v>
      </c>
      <c r="M16" s="185"/>
    </row>
    <row r="17" spans="1:13" ht="71.25" x14ac:dyDescent="0.2">
      <c r="A17" s="106">
        <v>9</v>
      </c>
      <c r="B17" s="163" t="s">
        <v>69</v>
      </c>
      <c r="C17" s="41" t="s">
        <v>402</v>
      </c>
      <c r="D17" s="41" t="s">
        <v>403</v>
      </c>
      <c r="E17" s="41" t="s">
        <v>404</v>
      </c>
      <c r="F17" s="165"/>
      <c r="G17" s="166" t="s">
        <v>72</v>
      </c>
      <c r="H17" s="16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4</v>
      </c>
      <c r="I17" s="168">
        <f t="shared" si="0"/>
        <v>8.5106382978723402E-2</v>
      </c>
      <c r="J17" s="169" t="s">
        <v>73</v>
      </c>
      <c r="K17" s="170">
        <v>0</v>
      </c>
      <c r="L17" s="183">
        <f t="shared" si="1"/>
        <v>0</v>
      </c>
      <c r="M17" s="185"/>
    </row>
    <row r="18" spans="1:13" ht="71.25" x14ac:dyDescent="0.2">
      <c r="A18" s="106">
        <v>10</v>
      </c>
      <c r="B18" s="163" t="s">
        <v>69</v>
      </c>
      <c r="C18" s="41" t="s">
        <v>400</v>
      </c>
      <c r="D18" s="41" t="s">
        <v>311</v>
      </c>
      <c r="E18" s="41" t="s">
        <v>407</v>
      </c>
      <c r="F18" s="165"/>
      <c r="G18" s="166" t="s">
        <v>183</v>
      </c>
      <c r="H18" s="16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168">
        <f t="shared" si="0"/>
        <v>0.10638297872340426</v>
      </c>
      <c r="J18" s="169" t="s">
        <v>73</v>
      </c>
      <c r="K18" s="170">
        <v>0</v>
      </c>
      <c r="L18" s="183">
        <f t="shared" si="1"/>
        <v>0</v>
      </c>
      <c r="M18" s="185"/>
    </row>
    <row r="19" spans="1:13" x14ac:dyDescent="0.2">
      <c r="A19" s="171"/>
      <c r="B19" s="171"/>
      <c r="C19" s="171"/>
      <c r="D19" s="171"/>
      <c r="E19" s="171"/>
      <c r="F19" s="171"/>
      <c r="G19" s="172"/>
      <c r="H19" s="172"/>
      <c r="I19" s="172"/>
      <c r="J19" s="172"/>
      <c r="K19" s="171"/>
      <c r="L19" s="172"/>
    </row>
    <row r="20" spans="1:13" ht="15" x14ac:dyDescent="0.2">
      <c r="A20" s="173"/>
      <c r="B20" s="174"/>
      <c r="C20" s="174"/>
      <c r="D20" s="174"/>
      <c r="E20" s="174"/>
      <c r="F20" s="175" t="s">
        <v>77</v>
      </c>
      <c r="G20" s="176"/>
      <c r="H20" s="177">
        <f>SUM(H9:H18)</f>
        <v>47</v>
      </c>
      <c r="I20" s="178">
        <f>SUM(I9:I18)</f>
        <v>1</v>
      </c>
      <c r="J20" s="179"/>
      <c r="K20" s="180"/>
      <c r="L20" s="181">
        <f>SUM(L9:L18)</f>
        <v>0</v>
      </c>
    </row>
  </sheetData>
  <autoFilter ref="A8:L18"/>
  <customSheetViews>
    <customSheetView guid="{0B0F6DEC-D23F-4278-910B-F2780CC5E1BF}" scale="110" fitToPage="1" topLeftCell="A16">
      <selection activeCell="D23" sqref="D23"/>
      <pageMargins left="0" right="0" top="0" bottom="0" header="0" footer="0"/>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phoneticPr fontId="0" type="noConversion"/>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Config!$E$3:$E$9</xm:f>
          </x14:formula1>
          <xm:sqref>G9:G18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4" tint="0.59999389629810485"/>
    <pageSetUpPr fitToPage="1"/>
  </sheetPr>
  <dimension ref="A1:N26"/>
  <sheetViews>
    <sheetView topLeftCell="E22" workbookViewId="0">
      <selection activeCell="M26" sqref="M26"/>
    </sheetView>
  </sheetViews>
  <sheetFormatPr defaultColWidth="9.140625" defaultRowHeight="12.75" x14ac:dyDescent="0.2"/>
  <cols>
    <col min="1" max="1" width="7.42578125" style="6" bestFit="1" customWidth="1"/>
    <col min="2" max="2" width="28" style="14" bestFit="1" customWidth="1"/>
    <col min="3" max="3" width="28" style="14" customWidth="1"/>
    <col min="4" max="4" width="42.85546875" style="14" bestFit="1" customWidth="1"/>
    <col min="5" max="5" width="29.85546875" style="14" bestFit="1" customWidth="1"/>
    <col min="6" max="6" width="51.28515625" style="14" customWidth="1"/>
    <col min="7" max="7" width="21" style="6" customWidth="1"/>
    <col min="8" max="8" width="21.5703125" style="63" customWidth="1"/>
    <col min="9" max="9" width="11.42578125" style="63" customWidth="1"/>
    <col min="10" max="10" width="14.140625" style="63" customWidth="1"/>
    <col min="11" max="11" width="34.85546875" style="80" customWidth="1"/>
    <col min="12" max="12" width="14.85546875" style="6" customWidth="1"/>
    <col min="13" max="13" width="15.140625" style="63" customWidth="1"/>
    <col min="14" max="14" width="20.7109375" style="1" customWidth="1"/>
    <col min="15" max="16384" width="9.140625" style="1"/>
  </cols>
  <sheetData>
    <row r="1" spans="1:14" x14ac:dyDescent="0.2">
      <c r="A1" s="59" t="s">
        <v>294</v>
      </c>
      <c r="B1" s="59"/>
      <c r="C1" s="59"/>
      <c r="D1" s="59"/>
      <c r="E1" s="30"/>
      <c r="F1" s="16"/>
    </row>
    <row r="2" spans="1:14" x14ac:dyDescent="0.2">
      <c r="A2" s="56" t="s">
        <v>12</v>
      </c>
      <c r="B2" s="57"/>
      <c r="C2" s="57"/>
      <c r="D2" s="223"/>
      <c r="E2" s="224"/>
      <c r="F2" s="225"/>
      <c r="L2" s="69" t="s">
        <v>48</v>
      </c>
    </row>
    <row r="3" spans="1:14" x14ac:dyDescent="0.2">
      <c r="A3" s="56" t="s">
        <v>13</v>
      </c>
      <c r="B3" s="57"/>
      <c r="C3" s="57"/>
      <c r="D3" s="10"/>
      <c r="E3" s="31"/>
      <c r="F3" s="17"/>
      <c r="L3" s="68" t="s">
        <v>49</v>
      </c>
    </row>
    <row r="4" spans="1:14" x14ac:dyDescent="0.2">
      <c r="A4" s="56" t="s">
        <v>14</v>
      </c>
      <c r="B4" s="57"/>
      <c r="C4" s="57"/>
      <c r="D4" s="10"/>
      <c r="E4" s="31"/>
      <c r="F4" s="17"/>
      <c r="L4" s="68" t="s">
        <v>50</v>
      </c>
    </row>
    <row r="5" spans="1:14" x14ac:dyDescent="0.2">
      <c r="L5" s="68" t="s">
        <v>51</v>
      </c>
    </row>
    <row r="6" spans="1:14" x14ac:dyDescent="0.2">
      <c r="A6" s="60" t="s">
        <v>52</v>
      </c>
      <c r="B6" s="61"/>
      <c r="C6" s="61"/>
      <c r="D6" s="62"/>
      <c r="E6" s="11"/>
      <c r="F6" s="18"/>
    </row>
    <row r="7" spans="1:14" ht="13.15" customHeight="1" x14ac:dyDescent="0.2">
      <c r="A7" s="15"/>
      <c r="B7" s="11"/>
      <c r="C7" s="11"/>
      <c r="D7" s="12"/>
      <c r="E7" s="12"/>
      <c r="F7" s="12"/>
      <c r="H7" s="64"/>
      <c r="I7" s="89" t="s">
        <v>53</v>
      </c>
      <c r="J7" s="91"/>
      <c r="K7" s="87" t="s">
        <v>54</v>
      </c>
      <c r="L7" s="92" t="s">
        <v>55</v>
      </c>
      <c r="M7" s="93"/>
    </row>
    <row r="8" spans="1:14" ht="30" x14ac:dyDescent="0.2">
      <c r="A8" s="19" t="s">
        <v>56</v>
      </c>
      <c r="B8" s="20" t="s">
        <v>57</v>
      </c>
      <c r="C8" s="20" t="s">
        <v>106</v>
      </c>
      <c r="D8" s="20" t="s">
        <v>58</v>
      </c>
      <c r="E8" s="21" t="s">
        <v>59</v>
      </c>
      <c r="F8" s="21" t="s">
        <v>60</v>
      </c>
      <c r="G8" s="27" t="s">
        <v>61</v>
      </c>
      <c r="H8" s="65" t="s">
        <v>62</v>
      </c>
      <c r="I8" s="90" t="s">
        <v>63</v>
      </c>
      <c r="J8" s="90" t="s">
        <v>64</v>
      </c>
      <c r="K8" s="81" t="s">
        <v>65</v>
      </c>
      <c r="L8" s="71" t="s">
        <v>66</v>
      </c>
      <c r="M8" s="186" t="s">
        <v>67</v>
      </c>
      <c r="N8" s="184" t="s">
        <v>68</v>
      </c>
    </row>
    <row r="9" spans="1:14" ht="63.75" x14ac:dyDescent="0.2">
      <c r="A9" s="22">
        <v>1</v>
      </c>
      <c r="B9" s="23" t="s">
        <v>69</v>
      </c>
      <c r="C9" s="113" t="s">
        <v>107</v>
      </c>
      <c r="D9" s="23" t="s">
        <v>108</v>
      </c>
      <c r="E9" s="39" t="s">
        <v>109</v>
      </c>
      <c r="F9" s="125" t="s">
        <v>110</v>
      </c>
      <c r="G9" s="24"/>
      <c r="H9" s="114" t="s">
        <v>72</v>
      </c>
      <c r="I9" s="74">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78">
        <f t="shared" ref="J9:J19" si="0">I9/I$26</f>
        <v>6.25E-2</v>
      </c>
      <c r="K9" s="115" t="s">
        <v>111</v>
      </c>
      <c r="L9" s="25">
        <v>0</v>
      </c>
      <c r="M9" s="187">
        <f>J9*L9</f>
        <v>0</v>
      </c>
      <c r="N9" s="38"/>
    </row>
    <row r="10" spans="1:14" ht="76.5" x14ac:dyDescent="0.2">
      <c r="A10" s="22">
        <v>2</v>
      </c>
      <c r="B10" s="23" t="s">
        <v>112</v>
      </c>
      <c r="C10" s="113" t="s">
        <v>107</v>
      </c>
      <c r="D10" s="23" t="s">
        <v>113</v>
      </c>
      <c r="E10" s="39" t="s">
        <v>109</v>
      </c>
      <c r="F10" s="39" t="s">
        <v>114</v>
      </c>
      <c r="G10" s="24"/>
      <c r="H10" s="114" t="s">
        <v>72</v>
      </c>
      <c r="I10" s="74">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78">
        <f t="shared" si="0"/>
        <v>6.25E-2</v>
      </c>
      <c r="K10" s="115" t="s">
        <v>115</v>
      </c>
      <c r="L10" s="25">
        <v>0</v>
      </c>
      <c r="M10" s="187">
        <f t="shared" ref="M10:M24" si="1">J10*L10</f>
        <v>0</v>
      </c>
      <c r="N10" s="38"/>
    </row>
    <row r="11" spans="1:14" ht="76.5" x14ac:dyDescent="0.2">
      <c r="A11" s="22">
        <v>3</v>
      </c>
      <c r="B11" s="23" t="s">
        <v>69</v>
      </c>
      <c r="C11" s="113" t="s">
        <v>107</v>
      </c>
      <c r="D11" s="23" t="s">
        <v>116</v>
      </c>
      <c r="E11" s="39" t="s">
        <v>109</v>
      </c>
      <c r="F11" s="39" t="s">
        <v>117</v>
      </c>
      <c r="G11" s="24"/>
      <c r="H11" s="114" t="s">
        <v>72</v>
      </c>
      <c r="I11" s="74">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78">
        <f t="shared" si="0"/>
        <v>6.25E-2</v>
      </c>
      <c r="K11" s="115" t="s">
        <v>118</v>
      </c>
      <c r="L11" s="25">
        <v>0</v>
      </c>
      <c r="M11" s="187">
        <f t="shared" si="1"/>
        <v>0</v>
      </c>
      <c r="N11" s="38"/>
    </row>
    <row r="12" spans="1:14" ht="59.25" customHeight="1" x14ac:dyDescent="0.2">
      <c r="A12" s="22">
        <v>4</v>
      </c>
      <c r="B12" s="23" t="s">
        <v>69</v>
      </c>
      <c r="C12" s="113" t="s">
        <v>107</v>
      </c>
      <c r="D12" s="23" t="s">
        <v>119</v>
      </c>
      <c r="E12" s="39" t="s">
        <v>109</v>
      </c>
      <c r="F12" s="39" t="s">
        <v>120</v>
      </c>
      <c r="G12" s="24"/>
      <c r="H12" s="114" t="s">
        <v>72</v>
      </c>
      <c r="I12" s="74">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78">
        <f t="shared" si="0"/>
        <v>6.25E-2</v>
      </c>
      <c r="K12" s="115" t="s">
        <v>121</v>
      </c>
      <c r="L12" s="25">
        <v>0</v>
      </c>
      <c r="M12" s="187">
        <f t="shared" si="1"/>
        <v>0</v>
      </c>
      <c r="N12" s="38"/>
    </row>
    <row r="13" spans="1:14" ht="79.150000000000006" customHeight="1" x14ac:dyDescent="0.2">
      <c r="A13" s="22">
        <v>5</v>
      </c>
      <c r="B13" s="23" t="s">
        <v>69</v>
      </c>
      <c r="C13" s="113" t="s">
        <v>107</v>
      </c>
      <c r="D13" s="23" t="s">
        <v>122</v>
      </c>
      <c r="E13" s="39" t="s">
        <v>109</v>
      </c>
      <c r="F13" s="39" t="s">
        <v>123</v>
      </c>
      <c r="G13" s="24"/>
      <c r="H13" s="114" t="s">
        <v>72</v>
      </c>
      <c r="I13" s="74">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4</v>
      </c>
      <c r="J13" s="78">
        <f t="shared" si="0"/>
        <v>6.25E-2</v>
      </c>
      <c r="K13" s="115" t="s">
        <v>124</v>
      </c>
      <c r="L13" s="25">
        <v>0</v>
      </c>
      <c r="M13" s="187">
        <f t="shared" si="1"/>
        <v>0</v>
      </c>
      <c r="N13" s="38"/>
    </row>
    <row r="14" spans="1:14" ht="66.599999999999994" customHeight="1" x14ac:dyDescent="0.2">
      <c r="A14" s="22">
        <v>6</v>
      </c>
      <c r="B14" s="23" t="s">
        <v>112</v>
      </c>
      <c r="C14" s="113" t="s">
        <v>107</v>
      </c>
      <c r="D14" s="113" t="s">
        <v>125</v>
      </c>
      <c r="E14" s="39" t="s">
        <v>76</v>
      </c>
      <c r="F14" s="39" t="s">
        <v>126</v>
      </c>
      <c r="G14" s="24"/>
      <c r="H14" s="114" t="s">
        <v>72</v>
      </c>
      <c r="I14" s="74">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78">
        <f t="shared" si="0"/>
        <v>6.25E-2</v>
      </c>
      <c r="K14" s="115" t="s">
        <v>127</v>
      </c>
      <c r="L14" s="25">
        <v>0</v>
      </c>
      <c r="M14" s="187">
        <f t="shared" si="1"/>
        <v>0</v>
      </c>
      <c r="N14" s="38"/>
    </row>
    <row r="15" spans="1:14" ht="51" x14ac:dyDescent="0.2">
      <c r="A15" s="22">
        <v>7</v>
      </c>
      <c r="B15" s="23" t="s">
        <v>69</v>
      </c>
      <c r="C15" s="113" t="s">
        <v>107</v>
      </c>
      <c r="D15" s="113" t="s">
        <v>128</v>
      </c>
      <c r="E15" s="39" t="s">
        <v>76</v>
      </c>
      <c r="F15" s="39" t="s">
        <v>126</v>
      </c>
      <c r="G15" s="24"/>
      <c r="H15" s="114" t="s">
        <v>72</v>
      </c>
      <c r="I15" s="74">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78">
        <f t="shared" si="0"/>
        <v>6.25E-2</v>
      </c>
      <c r="K15" s="115" t="s">
        <v>129</v>
      </c>
      <c r="L15" s="25">
        <v>0</v>
      </c>
      <c r="M15" s="187">
        <f t="shared" si="1"/>
        <v>0</v>
      </c>
      <c r="N15" s="38"/>
    </row>
    <row r="16" spans="1:14" ht="51" x14ac:dyDescent="0.2">
      <c r="A16" s="22">
        <v>8</v>
      </c>
      <c r="B16" s="23" t="s">
        <v>69</v>
      </c>
      <c r="C16" s="113" t="s">
        <v>107</v>
      </c>
      <c r="D16" s="113" t="s">
        <v>130</v>
      </c>
      <c r="E16" s="39" t="s">
        <v>76</v>
      </c>
      <c r="F16" s="39" t="s">
        <v>131</v>
      </c>
      <c r="G16" s="24"/>
      <c r="H16" s="114" t="s">
        <v>72</v>
      </c>
      <c r="I16" s="74">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4</v>
      </c>
      <c r="J16" s="78">
        <f t="shared" si="0"/>
        <v>6.25E-2</v>
      </c>
      <c r="K16" s="115" t="s">
        <v>132</v>
      </c>
      <c r="L16" s="25">
        <v>0</v>
      </c>
      <c r="M16" s="187">
        <f t="shared" si="1"/>
        <v>0</v>
      </c>
      <c r="N16" s="38"/>
    </row>
    <row r="17" spans="1:14" ht="51" x14ac:dyDescent="0.2">
      <c r="A17" s="22">
        <v>9</v>
      </c>
      <c r="B17" s="23" t="s">
        <v>69</v>
      </c>
      <c r="C17" s="113" t="s">
        <v>107</v>
      </c>
      <c r="D17" s="113" t="s">
        <v>133</v>
      </c>
      <c r="E17" s="39" t="s">
        <v>76</v>
      </c>
      <c r="F17" s="39" t="s">
        <v>131</v>
      </c>
      <c r="G17" s="24"/>
      <c r="H17" s="114" t="s">
        <v>72</v>
      </c>
      <c r="I17" s="74">
        <f>IF(H17='Priority Ratings'!$C$21,'Priority Ratings'!$B$21,IF(H17='Priority Ratings'!$C$22,'Priority Ratings'!$B$22,IF(H17='Priority Ratings'!$C$23,'Priority Ratings'!$B$23,IF(H17='Priority Ratings'!$C$24,'Priority Ratings'!$B$24,IF(H17='Priority Ratings'!$C$25,'Priority Ratings'!$B$25,IF(H17='Priority Ratings'!$C$26,'Priority Ratings'!$B$26,IF(H17='Priority Ratings'!$C$27,'Priority Ratings'!$B$27,"No Rating")))))))</f>
        <v>4</v>
      </c>
      <c r="J17" s="78">
        <f t="shared" si="0"/>
        <v>6.25E-2</v>
      </c>
      <c r="K17" s="115" t="s">
        <v>132</v>
      </c>
      <c r="L17" s="25">
        <v>0</v>
      </c>
      <c r="M17" s="187">
        <f t="shared" si="1"/>
        <v>0</v>
      </c>
      <c r="N17" s="38"/>
    </row>
    <row r="18" spans="1:14" ht="89.25" x14ac:dyDescent="0.2">
      <c r="A18" s="22">
        <v>10</v>
      </c>
      <c r="B18" s="23" t="s">
        <v>69</v>
      </c>
      <c r="C18" s="113" t="s">
        <v>107</v>
      </c>
      <c r="D18" s="113" t="s">
        <v>134</v>
      </c>
      <c r="E18" s="39" t="s">
        <v>76</v>
      </c>
      <c r="F18" s="39" t="s">
        <v>135</v>
      </c>
      <c r="G18" s="24"/>
      <c r="H18" s="114" t="s">
        <v>72</v>
      </c>
      <c r="I18" s="74">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4</v>
      </c>
      <c r="J18" s="78">
        <f t="shared" si="0"/>
        <v>6.25E-2</v>
      </c>
      <c r="K18" s="116" t="s">
        <v>136</v>
      </c>
      <c r="L18" s="25">
        <v>0</v>
      </c>
      <c r="M18" s="187">
        <f t="shared" si="1"/>
        <v>0</v>
      </c>
      <c r="N18" s="38"/>
    </row>
    <row r="19" spans="1:14" ht="140.25" x14ac:dyDescent="0.2">
      <c r="A19" s="22">
        <v>11</v>
      </c>
      <c r="B19" s="23" t="s">
        <v>69</v>
      </c>
      <c r="C19" s="113" t="s">
        <v>107</v>
      </c>
      <c r="D19" s="113" t="s">
        <v>137</v>
      </c>
      <c r="E19" s="39" t="s">
        <v>76</v>
      </c>
      <c r="F19" s="39" t="s">
        <v>135</v>
      </c>
      <c r="G19" s="24"/>
      <c r="H19" s="114" t="s">
        <v>72</v>
      </c>
      <c r="I19" s="74">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4</v>
      </c>
      <c r="J19" s="78">
        <f t="shared" si="0"/>
        <v>6.25E-2</v>
      </c>
      <c r="K19" s="116" t="s">
        <v>136</v>
      </c>
      <c r="L19" s="25">
        <v>0</v>
      </c>
      <c r="M19" s="187">
        <f t="shared" si="1"/>
        <v>0</v>
      </c>
      <c r="N19" s="38"/>
    </row>
    <row r="20" spans="1:14" ht="102" x14ac:dyDescent="0.2">
      <c r="A20" s="22">
        <v>12</v>
      </c>
      <c r="B20" s="23" t="s">
        <v>69</v>
      </c>
      <c r="C20" s="113" t="s">
        <v>107</v>
      </c>
      <c r="D20" s="113" t="s">
        <v>138</v>
      </c>
      <c r="E20" s="39" t="s">
        <v>76</v>
      </c>
      <c r="F20" s="113" t="s">
        <v>139</v>
      </c>
      <c r="G20" s="24"/>
      <c r="H20" s="114" t="s">
        <v>72</v>
      </c>
      <c r="I20" s="74">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4</v>
      </c>
      <c r="J20" s="78">
        <f>I20/I$26</f>
        <v>6.25E-2</v>
      </c>
      <c r="K20" s="217" t="s">
        <v>140</v>
      </c>
      <c r="L20" s="25">
        <v>0</v>
      </c>
      <c r="M20" s="187">
        <f t="shared" si="1"/>
        <v>0</v>
      </c>
      <c r="N20" s="38"/>
    </row>
    <row r="21" spans="1:14" ht="51" x14ac:dyDescent="0.2">
      <c r="A21" s="22">
        <v>13</v>
      </c>
      <c r="B21" s="23" t="s">
        <v>69</v>
      </c>
      <c r="C21" s="113" t="s">
        <v>107</v>
      </c>
      <c r="D21" s="113" t="s">
        <v>141</v>
      </c>
      <c r="E21" s="39" t="s">
        <v>76</v>
      </c>
      <c r="F21" s="113" t="s">
        <v>142</v>
      </c>
      <c r="G21" s="24"/>
      <c r="H21" s="114" t="s">
        <v>72</v>
      </c>
      <c r="I21" s="74">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78">
        <f>I21/I$26</f>
        <v>6.25E-2</v>
      </c>
      <c r="K21" s="217" t="s">
        <v>143</v>
      </c>
      <c r="L21" s="25">
        <v>0</v>
      </c>
      <c r="M21" s="187">
        <f t="shared" si="1"/>
        <v>0</v>
      </c>
      <c r="N21" s="38"/>
    </row>
    <row r="22" spans="1:14" ht="76.5" x14ac:dyDescent="0.2">
      <c r="A22" s="22">
        <v>14</v>
      </c>
      <c r="B22" s="23" t="s">
        <v>69</v>
      </c>
      <c r="C22" s="113" t="s">
        <v>107</v>
      </c>
      <c r="D22" s="113" t="s">
        <v>144</v>
      </c>
      <c r="E22" s="39" t="s">
        <v>76</v>
      </c>
      <c r="F22" s="113" t="s">
        <v>145</v>
      </c>
      <c r="G22" s="24"/>
      <c r="H22" s="114" t="s">
        <v>72</v>
      </c>
      <c r="I22" s="74">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4</v>
      </c>
      <c r="J22" s="78">
        <f>I22/I$26</f>
        <v>6.25E-2</v>
      </c>
      <c r="K22" s="217" t="s">
        <v>146</v>
      </c>
      <c r="L22" s="25">
        <v>0</v>
      </c>
      <c r="M22" s="187">
        <f t="shared" si="1"/>
        <v>0</v>
      </c>
      <c r="N22" s="38"/>
    </row>
    <row r="23" spans="1:14" ht="63.75" x14ac:dyDescent="0.2">
      <c r="A23" s="22">
        <v>15</v>
      </c>
      <c r="B23" s="23" t="s">
        <v>69</v>
      </c>
      <c r="C23" s="113" t="s">
        <v>107</v>
      </c>
      <c r="D23" s="113" t="s">
        <v>147</v>
      </c>
      <c r="E23" s="39" t="s">
        <v>76</v>
      </c>
      <c r="F23" s="113" t="s">
        <v>148</v>
      </c>
      <c r="G23" s="24"/>
      <c r="H23" s="114" t="s">
        <v>72</v>
      </c>
      <c r="I23" s="74">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4</v>
      </c>
      <c r="J23" s="78">
        <f>I23/I$26</f>
        <v>6.25E-2</v>
      </c>
      <c r="K23" s="217" t="s">
        <v>149</v>
      </c>
      <c r="L23" s="25">
        <v>0</v>
      </c>
      <c r="M23" s="187">
        <f t="shared" si="1"/>
        <v>0</v>
      </c>
      <c r="N23" s="38"/>
    </row>
    <row r="24" spans="1:14" ht="140.25" x14ac:dyDescent="0.2">
      <c r="A24" s="22">
        <v>16</v>
      </c>
      <c r="B24" s="23" t="s">
        <v>69</v>
      </c>
      <c r="C24" s="113" t="s">
        <v>107</v>
      </c>
      <c r="D24" s="113" t="s">
        <v>150</v>
      </c>
      <c r="E24" s="39" t="s">
        <v>76</v>
      </c>
      <c r="F24" s="113" t="s">
        <v>151</v>
      </c>
      <c r="G24" s="24"/>
      <c r="H24" s="114" t="s">
        <v>72</v>
      </c>
      <c r="I24" s="74">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4</v>
      </c>
      <c r="J24" s="78">
        <f>I24/I$26</f>
        <v>6.25E-2</v>
      </c>
      <c r="K24" s="217" t="s">
        <v>152</v>
      </c>
      <c r="L24" s="25">
        <v>0</v>
      </c>
      <c r="M24" s="187">
        <f t="shared" si="1"/>
        <v>0</v>
      </c>
      <c r="N24" s="38"/>
    </row>
    <row r="25" spans="1:14" x14ac:dyDescent="0.2">
      <c r="A25" s="58"/>
      <c r="B25" s="58"/>
      <c r="C25" s="58"/>
      <c r="D25" s="58"/>
      <c r="E25" s="58"/>
      <c r="F25" s="58"/>
      <c r="G25" s="58"/>
      <c r="H25" s="75"/>
      <c r="I25" s="75"/>
      <c r="J25" s="75"/>
      <c r="K25" s="75"/>
      <c r="L25" s="218"/>
      <c r="M25" s="219"/>
    </row>
    <row r="26" spans="1:14" x14ac:dyDescent="0.2">
      <c r="A26" s="7"/>
      <c r="B26" s="13"/>
      <c r="C26" s="13"/>
      <c r="D26" s="13"/>
      <c r="E26" s="13"/>
      <c r="F26" s="13"/>
      <c r="G26" s="9" t="s">
        <v>77</v>
      </c>
      <c r="H26" s="67"/>
      <c r="I26" s="76">
        <f>SUM(I9:I24)</f>
        <v>64</v>
      </c>
      <c r="J26" s="79">
        <f>SUM(J9:J24)</f>
        <v>1</v>
      </c>
      <c r="K26" s="83"/>
      <c r="L26" s="8"/>
      <c r="M26" s="86">
        <f>SUM(M9:M24)</f>
        <v>0</v>
      </c>
    </row>
  </sheetData>
  <autoFilter ref="A8:M16"/>
  <dataValidations count="1">
    <dataValidation type="list" allowBlank="1" showInputMessage="1" showErrorMessage="1" sqref="H9:H24">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6" tint="0.59999389629810485"/>
  </sheetPr>
  <dimension ref="A1:L19"/>
  <sheetViews>
    <sheetView topLeftCell="C14" workbookViewId="0">
      <selection activeCell="L19" sqref="L19"/>
    </sheetView>
  </sheetViews>
  <sheetFormatPr defaultColWidth="9.28515625" defaultRowHeight="12.75" x14ac:dyDescent="0.2"/>
  <cols>
    <col min="1" max="1" width="7.42578125" style="6" bestFit="1" customWidth="1"/>
    <col min="2" max="2" width="23.42578125" style="14" customWidth="1"/>
    <col min="3" max="3" width="42.7109375" style="14" bestFit="1" customWidth="1"/>
    <col min="4" max="4" width="29.7109375" style="14" bestFit="1" customWidth="1"/>
    <col min="5" max="5" width="42.7109375" style="14" customWidth="1"/>
    <col min="6" max="6" width="18.42578125" style="6" customWidth="1"/>
    <col min="7" max="7" width="21.5703125" style="63" customWidth="1"/>
    <col min="8" max="8" width="11.42578125" style="63" customWidth="1"/>
    <col min="9" max="9" width="14.28515625" style="63" customWidth="1"/>
    <col min="10" max="10" width="34.7109375" style="80" customWidth="1"/>
    <col min="11" max="11" width="14.7109375" style="6" customWidth="1"/>
    <col min="12" max="12" width="15.28515625" style="63" customWidth="1"/>
    <col min="13" max="16384" width="9.28515625" style="1"/>
  </cols>
  <sheetData>
    <row r="1" spans="1:12" x14ac:dyDescent="0.2">
      <c r="A1" s="59" t="s">
        <v>294</v>
      </c>
      <c r="B1" s="59"/>
      <c r="C1" s="59"/>
      <c r="D1" s="30"/>
      <c r="E1" s="16"/>
    </row>
    <row r="2" spans="1:12" x14ac:dyDescent="0.2">
      <c r="A2" s="56" t="s">
        <v>12</v>
      </c>
      <c r="B2" s="57"/>
      <c r="C2" s="223"/>
      <c r="D2" s="224"/>
      <c r="E2" s="225"/>
      <c r="K2" s="69" t="s">
        <v>48</v>
      </c>
    </row>
    <row r="3" spans="1:12" x14ac:dyDescent="0.2">
      <c r="A3" s="56" t="s">
        <v>13</v>
      </c>
      <c r="B3" s="57"/>
      <c r="C3" s="10"/>
      <c r="D3" s="31"/>
      <c r="E3" s="17"/>
      <c r="K3" s="68" t="s">
        <v>49</v>
      </c>
    </row>
    <row r="4" spans="1:12" x14ac:dyDescent="0.2">
      <c r="A4" s="56" t="s">
        <v>14</v>
      </c>
      <c r="B4" s="57"/>
      <c r="C4" s="10"/>
      <c r="D4" s="31"/>
      <c r="E4" s="17"/>
      <c r="K4" s="68" t="s">
        <v>50</v>
      </c>
    </row>
    <row r="5" spans="1:12" x14ac:dyDescent="0.2">
      <c r="K5" s="68" t="s">
        <v>51</v>
      </c>
    </row>
    <row r="6" spans="1:12" x14ac:dyDescent="0.2">
      <c r="A6" s="60" t="s">
        <v>52</v>
      </c>
      <c r="B6" s="61"/>
      <c r="C6" s="62"/>
      <c r="D6" s="11"/>
      <c r="E6" s="18"/>
    </row>
    <row r="7" spans="1:12" ht="13.15" customHeight="1" x14ac:dyDescent="0.2">
      <c r="A7" s="15"/>
      <c r="B7" s="11"/>
      <c r="C7" s="12"/>
      <c r="D7" s="12"/>
      <c r="E7" s="12"/>
      <c r="G7" s="64"/>
      <c r="H7" s="89" t="s">
        <v>53</v>
      </c>
      <c r="I7" s="91"/>
      <c r="J7" s="87" t="s">
        <v>54</v>
      </c>
      <c r="K7" s="92" t="s">
        <v>55</v>
      </c>
      <c r="L7" s="93"/>
    </row>
    <row r="8" spans="1:12" ht="25.5" x14ac:dyDescent="0.2">
      <c r="A8" s="19" t="s">
        <v>56</v>
      </c>
      <c r="B8" s="20" t="s">
        <v>57</v>
      </c>
      <c r="C8" s="20" t="s">
        <v>58</v>
      </c>
      <c r="D8" s="21" t="s">
        <v>59</v>
      </c>
      <c r="E8" s="21" t="s">
        <v>60</v>
      </c>
      <c r="F8" s="27" t="s">
        <v>61</v>
      </c>
      <c r="G8" s="65" t="s">
        <v>62</v>
      </c>
      <c r="H8" s="90" t="s">
        <v>63</v>
      </c>
      <c r="I8" s="90" t="s">
        <v>64</v>
      </c>
      <c r="J8" s="81" t="s">
        <v>65</v>
      </c>
      <c r="K8" s="71" t="s">
        <v>66</v>
      </c>
      <c r="L8" s="81" t="s">
        <v>67</v>
      </c>
    </row>
    <row r="9" spans="1:12" ht="79.5" customHeight="1" x14ac:dyDescent="0.2">
      <c r="A9" s="22">
        <v>1</v>
      </c>
      <c r="B9" s="23" t="s">
        <v>69</v>
      </c>
      <c r="C9" s="23" t="s">
        <v>153</v>
      </c>
      <c r="D9" s="39" t="s">
        <v>154</v>
      </c>
      <c r="E9" s="226" t="s">
        <v>155</v>
      </c>
      <c r="F9" s="24"/>
      <c r="G9" s="66" t="s">
        <v>72</v>
      </c>
      <c r="H9" s="74">
        <f>IF(G9='[1]Priority Ratings'!$C$21,'[1]Priority Ratings'!$B$21,IF(G9='[1]Priority Ratings'!$C$22,'[1]Priority Ratings'!$B$22,IF(G9='[1]Priority Ratings'!$C$23,'[1]Priority Ratings'!$B$23,IF(G9='[1]Priority Ratings'!$C$24,'[1]Priority Ratings'!$B$24,IF(G9='[1]Priority Ratings'!$C$25,'[1]Priority Ratings'!$B$25,IF(G9='[1]Priority Ratings'!$C$26,'[1]Priority Ratings'!$B$26,IF(G9='[1]Priority Ratings'!$C$27,'[1]Priority Ratings'!$B$27,"No Rating")))))))</f>
        <v>4</v>
      </c>
      <c r="I9" s="78">
        <f t="shared" ref="I9:I17" si="0">H9/H$19</f>
        <v>0.11428571428571428</v>
      </c>
      <c r="J9" s="82" t="s">
        <v>73</v>
      </c>
      <c r="K9" s="25">
        <v>0</v>
      </c>
      <c r="L9" s="78">
        <f t="shared" ref="L9:L16" si="1">I9*K9</f>
        <v>0</v>
      </c>
    </row>
    <row r="10" spans="1:12" ht="79.5" customHeight="1" x14ac:dyDescent="0.2">
      <c r="A10" s="22">
        <v>2</v>
      </c>
      <c r="B10" s="23" t="s">
        <v>69</v>
      </c>
      <c r="C10" s="23" t="s">
        <v>153</v>
      </c>
      <c r="D10" s="39" t="s">
        <v>405</v>
      </c>
      <c r="E10" s="39" t="s">
        <v>406</v>
      </c>
      <c r="F10" s="24"/>
      <c r="G10" s="66" t="s">
        <v>72</v>
      </c>
      <c r="H10" s="74">
        <f>IF(G10='[1]Priority Ratings'!$C$21,'[1]Priority Ratings'!$B$21,IF(G10='[1]Priority Ratings'!$C$22,'[1]Priority Ratings'!$B$22,IF(G10='[1]Priority Ratings'!$C$23,'[1]Priority Ratings'!$B$23,IF(G10='[1]Priority Ratings'!$C$24,'[1]Priority Ratings'!$B$24,IF(G10='[1]Priority Ratings'!$C$25,'[1]Priority Ratings'!$B$25,IF(G10='[1]Priority Ratings'!$C$26,'[1]Priority Ratings'!$B$26,IF(G10='[1]Priority Ratings'!$C$27,'[1]Priority Ratings'!$B$27,"No Rating")))))))</f>
        <v>4</v>
      </c>
      <c r="I10" s="78">
        <f t="shared" si="0"/>
        <v>0.11428571428571428</v>
      </c>
      <c r="J10" s="82" t="s">
        <v>73</v>
      </c>
      <c r="K10" s="25">
        <v>0</v>
      </c>
      <c r="L10" s="78">
        <f t="shared" si="1"/>
        <v>0</v>
      </c>
    </row>
    <row r="11" spans="1:12" ht="105" customHeight="1" x14ac:dyDescent="0.2">
      <c r="A11" s="22">
        <v>3</v>
      </c>
      <c r="B11" s="23" t="s">
        <v>69</v>
      </c>
      <c r="C11" s="23" t="s">
        <v>158</v>
      </c>
      <c r="D11" s="39" t="s">
        <v>154</v>
      </c>
      <c r="E11" s="39" t="s">
        <v>159</v>
      </c>
      <c r="F11" s="24"/>
      <c r="G11" s="66" t="s">
        <v>75</v>
      </c>
      <c r="H11" s="74">
        <f>IF(G11='[1]Priority Ratings'!$C$21,'[1]Priority Ratings'!$B$21,IF(G11='[1]Priority Ratings'!$C$22,'[1]Priority Ratings'!$B$22,IF(G11='[1]Priority Ratings'!$C$23,'[1]Priority Ratings'!$B$23,IF(G11='[1]Priority Ratings'!$C$24,'[1]Priority Ratings'!$B$24,IF(G11='[1]Priority Ratings'!$C$25,'[1]Priority Ratings'!$B$25,IF(G11='[1]Priority Ratings'!$C$26,'[1]Priority Ratings'!$B$26,IF(G11='[1]Priority Ratings'!$C$27,'[1]Priority Ratings'!$B$27,"No Rating")))))))</f>
        <v>3</v>
      </c>
      <c r="I11" s="78">
        <f t="shared" si="0"/>
        <v>8.5714285714285715E-2</v>
      </c>
      <c r="J11" s="82" t="s">
        <v>73</v>
      </c>
      <c r="K11" s="25">
        <v>0</v>
      </c>
      <c r="L11" s="78">
        <f t="shared" si="1"/>
        <v>0</v>
      </c>
    </row>
    <row r="12" spans="1:12" ht="68.25" customHeight="1" x14ac:dyDescent="0.2">
      <c r="A12" s="22">
        <v>4</v>
      </c>
      <c r="B12" s="23" t="s">
        <v>69</v>
      </c>
      <c r="C12" s="23" t="s">
        <v>160</v>
      </c>
      <c r="D12" s="39" t="s">
        <v>154</v>
      </c>
      <c r="E12" s="39" t="s">
        <v>161</v>
      </c>
      <c r="F12" s="24"/>
      <c r="G12" s="66" t="s">
        <v>72</v>
      </c>
      <c r="H12" s="74">
        <f>IF(G12='[1]Priority Ratings'!$C$21,'[1]Priority Ratings'!$B$21,IF(G12='[1]Priority Ratings'!$C$22,'[1]Priority Ratings'!$B$22,IF(G12='[1]Priority Ratings'!$C$23,'[1]Priority Ratings'!$B$23,IF(G12='[1]Priority Ratings'!$C$24,'[1]Priority Ratings'!$B$24,IF(G12='[1]Priority Ratings'!$C$25,'[1]Priority Ratings'!$B$25,IF(G12='[1]Priority Ratings'!$C$26,'[1]Priority Ratings'!$B$26,IF(G12='[1]Priority Ratings'!$C$27,'[1]Priority Ratings'!$B$27,"No Rating")))))))</f>
        <v>4</v>
      </c>
      <c r="I12" s="78">
        <f t="shared" si="0"/>
        <v>0.11428571428571428</v>
      </c>
      <c r="J12" s="82" t="s">
        <v>73</v>
      </c>
      <c r="K12" s="25">
        <v>0</v>
      </c>
      <c r="L12" s="78">
        <f t="shared" si="1"/>
        <v>0</v>
      </c>
    </row>
    <row r="13" spans="1:12" ht="89.25" x14ac:dyDescent="0.2">
      <c r="A13" s="22">
        <v>5</v>
      </c>
      <c r="B13" s="23" t="s">
        <v>69</v>
      </c>
      <c r="C13" s="23" t="s">
        <v>162</v>
      </c>
      <c r="D13" s="39" t="s">
        <v>163</v>
      </c>
      <c r="E13" s="39" t="s">
        <v>164</v>
      </c>
      <c r="F13" s="24"/>
      <c r="G13" s="66" t="s">
        <v>72</v>
      </c>
      <c r="H13" s="74">
        <f>IF(G13='[1]Priority Ratings'!$C$21,'[1]Priority Ratings'!$B$21,IF(G13='[1]Priority Ratings'!$C$22,'[1]Priority Ratings'!$B$22,IF(G13='[1]Priority Ratings'!$C$23,'[1]Priority Ratings'!$B$23,IF(G13='[1]Priority Ratings'!$C$24,'[1]Priority Ratings'!$B$24,IF(G13='[1]Priority Ratings'!$C$25,'[1]Priority Ratings'!$B$25,IF(G13='[1]Priority Ratings'!$C$26,'[1]Priority Ratings'!$B$26,IF(G13='[1]Priority Ratings'!$C$27,'[1]Priority Ratings'!$B$27,"No Rating")))))))</f>
        <v>4</v>
      </c>
      <c r="I13" s="78">
        <f t="shared" si="0"/>
        <v>0.11428571428571428</v>
      </c>
      <c r="J13" s="82" t="s">
        <v>73</v>
      </c>
      <c r="K13" s="25">
        <v>0</v>
      </c>
      <c r="L13" s="78">
        <f t="shared" si="1"/>
        <v>0</v>
      </c>
    </row>
    <row r="14" spans="1:12" ht="76.5" x14ac:dyDescent="0.2">
      <c r="A14" s="22">
        <v>6</v>
      </c>
      <c r="B14" s="23" t="s">
        <v>69</v>
      </c>
      <c r="C14" s="23" t="s">
        <v>165</v>
      </c>
      <c r="D14" s="39" t="s">
        <v>163</v>
      </c>
      <c r="E14" s="39" t="s">
        <v>166</v>
      </c>
      <c r="F14" s="24"/>
      <c r="G14" s="66" t="s">
        <v>72</v>
      </c>
      <c r="H14" s="74">
        <f>IF(G14='[1]Priority Ratings'!$C$21,'[1]Priority Ratings'!$B$21,IF(G14='[1]Priority Ratings'!$C$22,'[1]Priority Ratings'!$B$22,IF(G14='[1]Priority Ratings'!$C$23,'[1]Priority Ratings'!$B$23,IF(G14='[1]Priority Ratings'!$C$24,'[1]Priority Ratings'!$B$24,IF(G14='[1]Priority Ratings'!$C$25,'[1]Priority Ratings'!$B$25,IF(G14='[1]Priority Ratings'!$C$26,'[1]Priority Ratings'!$B$26,IF(G14='[1]Priority Ratings'!$C$27,'[1]Priority Ratings'!$B$27,"No Rating")))))))</f>
        <v>4</v>
      </c>
      <c r="I14" s="78">
        <f t="shared" si="0"/>
        <v>0.11428571428571428</v>
      </c>
      <c r="J14" s="82" t="s">
        <v>73</v>
      </c>
      <c r="K14" s="25">
        <v>0</v>
      </c>
      <c r="L14" s="78">
        <f t="shared" si="1"/>
        <v>0</v>
      </c>
    </row>
    <row r="15" spans="1:12" ht="63.75" x14ac:dyDescent="0.2">
      <c r="A15" s="22">
        <v>7</v>
      </c>
      <c r="B15" s="23" t="s">
        <v>69</v>
      </c>
      <c r="C15" s="23" t="s">
        <v>167</v>
      </c>
      <c r="D15" s="39" t="s">
        <v>163</v>
      </c>
      <c r="E15" s="39" t="s">
        <v>168</v>
      </c>
      <c r="F15" s="24"/>
      <c r="G15" s="66" t="s">
        <v>72</v>
      </c>
      <c r="H15" s="74">
        <f>IF(G15='[1]Priority Ratings'!$C$21,'[1]Priority Ratings'!$B$21,IF(G15='[1]Priority Ratings'!$C$22,'[1]Priority Ratings'!$B$22,IF(G15='[1]Priority Ratings'!$C$23,'[1]Priority Ratings'!$B$23,IF(G15='[1]Priority Ratings'!$C$24,'[1]Priority Ratings'!$B$24,IF(G15='[1]Priority Ratings'!$C$25,'[1]Priority Ratings'!$B$25,IF(G15='[1]Priority Ratings'!$C$26,'[1]Priority Ratings'!$B$26,IF(G15='[1]Priority Ratings'!$C$27,'[1]Priority Ratings'!$B$27,"No Rating")))))))</f>
        <v>4</v>
      </c>
      <c r="I15" s="78">
        <f t="shared" si="0"/>
        <v>0.11428571428571428</v>
      </c>
      <c r="J15" s="82" t="s">
        <v>73</v>
      </c>
      <c r="K15" s="25">
        <v>0</v>
      </c>
      <c r="L15" s="78">
        <f t="shared" si="1"/>
        <v>0</v>
      </c>
    </row>
    <row r="16" spans="1:12" ht="153" x14ac:dyDescent="0.2">
      <c r="A16" s="22">
        <v>8</v>
      </c>
      <c r="B16" s="23" t="s">
        <v>69</v>
      </c>
      <c r="C16" s="227" t="s">
        <v>169</v>
      </c>
      <c r="D16" s="39" t="s">
        <v>170</v>
      </c>
      <c r="E16" s="39" t="s">
        <v>171</v>
      </c>
      <c r="F16" s="24"/>
      <c r="G16" s="66" t="s">
        <v>72</v>
      </c>
      <c r="H16" s="74">
        <f>IF(G16='[1]Priority Ratings'!$C$21,'[1]Priority Ratings'!$B$21,IF(G16='[1]Priority Ratings'!$C$22,'[1]Priority Ratings'!$B$22,IF(G16='[1]Priority Ratings'!$C$23,'[1]Priority Ratings'!$B$23,IF(G16='[1]Priority Ratings'!$C$24,'[1]Priority Ratings'!$B$24,IF(G16='[1]Priority Ratings'!$C$25,'[1]Priority Ratings'!$B$25,IF(G16='[1]Priority Ratings'!$C$26,'[1]Priority Ratings'!$B$26,IF(G16='[1]Priority Ratings'!$C$27,'[1]Priority Ratings'!$B$27,"No Rating")))))))</f>
        <v>4</v>
      </c>
      <c r="I16" s="78">
        <f t="shared" si="0"/>
        <v>0.11428571428571428</v>
      </c>
      <c r="J16" s="228" t="s">
        <v>172</v>
      </c>
      <c r="K16" s="25">
        <v>0</v>
      </c>
      <c r="L16" s="84">
        <f t="shared" si="1"/>
        <v>0</v>
      </c>
    </row>
    <row r="17" spans="1:12" ht="38.25" x14ac:dyDescent="0.2">
      <c r="A17" s="22">
        <v>9</v>
      </c>
      <c r="B17" s="23" t="s">
        <v>69</v>
      </c>
      <c r="C17" s="229" t="s">
        <v>173</v>
      </c>
      <c r="D17" s="39" t="s">
        <v>174</v>
      </c>
      <c r="E17" s="39" t="s">
        <v>7</v>
      </c>
      <c r="F17" s="29"/>
      <c r="G17" s="66" t="s">
        <v>72</v>
      </c>
      <c r="H17" s="74">
        <f>IF(G17='[1]Priority Ratings'!$C$21,'[1]Priority Ratings'!$B$21,IF(G17='[1]Priority Ratings'!$C$22,'[1]Priority Ratings'!$B$22,IF(G17='[1]Priority Ratings'!$C$23,'[1]Priority Ratings'!$B$23,IF(G17='[1]Priority Ratings'!$C$24,'[1]Priority Ratings'!$B$24,IF(G17='[1]Priority Ratings'!$C$25,'[1]Priority Ratings'!$B$25,IF(G17='[1]Priority Ratings'!$C$26,'[1]Priority Ratings'!$B$26,IF(G17='[1]Priority Ratings'!$C$27,'[1]Priority Ratings'!$B$27,"No Rating")))))))</f>
        <v>4</v>
      </c>
      <c r="I17" s="94">
        <f t="shared" si="0"/>
        <v>0.11428571428571428</v>
      </c>
      <c r="J17" s="230" t="s">
        <v>175</v>
      </c>
      <c r="K17" s="25">
        <v>0</v>
      </c>
      <c r="L17" s="85">
        <f>I17*K17</f>
        <v>0</v>
      </c>
    </row>
    <row r="18" spans="1:12" x14ac:dyDescent="0.2">
      <c r="A18" s="58"/>
      <c r="B18" s="58"/>
      <c r="C18" s="58"/>
      <c r="D18" s="58"/>
      <c r="E18" s="58"/>
      <c r="F18" s="58"/>
      <c r="G18" s="75"/>
      <c r="H18" s="75"/>
      <c r="I18" s="75"/>
      <c r="J18" s="75"/>
      <c r="K18" s="58"/>
      <c r="L18" s="75"/>
    </row>
    <row r="19" spans="1:12" x14ac:dyDescent="0.2">
      <c r="A19" s="7"/>
      <c r="B19" s="13"/>
      <c r="C19" s="13"/>
      <c r="D19" s="13"/>
      <c r="E19" s="13"/>
      <c r="F19" s="9" t="s">
        <v>77</v>
      </c>
      <c r="G19" s="67"/>
      <c r="H19" s="76">
        <f>SUM(H9:H17)</f>
        <v>35</v>
      </c>
      <c r="I19" s="79">
        <f>SUM(I9:I17)</f>
        <v>1</v>
      </c>
      <c r="J19" s="83"/>
      <c r="K19" s="8"/>
      <c r="L19" s="86">
        <f>SUM(L9:L17)</f>
        <v>0</v>
      </c>
    </row>
  </sheetData>
  <autoFilter ref="A8:L17"/>
  <dataValidations count="1">
    <dataValidation type="list" allowBlank="1" showInputMessage="1" showErrorMessage="1" sqref="G9:G17">
      <formula1>Priority</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3" tint="0.39997558519241921"/>
  </sheetPr>
  <dimension ref="A1:M19"/>
  <sheetViews>
    <sheetView topLeftCell="A15" workbookViewId="0">
      <selection activeCell="L19" sqref="L19"/>
    </sheetView>
  </sheetViews>
  <sheetFormatPr defaultColWidth="9.28515625" defaultRowHeight="14.25" x14ac:dyDescent="0.2"/>
  <cols>
    <col min="1" max="1" width="7.42578125" style="129" bestFit="1" customWidth="1"/>
    <col min="2" max="2" width="23.42578125" style="142" customWidth="1"/>
    <col min="3" max="3" width="42.7109375" style="142" bestFit="1" customWidth="1"/>
    <col min="4" max="4" width="29.7109375" style="142" bestFit="1" customWidth="1"/>
    <col min="5" max="5" width="42.7109375" style="142" customWidth="1"/>
    <col min="6" max="6" width="18.42578125" style="129" customWidth="1"/>
    <col min="7" max="7" width="21.5703125" style="130" customWidth="1"/>
    <col min="8" max="8" width="11.42578125" style="130" customWidth="1"/>
    <col min="9" max="9" width="14.28515625" style="130" customWidth="1"/>
    <col min="10" max="10" width="34.7109375" style="131" customWidth="1"/>
    <col min="11" max="11" width="14.7109375" style="129" customWidth="1"/>
    <col min="12" max="12" width="15.28515625" style="130" customWidth="1"/>
    <col min="13" max="13" width="20.42578125" style="132" customWidth="1"/>
    <col min="14" max="16384" width="9.28515625" style="132"/>
  </cols>
  <sheetData>
    <row r="1" spans="1:13" ht="15" x14ac:dyDescent="0.2">
      <c r="A1" s="126" t="s">
        <v>294</v>
      </c>
      <c r="B1" s="126"/>
      <c r="C1" s="126"/>
      <c r="D1" s="127"/>
      <c r="E1" s="128"/>
    </row>
    <row r="2" spans="1:13" ht="15" x14ac:dyDescent="0.2">
      <c r="A2" s="133" t="s">
        <v>12</v>
      </c>
      <c r="B2" s="134"/>
      <c r="C2" s="135"/>
      <c r="D2" s="136"/>
      <c r="E2" s="137"/>
      <c r="K2" s="138" t="s">
        <v>48</v>
      </c>
    </row>
    <row r="3" spans="1:13" ht="15" x14ac:dyDescent="0.2">
      <c r="A3" s="133" t="s">
        <v>13</v>
      </c>
      <c r="B3" s="134"/>
      <c r="C3" s="139"/>
      <c r="D3" s="140"/>
      <c r="E3" s="141"/>
      <c r="K3" s="129" t="s">
        <v>49</v>
      </c>
    </row>
    <row r="4" spans="1:13" ht="15" x14ac:dyDescent="0.2">
      <c r="A4" s="133" t="s">
        <v>14</v>
      </c>
      <c r="B4" s="134"/>
      <c r="C4" s="139"/>
      <c r="D4" s="140"/>
      <c r="E4" s="141"/>
      <c r="K4" s="129" t="s">
        <v>50</v>
      </c>
    </row>
    <row r="5" spans="1:13" x14ac:dyDescent="0.2">
      <c r="K5" s="129" t="s">
        <v>51</v>
      </c>
    </row>
    <row r="6" spans="1:13" ht="15" x14ac:dyDescent="0.2">
      <c r="A6" s="143" t="s">
        <v>52</v>
      </c>
      <c r="B6" s="144"/>
      <c r="C6" s="145"/>
      <c r="D6" s="146"/>
      <c r="E6" s="147"/>
    </row>
    <row r="7" spans="1:13" ht="72" x14ac:dyDescent="0.2">
      <c r="A7" s="138"/>
      <c r="B7" s="146"/>
      <c r="C7" s="148"/>
      <c r="D7" s="148"/>
      <c r="E7" s="148"/>
      <c r="G7" s="149"/>
      <c r="H7" s="150" t="s">
        <v>93</v>
      </c>
      <c r="I7" s="151"/>
      <c r="J7" s="152" t="s">
        <v>94</v>
      </c>
      <c r="K7" s="153" t="s">
        <v>55</v>
      </c>
      <c r="L7" s="154"/>
    </row>
    <row r="8" spans="1:13" ht="30" x14ac:dyDescent="0.2">
      <c r="A8" s="155" t="s">
        <v>56</v>
      </c>
      <c r="B8" s="156" t="s">
        <v>57</v>
      </c>
      <c r="C8" s="156" t="s">
        <v>58</v>
      </c>
      <c r="D8" s="157" t="s">
        <v>59</v>
      </c>
      <c r="E8" s="157" t="s">
        <v>60</v>
      </c>
      <c r="F8" s="158" t="s">
        <v>61</v>
      </c>
      <c r="G8" s="159" t="s">
        <v>62</v>
      </c>
      <c r="H8" s="160" t="s">
        <v>63</v>
      </c>
      <c r="I8" s="160" t="s">
        <v>64</v>
      </c>
      <c r="J8" s="161" t="s">
        <v>65</v>
      </c>
      <c r="K8" s="162" t="s">
        <v>66</v>
      </c>
      <c r="L8" s="182" t="s">
        <v>67</v>
      </c>
      <c r="M8" s="184" t="s">
        <v>68</v>
      </c>
    </row>
    <row r="9" spans="1:13" ht="174.75" x14ac:dyDescent="0.2">
      <c r="A9" s="106">
        <v>1</v>
      </c>
      <c r="B9" s="163" t="s">
        <v>69</v>
      </c>
      <c r="C9" s="163" t="s">
        <v>176</v>
      </c>
      <c r="D9" s="110" t="s">
        <v>177</v>
      </c>
      <c r="E9" s="164" t="s">
        <v>178</v>
      </c>
      <c r="F9" s="165"/>
      <c r="G9" s="189" t="s">
        <v>72</v>
      </c>
      <c r="H9" s="167">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4</v>
      </c>
      <c r="I9" s="168">
        <f t="shared" ref="I9:I17" si="0">H9/H$19</f>
        <v>0.10256410256410256</v>
      </c>
      <c r="J9" s="169" t="s">
        <v>73</v>
      </c>
      <c r="K9" s="170">
        <v>0</v>
      </c>
      <c r="L9" s="183">
        <f t="shared" ref="L9:L17" si="1">I9*K9</f>
        <v>0</v>
      </c>
      <c r="M9" s="185"/>
    </row>
    <row r="10" spans="1:13" ht="115.5" x14ac:dyDescent="0.2">
      <c r="A10" s="106">
        <v>2</v>
      </c>
      <c r="B10" s="163" t="s">
        <v>69</v>
      </c>
      <c r="C10" s="163" t="s">
        <v>179</v>
      </c>
      <c r="D10" s="110" t="s">
        <v>177</v>
      </c>
      <c r="E10" s="110" t="s">
        <v>180</v>
      </c>
      <c r="F10" s="165"/>
      <c r="G10" s="189" t="s">
        <v>72</v>
      </c>
      <c r="H10" s="16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4</v>
      </c>
      <c r="I10" s="168">
        <f t="shared" si="0"/>
        <v>0.10256410256410256</v>
      </c>
      <c r="J10" s="169" t="s">
        <v>73</v>
      </c>
      <c r="K10" s="170">
        <v>0</v>
      </c>
      <c r="L10" s="183">
        <f t="shared" si="1"/>
        <v>0</v>
      </c>
      <c r="M10" s="185"/>
    </row>
    <row r="11" spans="1:13" ht="72" x14ac:dyDescent="0.2">
      <c r="A11" s="106">
        <v>3</v>
      </c>
      <c r="B11" s="163" t="s">
        <v>69</v>
      </c>
      <c r="C11" s="163" t="s">
        <v>181</v>
      </c>
      <c r="D11" s="110" t="s">
        <v>177</v>
      </c>
      <c r="E11" s="110" t="s">
        <v>182</v>
      </c>
      <c r="F11" s="165"/>
      <c r="G11" s="189" t="s">
        <v>183</v>
      </c>
      <c r="H11" s="16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168">
        <f t="shared" si="0"/>
        <v>0.12820512820512819</v>
      </c>
      <c r="J11" s="169" t="s">
        <v>73</v>
      </c>
      <c r="K11" s="170">
        <v>0</v>
      </c>
      <c r="L11" s="183">
        <f t="shared" si="1"/>
        <v>0</v>
      </c>
      <c r="M11" s="185"/>
    </row>
    <row r="12" spans="1:13" ht="143.25" x14ac:dyDescent="0.2">
      <c r="A12" s="106">
        <v>4</v>
      </c>
      <c r="B12" s="163" t="s">
        <v>69</v>
      </c>
      <c r="C12" s="163" t="s">
        <v>181</v>
      </c>
      <c r="D12" s="110" t="s">
        <v>177</v>
      </c>
      <c r="E12" s="110" t="s">
        <v>184</v>
      </c>
      <c r="F12" s="165"/>
      <c r="G12" s="189" t="s">
        <v>183</v>
      </c>
      <c r="H12" s="16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168">
        <f t="shared" si="0"/>
        <v>0.12820512820512819</v>
      </c>
      <c r="J12" s="169" t="s">
        <v>73</v>
      </c>
      <c r="K12" s="170">
        <v>0</v>
      </c>
      <c r="L12" s="183">
        <f t="shared" si="1"/>
        <v>0</v>
      </c>
      <c r="M12" s="185"/>
    </row>
    <row r="13" spans="1:13" ht="171.75" x14ac:dyDescent="0.2">
      <c r="A13" s="106">
        <v>5</v>
      </c>
      <c r="B13" s="163" t="s">
        <v>69</v>
      </c>
      <c r="C13" s="163" t="s">
        <v>181</v>
      </c>
      <c r="D13" s="110" t="s">
        <v>185</v>
      </c>
      <c r="E13" s="110" t="s">
        <v>186</v>
      </c>
      <c r="F13" s="165"/>
      <c r="G13" s="189" t="s">
        <v>72</v>
      </c>
      <c r="H13" s="16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4</v>
      </c>
      <c r="I13" s="168">
        <f t="shared" si="0"/>
        <v>0.10256410256410256</v>
      </c>
      <c r="J13" s="169" t="s">
        <v>73</v>
      </c>
      <c r="K13" s="170">
        <v>0</v>
      </c>
      <c r="L13" s="183">
        <f t="shared" si="1"/>
        <v>0</v>
      </c>
      <c r="M13" s="185"/>
    </row>
    <row r="14" spans="1:13" ht="86.25" x14ac:dyDescent="0.2">
      <c r="A14" s="106">
        <v>6</v>
      </c>
      <c r="B14" s="163" t="s">
        <v>69</v>
      </c>
      <c r="C14" s="163" t="s">
        <v>181</v>
      </c>
      <c r="D14" s="110" t="s">
        <v>177</v>
      </c>
      <c r="E14" s="110" t="s">
        <v>187</v>
      </c>
      <c r="F14" s="165"/>
      <c r="G14" s="189" t="s">
        <v>183</v>
      </c>
      <c r="H14" s="16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168">
        <f t="shared" si="0"/>
        <v>0.12820512820512819</v>
      </c>
      <c r="J14" s="169" t="s">
        <v>73</v>
      </c>
      <c r="K14" s="170">
        <v>0</v>
      </c>
      <c r="L14" s="183">
        <f t="shared" si="1"/>
        <v>0</v>
      </c>
      <c r="M14" s="185"/>
    </row>
    <row r="15" spans="1:13" ht="86.25" x14ac:dyDescent="0.2">
      <c r="A15" s="106">
        <v>7</v>
      </c>
      <c r="B15" s="163" t="s">
        <v>69</v>
      </c>
      <c r="C15" s="163" t="s">
        <v>181</v>
      </c>
      <c r="D15" s="110" t="s">
        <v>177</v>
      </c>
      <c r="E15" s="110" t="s">
        <v>188</v>
      </c>
      <c r="F15" s="165"/>
      <c r="G15" s="189" t="s">
        <v>72</v>
      </c>
      <c r="H15" s="16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4</v>
      </c>
      <c r="I15" s="168">
        <f t="shared" si="0"/>
        <v>0.10256410256410256</v>
      </c>
      <c r="J15" s="169" t="s">
        <v>73</v>
      </c>
      <c r="K15" s="170">
        <v>0</v>
      </c>
      <c r="L15" s="183">
        <f t="shared" si="1"/>
        <v>0</v>
      </c>
      <c r="M15" s="185"/>
    </row>
    <row r="16" spans="1:13" ht="156.75" x14ac:dyDescent="0.2">
      <c r="A16" s="106">
        <v>8</v>
      </c>
      <c r="B16" s="163" t="s">
        <v>69</v>
      </c>
      <c r="C16" s="163" t="s">
        <v>189</v>
      </c>
      <c r="D16" s="110" t="s">
        <v>190</v>
      </c>
      <c r="E16" s="110" t="s">
        <v>191</v>
      </c>
      <c r="F16" s="190"/>
      <c r="G16" s="189" t="s">
        <v>72</v>
      </c>
      <c r="H16" s="16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4</v>
      </c>
      <c r="I16" s="168">
        <f t="shared" si="0"/>
        <v>0.10256410256410256</v>
      </c>
      <c r="J16" s="169" t="s">
        <v>73</v>
      </c>
      <c r="K16" s="170">
        <v>0</v>
      </c>
      <c r="L16" s="183">
        <f t="shared" si="1"/>
        <v>0</v>
      </c>
      <c r="M16" s="185"/>
    </row>
    <row r="17" spans="1:13" ht="156.75" x14ac:dyDescent="0.2">
      <c r="A17" s="106">
        <v>9</v>
      </c>
      <c r="B17" s="163" t="s">
        <v>69</v>
      </c>
      <c r="C17" s="163" t="s">
        <v>189</v>
      </c>
      <c r="D17" s="110" t="s">
        <v>190</v>
      </c>
      <c r="E17" s="110" t="s">
        <v>192</v>
      </c>
      <c r="F17" s="191"/>
      <c r="G17" s="189" t="s">
        <v>72</v>
      </c>
      <c r="H17" s="16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4</v>
      </c>
      <c r="I17" s="168">
        <f t="shared" si="0"/>
        <v>0.10256410256410256</v>
      </c>
      <c r="J17" s="169" t="s">
        <v>73</v>
      </c>
      <c r="K17" s="170">
        <v>0</v>
      </c>
      <c r="L17" s="183">
        <f t="shared" si="1"/>
        <v>0</v>
      </c>
      <c r="M17" s="185"/>
    </row>
    <row r="18" spans="1:13" x14ac:dyDescent="0.2">
      <c r="A18" s="171"/>
      <c r="B18" s="171"/>
      <c r="C18" s="171"/>
      <c r="D18" s="171"/>
      <c r="E18" s="171"/>
      <c r="F18" s="171"/>
      <c r="G18" s="172"/>
      <c r="H18" s="172"/>
      <c r="I18" s="172"/>
      <c r="J18" s="172"/>
      <c r="K18" s="171"/>
      <c r="L18" s="172"/>
    </row>
    <row r="19" spans="1:13" ht="15" x14ac:dyDescent="0.2">
      <c r="A19" s="173"/>
      <c r="B19" s="174"/>
      <c r="C19" s="174"/>
      <c r="D19" s="174"/>
      <c r="E19" s="174"/>
      <c r="F19" s="175" t="s">
        <v>77</v>
      </c>
      <c r="G19" s="176"/>
      <c r="H19" s="177">
        <f>SUM(H9:H17)</f>
        <v>39</v>
      </c>
      <c r="I19" s="178">
        <f>SUM(I9:I17)</f>
        <v>0.99999999999999989</v>
      </c>
      <c r="J19" s="179"/>
      <c r="K19" s="180"/>
      <c r="L19" s="181">
        <f>SUM(L9:L17)</f>
        <v>0</v>
      </c>
    </row>
  </sheetData>
  <autoFilter ref="A8:L17"/>
  <dataValidations count="1">
    <dataValidation type="list" allowBlank="1" showInputMessage="1" showErrorMessage="1" sqref="G9:G17">
      <formula1>Priority</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M47"/>
  <sheetViews>
    <sheetView topLeftCell="A34" zoomScale="90" zoomScaleNormal="90" workbookViewId="0">
      <selection activeCell="G60" sqref="G60"/>
    </sheetView>
  </sheetViews>
  <sheetFormatPr defaultColWidth="9.140625" defaultRowHeight="12.75" x14ac:dyDescent="0.2"/>
  <cols>
    <col min="1" max="1" width="7.42578125" style="6" bestFit="1" customWidth="1"/>
    <col min="2" max="2" width="13.42578125" style="14" customWidth="1"/>
    <col min="3" max="3" width="43.7109375" style="14" customWidth="1"/>
    <col min="4" max="4" width="27" style="14" customWidth="1"/>
    <col min="5" max="5" width="56.85546875" style="13" customWidth="1"/>
    <col min="6" max="6" width="21" style="6" customWidth="1"/>
    <col min="7" max="7" width="18.28515625" style="63" customWidth="1"/>
    <col min="8" max="8" width="11.42578125" style="63" customWidth="1"/>
    <col min="9" max="9" width="14.140625" style="63" customWidth="1"/>
    <col min="10" max="10" width="27.28515625" style="80" customWidth="1"/>
    <col min="11" max="11" width="14.85546875" style="6" customWidth="1"/>
    <col min="12" max="12" width="15.140625" style="63" customWidth="1"/>
    <col min="13" max="13" width="18.42578125" style="1" customWidth="1"/>
    <col min="14" max="16384" width="9.140625" style="1"/>
  </cols>
  <sheetData>
    <row r="1" spans="1:13" x14ac:dyDescent="0.2">
      <c r="A1" s="59" t="s">
        <v>294</v>
      </c>
      <c r="B1" s="59"/>
      <c r="C1" s="59"/>
      <c r="D1" s="30"/>
      <c r="E1" s="101"/>
    </row>
    <row r="2" spans="1:13" x14ac:dyDescent="0.2">
      <c r="A2" s="242" t="s">
        <v>12</v>
      </c>
      <c r="B2" s="243"/>
      <c r="C2" s="223"/>
      <c r="D2" s="224"/>
      <c r="E2" s="233"/>
      <c r="K2" s="69" t="s">
        <v>48</v>
      </c>
    </row>
    <row r="3" spans="1:13" x14ac:dyDescent="0.2">
      <c r="A3" s="242" t="s">
        <v>13</v>
      </c>
      <c r="B3" s="243"/>
      <c r="C3" s="10"/>
      <c r="D3" s="31"/>
      <c r="E3" s="102"/>
      <c r="K3" s="68" t="s">
        <v>49</v>
      </c>
    </row>
    <row r="4" spans="1:13" x14ac:dyDescent="0.2">
      <c r="A4" s="242" t="s">
        <v>14</v>
      </c>
      <c r="B4" s="243"/>
      <c r="C4" s="10"/>
      <c r="D4" s="31"/>
      <c r="E4" s="102"/>
      <c r="K4" s="68" t="s">
        <v>50</v>
      </c>
    </row>
    <row r="5" spans="1:13" x14ac:dyDescent="0.2">
      <c r="K5" s="68" t="s">
        <v>51</v>
      </c>
    </row>
    <row r="6" spans="1:13" x14ac:dyDescent="0.2">
      <c r="A6" s="60" t="s">
        <v>52</v>
      </c>
      <c r="B6" s="61"/>
      <c r="C6" s="62"/>
      <c r="D6" s="11"/>
      <c r="E6" s="103"/>
    </row>
    <row r="7" spans="1:13" ht="63.75" x14ac:dyDescent="0.2">
      <c r="A7" s="15"/>
      <c r="B7" s="11"/>
      <c r="C7" s="12"/>
      <c r="D7" s="12"/>
      <c r="E7" s="12"/>
      <c r="G7" s="70"/>
      <c r="H7" s="72" t="s">
        <v>53</v>
      </c>
      <c r="I7" s="77"/>
      <c r="J7" s="87" t="s">
        <v>54</v>
      </c>
      <c r="K7" s="88" t="s">
        <v>55</v>
      </c>
      <c r="L7" s="87"/>
    </row>
    <row r="8" spans="1:13" ht="30" x14ac:dyDescent="0.2">
      <c r="A8" s="19" t="s">
        <v>56</v>
      </c>
      <c r="B8" s="20" t="s">
        <v>57</v>
      </c>
      <c r="C8" s="20" t="s">
        <v>58</v>
      </c>
      <c r="D8" s="21" t="s">
        <v>59</v>
      </c>
      <c r="E8" s="104" t="s">
        <v>60</v>
      </c>
      <c r="F8" s="27" t="s">
        <v>61</v>
      </c>
      <c r="G8" s="65" t="s">
        <v>62</v>
      </c>
      <c r="H8" s="73" t="s">
        <v>63</v>
      </c>
      <c r="I8" s="73" t="s">
        <v>64</v>
      </c>
      <c r="J8" s="81" t="s">
        <v>65</v>
      </c>
      <c r="K8" s="71" t="s">
        <v>66</v>
      </c>
      <c r="L8" s="186" t="s">
        <v>67</v>
      </c>
      <c r="M8" s="184" t="s">
        <v>68</v>
      </c>
    </row>
    <row r="9" spans="1:13" ht="76.5" x14ac:dyDescent="0.2">
      <c r="A9" s="106">
        <v>1</v>
      </c>
      <c r="B9" s="107" t="s">
        <v>69</v>
      </c>
      <c r="C9" s="107" t="s">
        <v>297</v>
      </c>
      <c r="D9" s="239" t="s">
        <v>298</v>
      </c>
      <c r="E9" s="241"/>
      <c r="F9" s="108"/>
      <c r="G9" s="66" t="s">
        <v>286</v>
      </c>
      <c r="H9" s="74">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6</v>
      </c>
      <c r="I9" s="78">
        <f t="shared" ref="I9:I45" si="0">H9/H$47</f>
        <v>3.4482758620689655E-2</v>
      </c>
      <c r="J9" s="82" t="s">
        <v>73</v>
      </c>
      <c r="K9" s="25">
        <v>0</v>
      </c>
      <c r="L9" s="187">
        <f t="shared" ref="L9:L45" si="1">I9*K9</f>
        <v>0</v>
      </c>
      <c r="M9" s="38"/>
    </row>
    <row r="10" spans="1:13" ht="76.5" x14ac:dyDescent="0.2">
      <c r="A10" s="106">
        <v>2</v>
      </c>
      <c r="B10" s="107" t="s">
        <v>69</v>
      </c>
      <c r="C10" s="107" t="s">
        <v>367</v>
      </c>
      <c r="D10" s="239" t="s">
        <v>298</v>
      </c>
      <c r="E10" s="241"/>
      <c r="F10" s="108"/>
      <c r="G10" s="66" t="s">
        <v>286</v>
      </c>
      <c r="H10" s="74">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6</v>
      </c>
      <c r="I10" s="78">
        <f t="shared" si="0"/>
        <v>3.4482758620689655E-2</v>
      </c>
      <c r="J10" s="82" t="s">
        <v>73</v>
      </c>
      <c r="K10" s="25">
        <v>0</v>
      </c>
      <c r="L10" s="187">
        <f t="shared" si="1"/>
        <v>0</v>
      </c>
      <c r="M10" s="38"/>
    </row>
    <row r="11" spans="1:13" ht="76.5" x14ac:dyDescent="0.2">
      <c r="A11" s="106">
        <v>3</v>
      </c>
      <c r="B11" s="107" t="s">
        <v>69</v>
      </c>
      <c r="C11" s="107" t="s">
        <v>371</v>
      </c>
      <c r="D11" s="110" t="s">
        <v>298</v>
      </c>
      <c r="E11" s="240"/>
      <c r="F11" s="108"/>
      <c r="G11" s="66" t="s">
        <v>286</v>
      </c>
      <c r="H11" s="74">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6</v>
      </c>
      <c r="I11" s="78">
        <f t="shared" si="0"/>
        <v>3.4482758620689655E-2</v>
      </c>
      <c r="J11" s="82" t="s">
        <v>73</v>
      </c>
      <c r="K11" s="25">
        <v>0</v>
      </c>
      <c r="L11" s="187">
        <f t="shared" si="1"/>
        <v>0</v>
      </c>
      <c r="M11" s="38"/>
    </row>
    <row r="12" spans="1:13" ht="76.5" x14ac:dyDescent="0.2">
      <c r="A12" s="106">
        <v>4</v>
      </c>
      <c r="B12" s="107" t="s">
        <v>69</v>
      </c>
      <c r="C12" s="107" t="s">
        <v>299</v>
      </c>
      <c r="D12" s="110" t="s">
        <v>298</v>
      </c>
      <c r="E12" s="231"/>
      <c r="F12" s="108"/>
      <c r="G12" s="66" t="s">
        <v>72</v>
      </c>
      <c r="H12" s="74">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4</v>
      </c>
      <c r="I12" s="78">
        <f t="shared" si="0"/>
        <v>2.2988505747126436E-2</v>
      </c>
      <c r="J12" s="82" t="s">
        <v>73</v>
      </c>
      <c r="K12" s="25">
        <v>0</v>
      </c>
      <c r="L12" s="187">
        <f t="shared" si="1"/>
        <v>0</v>
      </c>
      <c r="M12" s="38"/>
    </row>
    <row r="13" spans="1:13" ht="76.5" x14ac:dyDescent="0.2">
      <c r="A13" s="106">
        <v>5</v>
      </c>
      <c r="B13" s="107" t="s">
        <v>69</v>
      </c>
      <c r="C13" s="107" t="s">
        <v>305</v>
      </c>
      <c r="D13" s="110" t="s">
        <v>298</v>
      </c>
      <c r="E13" s="231"/>
      <c r="F13" s="108"/>
      <c r="G13" s="66" t="s">
        <v>183</v>
      </c>
      <c r="H13" s="74">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78">
        <f t="shared" si="0"/>
        <v>2.8735632183908046E-2</v>
      </c>
      <c r="J13" s="82" t="s">
        <v>73</v>
      </c>
      <c r="K13" s="25">
        <v>0</v>
      </c>
      <c r="L13" s="187">
        <f t="shared" si="1"/>
        <v>0</v>
      </c>
      <c r="M13" s="38"/>
    </row>
    <row r="14" spans="1:13" ht="85.5" x14ac:dyDescent="0.2">
      <c r="A14" s="106">
        <v>6</v>
      </c>
      <c r="B14" s="107" t="s">
        <v>69</v>
      </c>
      <c r="C14" s="107" t="s">
        <v>372</v>
      </c>
      <c r="D14" s="110" t="s">
        <v>298</v>
      </c>
      <c r="E14" s="231"/>
      <c r="F14" s="108"/>
      <c r="G14" s="66" t="s">
        <v>286</v>
      </c>
      <c r="H14" s="74">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6</v>
      </c>
      <c r="I14" s="78">
        <f t="shared" si="0"/>
        <v>3.4482758620689655E-2</v>
      </c>
      <c r="J14" s="82" t="s">
        <v>73</v>
      </c>
      <c r="K14" s="25">
        <v>0</v>
      </c>
      <c r="L14" s="187">
        <f t="shared" si="1"/>
        <v>0</v>
      </c>
      <c r="M14" s="38"/>
    </row>
    <row r="15" spans="1:13" ht="76.5" x14ac:dyDescent="0.2">
      <c r="A15" s="106">
        <v>7</v>
      </c>
      <c r="B15" s="107" t="s">
        <v>69</v>
      </c>
      <c r="C15" s="107" t="s">
        <v>360</v>
      </c>
      <c r="D15" s="109" t="s">
        <v>300</v>
      </c>
      <c r="E15" s="232"/>
      <c r="F15" s="108"/>
      <c r="G15" s="66" t="s">
        <v>183</v>
      </c>
      <c r="H15" s="74">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78">
        <f t="shared" si="0"/>
        <v>2.8735632183908046E-2</v>
      </c>
      <c r="J15" s="82" t="s">
        <v>73</v>
      </c>
      <c r="K15" s="25">
        <v>0</v>
      </c>
      <c r="L15" s="187">
        <f t="shared" si="1"/>
        <v>0</v>
      </c>
      <c r="M15" s="38"/>
    </row>
    <row r="16" spans="1:13" ht="76.5" x14ac:dyDescent="0.2">
      <c r="A16" s="106">
        <v>8</v>
      </c>
      <c r="B16" s="107" t="s">
        <v>69</v>
      </c>
      <c r="C16" s="107" t="s">
        <v>306</v>
      </c>
      <c r="D16" s="109" t="s">
        <v>300</v>
      </c>
      <c r="E16" s="232"/>
      <c r="F16" s="108"/>
      <c r="G16" s="66" t="s">
        <v>183</v>
      </c>
      <c r="H16" s="74">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78">
        <f t="shared" si="0"/>
        <v>2.8735632183908046E-2</v>
      </c>
      <c r="J16" s="82" t="s">
        <v>73</v>
      </c>
      <c r="K16" s="25">
        <v>0</v>
      </c>
      <c r="L16" s="187">
        <f t="shared" si="1"/>
        <v>0</v>
      </c>
      <c r="M16" s="38"/>
    </row>
    <row r="17" spans="1:13" ht="211.5" customHeight="1" x14ac:dyDescent="0.2">
      <c r="A17" s="106">
        <v>9</v>
      </c>
      <c r="B17" s="107" t="s">
        <v>69</v>
      </c>
      <c r="C17" s="107" t="s">
        <v>307</v>
      </c>
      <c r="D17" s="109" t="s">
        <v>300</v>
      </c>
      <c r="E17" s="232"/>
      <c r="F17" s="108"/>
      <c r="G17" s="66" t="s">
        <v>183</v>
      </c>
      <c r="H17" s="74">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78">
        <f t="shared" si="0"/>
        <v>2.8735632183908046E-2</v>
      </c>
      <c r="J17" s="82" t="s">
        <v>73</v>
      </c>
      <c r="K17" s="25">
        <v>0</v>
      </c>
      <c r="L17" s="187">
        <f t="shared" si="1"/>
        <v>0</v>
      </c>
      <c r="M17" s="38"/>
    </row>
    <row r="18" spans="1:13" ht="270.75" x14ac:dyDescent="0.2">
      <c r="A18" s="106">
        <v>10</v>
      </c>
      <c r="B18" s="107" t="s">
        <v>69</v>
      </c>
      <c r="C18" s="107" t="s">
        <v>373</v>
      </c>
      <c r="D18" s="109" t="s">
        <v>300</v>
      </c>
      <c r="E18" s="232"/>
      <c r="F18" s="108"/>
      <c r="G18" s="66" t="s">
        <v>183</v>
      </c>
      <c r="H18" s="74">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78">
        <f t="shared" si="0"/>
        <v>2.8735632183908046E-2</v>
      </c>
      <c r="J18" s="82" t="s">
        <v>73</v>
      </c>
      <c r="K18" s="25">
        <v>0</v>
      </c>
      <c r="L18" s="187">
        <f t="shared" si="1"/>
        <v>0</v>
      </c>
      <c r="M18" s="38"/>
    </row>
    <row r="19" spans="1:13" ht="76.5" x14ac:dyDescent="0.2">
      <c r="A19" s="106">
        <v>11</v>
      </c>
      <c r="B19" s="107" t="s">
        <v>69</v>
      </c>
      <c r="C19" s="107" t="s">
        <v>309</v>
      </c>
      <c r="D19" s="109" t="s">
        <v>308</v>
      </c>
      <c r="E19" s="232"/>
      <c r="F19" s="108"/>
      <c r="G19" s="66" t="s">
        <v>74</v>
      </c>
      <c r="H19" s="74">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2</v>
      </c>
      <c r="I19" s="78">
        <f t="shared" si="0"/>
        <v>1.1494252873563218E-2</v>
      </c>
      <c r="J19" s="82" t="s">
        <v>73</v>
      </c>
      <c r="K19" s="25">
        <v>0</v>
      </c>
      <c r="L19" s="187">
        <f t="shared" si="1"/>
        <v>0</v>
      </c>
      <c r="M19" s="38"/>
    </row>
    <row r="20" spans="1:13" ht="76.5" x14ac:dyDescent="0.2">
      <c r="A20" s="106">
        <v>12</v>
      </c>
      <c r="B20" s="107" t="s">
        <v>69</v>
      </c>
      <c r="C20" s="107" t="s">
        <v>341</v>
      </c>
      <c r="D20" s="109" t="s">
        <v>310</v>
      </c>
      <c r="E20" s="231"/>
      <c r="F20" s="108"/>
      <c r="G20" s="66" t="s">
        <v>72</v>
      </c>
      <c r="H20" s="74">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4</v>
      </c>
      <c r="I20" s="78">
        <f t="shared" si="0"/>
        <v>2.2988505747126436E-2</v>
      </c>
      <c r="J20" s="82" t="s">
        <v>73</v>
      </c>
      <c r="K20" s="25">
        <v>0</v>
      </c>
      <c r="L20" s="187">
        <f t="shared" si="1"/>
        <v>0</v>
      </c>
      <c r="M20" s="38"/>
    </row>
    <row r="21" spans="1:13" ht="76.5" x14ac:dyDescent="0.2">
      <c r="A21" s="106">
        <v>13</v>
      </c>
      <c r="B21" s="107" t="s">
        <v>69</v>
      </c>
      <c r="C21" s="107" t="s">
        <v>342</v>
      </c>
      <c r="D21" s="109" t="s">
        <v>310</v>
      </c>
      <c r="E21" s="231"/>
      <c r="F21" s="108"/>
      <c r="G21" s="66" t="s">
        <v>72</v>
      </c>
      <c r="H21" s="74">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4</v>
      </c>
      <c r="I21" s="78">
        <f t="shared" si="0"/>
        <v>2.2988505747126436E-2</v>
      </c>
      <c r="J21" s="82" t="s">
        <v>73</v>
      </c>
      <c r="K21" s="25">
        <v>0</v>
      </c>
      <c r="L21" s="187">
        <f t="shared" si="1"/>
        <v>0</v>
      </c>
      <c r="M21" s="38"/>
    </row>
    <row r="22" spans="1:13" ht="76.5" x14ac:dyDescent="0.2">
      <c r="A22" s="106">
        <v>14</v>
      </c>
      <c r="B22" s="107" t="s">
        <v>69</v>
      </c>
      <c r="C22" s="107" t="s">
        <v>343</v>
      </c>
      <c r="D22" s="109" t="s">
        <v>311</v>
      </c>
      <c r="E22" s="231"/>
      <c r="F22" s="108"/>
      <c r="G22" s="66" t="s">
        <v>74</v>
      </c>
      <c r="H22" s="74">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2</v>
      </c>
      <c r="I22" s="78">
        <f t="shared" si="0"/>
        <v>1.1494252873563218E-2</v>
      </c>
      <c r="J22" s="82" t="s">
        <v>73</v>
      </c>
      <c r="K22" s="25">
        <v>0</v>
      </c>
      <c r="L22" s="187">
        <f t="shared" si="1"/>
        <v>0</v>
      </c>
      <c r="M22" s="38"/>
    </row>
    <row r="23" spans="1:13" ht="196.5" customHeight="1" x14ac:dyDescent="0.2">
      <c r="A23" s="106">
        <v>15</v>
      </c>
      <c r="B23" s="107" t="s">
        <v>69</v>
      </c>
      <c r="C23" s="124" t="s">
        <v>313</v>
      </c>
      <c r="D23" s="107" t="s">
        <v>312</v>
      </c>
      <c r="E23" s="231"/>
      <c r="F23" s="108"/>
      <c r="G23" s="66" t="s">
        <v>286</v>
      </c>
      <c r="H23" s="74">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6</v>
      </c>
      <c r="I23" s="78">
        <f t="shared" si="0"/>
        <v>3.4482758620689655E-2</v>
      </c>
      <c r="J23" s="82" t="s">
        <v>73</v>
      </c>
      <c r="K23" s="25">
        <v>0</v>
      </c>
      <c r="L23" s="187">
        <f t="shared" si="1"/>
        <v>0</v>
      </c>
      <c r="M23" s="38"/>
    </row>
    <row r="24" spans="1:13" ht="85.5" x14ac:dyDescent="0.2">
      <c r="A24" s="106">
        <v>16</v>
      </c>
      <c r="B24" s="107" t="s">
        <v>69</v>
      </c>
      <c r="C24" s="107" t="s">
        <v>315</v>
      </c>
      <c r="D24" s="111" t="s">
        <v>314</v>
      </c>
      <c r="E24" s="231"/>
      <c r="F24" s="46"/>
      <c r="G24" s="66" t="s">
        <v>286</v>
      </c>
      <c r="H24" s="74">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6</v>
      </c>
      <c r="I24" s="78">
        <f t="shared" si="0"/>
        <v>3.4482758620689655E-2</v>
      </c>
      <c r="J24" s="82" t="s">
        <v>73</v>
      </c>
      <c r="K24" s="25">
        <v>0</v>
      </c>
      <c r="L24" s="187">
        <f t="shared" si="1"/>
        <v>0</v>
      </c>
      <c r="M24" s="38"/>
    </row>
    <row r="25" spans="1:13" ht="76.5" x14ac:dyDescent="0.2">
      <c r="A25" s="106">
        <v>17</v>
      </c>
      <c r="B25" s="107" t="s">
        <v>69</v>
      </c>
      <c r="C25" s="107" t="s">
        <v>344</v>
      </c>
      <c r="D25" s="111" t="s">
        <v>316</v>
      </c>
      <c r="E25" s="231"/>
      <c r="F25" s="46"/>
      <c r="G25" s="66" t="s">
        <v>183</v>
      </c>
      <c r="H25" s="74">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78">
        <f t="shared" si="0"/>
        <v>2.8735632183908046E-2</v>
      </c>
      <c r="J25" s="82" t="s">
        <v>73</v>
      </c>
      <c r="K25" s="25">
        <v>0</v>
      </c>
      <c r="L25" s="187">
        <f t="shared" si="1"/>
        <v>0</v>
      </c>
      <c r="M25" s="38"/>
    </row>
    <row r="26" spans="1:13" ht="76.5" x14ac:dyDescent="0.2">
      <c r="A26" s="106">
        <v>18</v>
      </c>
      <c r="B26" s="107" t="s">
        <v>69</v>
      </c>
      <c r="C26" s="107" t="s">
        <v>374</v>
      </c>
      <c r="D26" s="111" t="s">
        <v>316</v>
      </c>
      <c r="E26" s="231"/>
      <c r="F26" s="46"/>
      <c r="G26" s="66" t="s">
        <v>286</v>
      </c>
      <c r="H26" s="74">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6</v>
      </c>
      <c r="I26" s="78">
        <f t="shared" si="0"/>
        <v>3.4482758620689655E-2</v>
      </c>
      <c r="J26" s="82" t="s">
        <v>73</v>
      </c>
      <c r="K26" s="25">
        <v>0</v>
      </c>
      <c r="L26" s="187">
        <f t="shared" si="1"/>
        <v>0</v>
      </c>
      <c r="M26" s="38"/>
    </row>
    <row r="27" spans="1:13" ht="76.5" x14ac:dyDescent="0.2">
      <c r="A27" s="106">
        <v>19</v>
      </c>
      <c r="B27" s="107" t="s">
        <v>69</v>
      </c>
      <c r="C27" s="107" t="s">
        <v>318</v>
      </c>
      <c r="D27" s="111" t="s">
        <v>317</v>
      </c>
      <c r="E27" s="231"/>
      <c r="F27" s="46"/>
      <c r="G27" s="66" t="s">
        <v>286</v>
      </c>
      <c r="H27" s="74">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6</v>
      </c>
      <c r="I27" s="78">
        <f t="shared" si="0"/>
        <v>3.4482758620689655E-2</v>
      </c>
      <c r="J27" s="82" t="s">
        <v>73</v>
      </c>
      <c r="K27" s="25">
        <v>0</v>
      </c>
      <c r="L27" s="187">
        <f t="shared" si="1"/>
        <v>0</v>
      </c>
      <c r="M27" s="38"/>
    </row>
    <row r="28" spans="1:13" ht="99.75" x14ac:dyDescent="0.2">
      <c r="A28" s="106">
        <v>20</v>
      </c>
      <c r="B28" s="107" t="s">
        <v>69</v>
      </c>
      <c r="C28" s="107" t="s">
        <v>321</v>
      </c>
      <c r="D28" s="111" t="s">
        <v>320</v>
      </c>
      <c r="E28" s="231"/>
      <c r="F28" s="46"/>
      <c r="G28" s="66" t="s">
        <v>74</v>
      </c>
      <c r="H28" s="74">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2</v>
      </c>
      <c r="I28" s="78">
        <f t="shared" si="0"/>
        <v>1.1494252873563218E-2</v>
      </c>
      <c r="J28" s="82" t="s">
        <v>73</v>
      </c>
      <c r="K28" s="25">
        <v>0</v>
      </c>
      <c r="L28" s="187">
        <f t="shared" si="1"/>
        <v>0</v>
      </c>
      <c r="M28" s="38"/>
    </row>
    <row r="29" spans="1:13" ht="76.5" x14ac:dyDescent="0.2">
      <c r="A29" s="106">
        <v>21</v>
      </c>
      <c r="B29" s="107" t="s">
        <v>69</v>
      </c>
      <c r="C29" s="107" t="s">
        <v>323</v>
      </c>
      <c r="D29" s="111" t="s">
        <v>322</v>
      </c>
      <c r="E29" s="231"/>
      <c r="F29" s="46"/>
      <c r="G29" s="66" t="s">
        <v>72</v>
      </c>
      <c r="H29" s="74">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4</v>
      </c>
      <c r="I29" s="78">
        <f t="shared" si="0"/>
        <v>2.2988505747126436E-2</v>
      </c>
      <c r="J29" s="82" t="s">
        <v>73</v>
      </c>
      <c r="K29" s="25">
        <v>0</v>
      </c>
      <c r="L29" s="187">
        <f t="shared" si="1"/>
        <v>0</v>
      </c>
      <c r="M29" s="38"/>
    </row>
    <row r="30" spans="1:13" ht="76.5" x14ac:dyDescent="0.2">
      <c r="A30" s="106">
        <v>22</v>
      </c>
      <c r="B30" s="107" t="s">
        <v>69</v>
      </c>
      <c r="C30" s="107" t="s">
        <v>345</v>
      </c>
      <c r="D30" s="111" t="s">
        <v>324</v>
      </c>
      <c r="E30" s="232"/>
      <c r="F30" s="46"/>
      <c r="G30" s="66" t="s">
        <v>183</v>
      </c>
      <c r="H30" s="74">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5</v>
      </c>
      <c r="I30" s="78">
        <f t="shared" si="0"/>
        <v>2.8735632183908046E-2</v>
      </c>
      <c r="J30" s="82" t="s">
        <v>73</v>
      </c>
      <c r="K30" s="25">
        <v>0</v>
      </c>
      <c r="L30" s="187">
        <f t="shared" si="1"/>
        <v>0</v>
      </c>
      <c r="M30" s="38"/>
    </row>
    <row r="31" spans="1:13" ht="76.5" x14ac:dyDescent="0.2">
      <c r="A31" s="106">
        <v>23</v>
      </c>
      <c r="B31" s="107" t="s">
        <v>69</v>
      </c>
      <c r="C31" s="107" t="s">
        <v>346</v>
      </c>
      <c r="D31" s="111" t="s">
        <v>324</v>
      </c>
      <c r="E31" s="232"/>
      <c r="F31" s="46"/>
      <c r="G31" s="66" t="s">
        <v>183</v>
      </c>
      <c r="H31" s="74">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5</v>
      </c>
      <c r="I31" s="78">
        <f t="shared" si="0"/>
        <v>2.8735632183908046E-2</v>
      </c>
      <c r="J31" s="82" t="s">
        <v>73</v>
      </c>
      <c r="K31" s="25">
        <v>0</v>
      </c>
      <c r="L31" s="187">
        <f t="shared" si="1"/>
        <v>0</v>
      </c>
      <c r="M31" s="38"/>
    </row>
    <row r="32" spans="1:13" ht="76.5" x14ac:dyDescent="0.2">
      <c r="A32" s="106">
        <v>24</v>
      </c>
      <c r="B32" s="107" t="s">
        <v>69</v>
      </c>
      <c r="C32" s="107" t="s">
        <v>347</v>
      </c>
      <c r="D32" s="111" t="s">
        <v>324</v>
      </c>
      <c r="E32" s="232"/>
      <c r="F32" s="46"/>
      <c r="G32" s="66" t="s">
        <v>183</v>
      </c>
      <c r="H32" s="74">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5</v>
      </c>
      <c r="I32" s="78">
        <f t="shared" si="0"/>
        <v>2.8735632183908046E-2</v>
      </c>
      <c r="J32" s="82" t="s">
        <v>73</v>
      </c>
      <c r="K32" s="25">
        <v>0</v>
      </c>
      <c r="L32" s="187">
        <f t="shared" si="1"/>
        <v>0</v>
      </c>
      <c r="M32" s="38"/>
    </row>
    <row r="33" spans="1:13" ht="76.5" x14ac:dyDescent="0.2">
      <c r="A33" s="106">
        <v>25</v>
      </c>
      <c r="B33" s="107" t="s">
        <v>69</v>
      </c>
      <c r="C33" s="107" t="s">
        <v>348</v>
      </c>
      <c r="D33" s="111" t="s">
        <v>324</v>
      </c>
      <c r="E33" s="232"/>
      <c r="F33" s="46"/>
      <c r="G33" s="66" t="s">
        <v>183</v>
      </c>
      <c r="H33" s="74">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5</v>
      </c>
      <c r="I33" s="78">
        <f t="shared" si="0"/>
        <v>2.8735632183908046E-2</v>
      </c>
      <c r="J33" s="82" t="s">
        <v>73</v>
      </c>
      <c r="K33" s="25">
        <v>0</v>
      </c>
      <c r="L33" s="187">
        <f t="shared" si="1"/>
        <v>0</v>
      </c>
      <c r="M33" s="38"/>
    </row>
    <row r="34" spans="1:13" ht="76.5" x14ac:dyDescent="0.2">
      <c r="A34" s="106">
        <v>26</v>
      </c>
      <c r="B34" s="107" t="s">
        <v>69</v>
      </c>
      <c r="C34" s="107" t="s">
        <v>326</v>
      </c>
      <c r="D34" s="111" t="s">
        <v>325</v>
      </c>
      <c r="E34" s="232"/>
      <c r="F34" s="46"/>
      <c r="G34" s="66" t="s">
        <v>75</v>
      </c>
      <c r="H34" s="74">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3</v>
      </c>
      <c r="I34" s="78">
        <f t="shared" si="0"/>
        <v>1.7241379310344827E-2</v>
      </c>
      <c r="J34" s="82" t="s">
        <v>73</v>
      </c>
      <c r="K34" s="25">
        <v>0</v>
      </c>
      <c r="L34" s="187">
        <f t="shared" si="1"/>
        <v>0</v>
      </c>
      <c r="M34" s="38"/>
    </row>
    <row r="35" spans="1:13" ht="76.5" x14ac:dyDescent="0.2">
      <c r="A35" s="106">
        <v>27</v>
      </c>
      <c r="B35" s="107" t="s">
        <v>69</v>
      </c>
      <c r="C35" s="107" t="s">
        <v>328</v>
      </c>
      <c r="D35" s="111" t="s">
        <v>327</v>
      </c>
      <c r="E35" s="231"/>
      <c r="F35" s="46"/>
      <c r="G35" s="66" t="s">
        <v>183</v>
      </c>
      <c r="H35" s="74">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5</v>
      </c>
      <c r="I35" s="78">
        <f t="shared" si="0"/>
        <v>2.8735632183908046E-2</v>
      </c>
      <c r="J35" s="82" t="s">
        <v>73</v>
      </c>
      <c r="K35" s="25">
        <v>0</v>
      </c>
      <c r="L35" s="187">
        <f t="shared" si="1"/>
        <v>0</v>
      </c>
      <c r="M35" s="38"/>
    </row>
    <row r="36" spans="1:13" ht="76.5" x14ac:dyDescent="0.2">
      <c r="A36" s="106">
        <v>28</v>
      </c>
      <c r="B36" s="107" t="s">
        <v>69</v>
      </c>
      <c r="C36" s="107" t="s">
        <v>330</v>
      </c>
      <c r="D36" s="111" t="s">
        <v>329</v>
      </c>
      <c r="E36" s="231"/>
      <c r="F36" s="46"/>
      <c r="G36" s="66" t="s">
        <v>183</v>
      </c>
      <c r="H36" s="74">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5</v>
      </c>
      <c r="I36" s="78">
        <f t="shared" si="0"/>
        <v>2.8735632183908046E-2</v>
      </c>
      <c r="J36" s="82" t="s">
        <v>73</v>
      </c>
      <c r="K36" s="25">
        <v>0</v>
      </c>
      <c r="L36" s="187">
        <f t="shared" si="1"/>
        <v>0</v>
      </c>
      <c r="M36" s="38"/>
    </row>
    <row r="37" spans="1:13" ht="76.5" x14ac:dyDescent="0.2">
      <c r="A37" s="106">
        <v>29</v>
      </c>
      <c r="B37" s="107" t="s">
        <v>69</v>
      </c>
      <c r="C37" s="107" t="s">
        <v>349</v>
      </c>
      <c r="D37" s="111" t="s">
        <v>329</v>
      </c>
      <c r="E37" s="231"/>
      <c r="F37" s="46"/>
      <c r="G37" s="66" t="s">
        <v>183</v>
      </c>
      <c r="H37" s="74">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5</v>
      </c>
      <c r="I37" s="78">
        <f t="shared" si="0"/>
        <v>2.8735632183908046E-2</v>
      </c>
      <c r="J37" s="82" t="s">
        <v>73</v>
      </c>
      <c r="K37" s="25">
        <v>0</v>
      </c>
      <c r="L37" s="187">
        <f t="shared" si="1"/>
        <v>0</v>
      </c>
      <c r="M37" s="38"/>
    </row>
    <row r="38" spans="1:13" ht="76.5" x14ac:dyDescent="0.2">
      <c r="A38" s="106">
        <v>30</v>
      </c>
      <c r="B38" s="107" t="s">
        <v>69</v>
      </c>
      <c r="C38" s="107" t="s">
        <v>350</v>
      </c>
      <c r="D38" s="111" t="s">
        <v>329</v>
      </c>
      <c r="E38" s="231"/>
      <c r="F38" s="46"/>
      <c r="G38" s="66" t="s">
        <v>183</v>
      </c>
      <c r="H38" s="74">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5</v>
      </c>
      <c r="I38" s="78">
        <f t="shared" si="0"/>
        <v>2.8735632183908046E-2</v>
      </c>
      <c r="J38" s="82" t="s">
        <v>73</v>
      </c>
      <c r="K38" s="25">
        <v>0</v>
      </c>
      <c r="L38" s="187">
        <f t="shared" si="1"/>
        <v>0</v>
      </c>
      <c r="M38" s="38"/>
    </row>
    <row r="39" spans="1:13" ht="76.5" x14ac:dyDescent="0.2">
      <c r="A39" s="106">
        <v>31</v>
      </c>
      <c r="B39" s="107" t="s">
        <v>69</v>
      </c>
      <c r="C39" s="107" t="s">
        <v>351</v>
      </c>
      <c r="D39" s="111" t="s">
        <v>329</v>
      </c>
      <c r="E39" s="231"/>
      <c r="F39" s="46"/>
      <c r="G39" s="66" t="s">
        <v>183</v>
      </c>
      <c r="H39" s="74">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5</v>
      </c>
      <c r="I39" s="78">
        <f t="shared" si="0"/>
        <v>2.8735632183908046E-2</v>
      </c>
      <c r="J39" s="82" t="s">
        <v>73</v>
      </c>
      <c r="K39" s="25">
        <v>0</v>
      </c>
      <c r="L39" s="187">
        <f t="shared" si="1"/>
        <v>0</v>
      </c>
      <c r="M39" s="38"/>
    </row>
    <row r="40" spans="1:13" ht="76.5" x14ac:dyDescent="0.2">
      <c r="A40" s="106">
        <v>32</v>
      </c>
      <c r="B40" s="107" t="s">
        <v>69</v>
      </c>
      <c r="C40" s="107" t="s">
        <v>332</v>
      </c>
      <c r="D40" s="111" t="s">
        <v>331</v>
      </c>
      <c r="E40" s="231"/>
      <c r="F40" s="46"/>
      <c r="G40" s="66" t="s">
        <v>74</v>
      </c>
      <c r="H40" s="74">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2</v>
      </c>
      <c r="I40" s="78">
        <f t="shared" si="0"/>
        <v>1.1494252873563218E-2</v>
      </c>
      <c r="J40" s="82" t="s">
        <v>73</v>
      </c>
      <c r="K40" s="25">
        <v>0</v>
      </c>
      <c r="L40" s="187">
        <f t="shared" si="1"/>
        <v>0</v>
      </c>
      <c r="M40" s="38"/>
    </row>
    <row r="41" spans="1:13" ht="76.5" x14ac:dyDescent="0.2">
      <c r="A41" s="106">
        <v>33</v>
      </c>
      <c r="B41" s="107" t="s">
        <v>69</v>
      </c>
      <c r="C41" s="107" t="s">
        <v>334</v>
      </c>
      <c r="D41" s="111" t="s">
        <v>333</v>
      </c>
      <c r="E41" s="231"/>
      <c r="F41" s="46"/>
      <c r="G41" s="66" t="s">
        <v>75</v>
      </c>
      <c r="H41" s="74">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3</v>
      </c>
      <c r="I41" s="78">
        <f t="shared" si="0"/>
        <v>1.7241379310344827E-2</v>
      </c>
      <c r="J41" s="82" t="s">
        <v>73</v>
      </c>
      <c r="K41" s="25">
        <v>0</v>
      </c>
      <c r="L41" s="187">
        <f t="shared" si="1"/>
        <v>0</v>
      </c>
      <c r="M41" s="38"/>
    </row>
    <row r="42" spans="1:13" ht="370.5" x14ac:dyDescent="0.2">
      <c r="A42" s="106">
        <v>34</v>
      </c>
      <c r="B42" s="107" t="s">
        <v>69</v>
      </c>
      <c r="C42" s="107" t="s">
        <v>352</v>
      </c>
      <c r="D42" s="111" t="s">
        <v>337</v>
      </c>
      <c r="E42" s="231"/>
      <c r="F42" s="46"/>
      <c r="G42" s="66" t="s">
        <v>183</v>
      </c>
      <c r="H42" s="74">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5</v>
      </c>
      <c r="I42" s="78">
        <f>H42/H$47</f>
        <v>2.8735632183908046E-2</v>
      </c>
      <c r="J42" s="82" t="s">
        <v>73</v>
      </c>
      <c r="K42" s="25">
        <v>0</v>
      </c>
      <c r="L42" s="187">
        <f t="shared" si="1"/>
        <v>0</v>
      </c>
      <c r="M42" s="38"/>
    </row>
    <row r="43" spans="1:13" ht="76.5" x14ac:dyDescent="0.2">
      <c r="A43" s="106">
        <v>35</v>
      </c>
      <c r="B43" s="107" t="s">
        <v>69</v>
      </c>
      <c r="C43" s="107" t="s">
        <v>362</v>
      </c>
      <c r="D43" s="111" t="s">
        <v>361</v>
      </c>
      <c r="E43" s="231"/>
      <c r="F43" s="46"/>
      <c r="G43" s="66" t="s">
        <v>183</v>
      </c>
      <c r="H43" s="74">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5</v>
      </c>
      <c r="I43" s="78">
        <f t="shared" si="0"/>
        <v>2.8735632183908046E-2</v>
      </c>
      <c r="J43" s="82" t="s">
        <v>73</v>
      </c>
      <c r="K43" s="25">
        <v>0</v>
      </c>
      <c r="L43" s="187">
        <f t="shared" si="1"/>
        <v>0</v>
      </c>
      <c r="M43" s="38"/>
    </row>
    <row r="44" spans="1:13" ht="76.5" x14ac:dyDescent="0.2">
      <c r="A44" s="106">
        <v>36</v>
      </c>
      <c r="B44" s="107" t="s">
        <v>69</v>
      </c>
      <c r="C44" s="107" t="s">
        <v>375</v>
      </c>
      <c r="D44" s="111" t="s">
        <v>336</v>
      </c>
      <c r="E44" s="231"/>
      <c r="F44" s="46"/>
      <c r="G44" s="66" t="s">
        <v>286</v>
      </c>
      <c r="H44" s="74">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6</v>
      </c>
      <c r="I44" s="78">
        <f t="shared" si="0"/>
        <v>3.4482758620689655E-2</v>
      </c>
      <c r="J44" s="82" t="s">
        <v>73</v>
      </c>
      <c r="K44" s="25">
        <v>0</v>
      </c>
      <c r="L44" s="187">
        <f t="shared" si="1"/>
        <v>0</v>
      </c>
      <c r="M44" s="38"/>
    </row>
    <row r="45" spans="1:13" ht="76.5" x14ac:dyDescent="0.2">
      <c r="A45" s="106">
        <v>37</v>
      </c>
      <c r="B45" s="107" t="s">
        <v>69</v>
      </c>
      <c r="C45" s="107" t="s">
        <v>376</v>
      </c>
      <c r="D45" s="111" t="s">
        <v>336</v>
      </c>
      <c r="E45" s="231"/>
      <c r="F45" s="46"/>
      <c r="G45" s="66" t="s">
        <v>286</v>
      </c>
      <c r="H45" s="74">
        <v>5</v>
      </c>
      <c r="I45" s="78">
        <f t="shared" si="0"/>
        <v>2.8735632183908046E-2</v>
      </c>
      <c r="J45" s="82" t="s">
        <v>73</v>
      </c>
      <c r="K45" s="25">
        <v>0</v>
      </c>
      <c r="L45" s="187">
        <f t="shared" si="1"/>
        <v>0</v>
      </c>
      <c r="M45" s="38"/>
    </row>
    <row r="46" spans="1:13" x14ac:dyDescent="0.2">
      <c r="A46" s="58"/>
      <c r="B46" s="58"/>
      <c r="C46" s="58"/>
      <c r="D46" s="58"/>
      <c r="E46" s="105"/>
      <c r="F46" s="58"/>
      <c r="G46" s="58"/>
      <c r="H46" s="75"/>
      <c r="I46" s="75"/>
      <c r="J46" s="75"/>
      <c r="K46" s="58"/>
      <c r="L46" s="75"/>
    </row>
    <row r="47" spans="1:13" x14ac:dyDescent="0.2">
      <c r="A47" s="7"/>
      <c r="B47" s="13"/>
      <c r="C47" s="13"/>
      <c r="D47" s="13"/>
      <c r="F47" s="9" t="s">
        <v>77</v>
      </c>
      <c r="G47" s="67"/>
      <c r="H47" s="76">
        <f>SUM(H9:H45)</f>
        <v>174</v>
      </c>
      <c r="I47" s="79">
        <f>SUM(I9:I45)</f>
        <v>1</v>
      </c>
      <c r="J47" s="83"/>
      <c r="K47" s="8"/>
      <c r="L47" s="86">
        <f>SUM(L9:L45)</f>
        <v>0</v>
      </c>
    </row>
  </sheetData>
  <autoFilter ref="A8:L47"/>
  <dataValidations count="1">
    <dataValidation type="list" allowBlank="1" showInputMessage="1" showErrorMessage="1" sqref="G9:G45">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0:B62"/>
  <sheetViews>
    <sheetView workbookViewId="0">
      <selection activeCell="R17" sqref="R17"/>
    </sheetView>
  </sheetViews>
  <sheetFormatPr defaultRowHeight="15" x14ac:dyDescent="0.25"/>
  <sheetData>
    <row r="60" spans="2:2" x14ac:dyDescent="0.25">
      <c r="B60" t="s">
        <v>368</v>
      </c>
    </row>
    <row r="61" spans="2:2" x14ac:dyDescent="0.25">
      <c r="B61" t="s">
        <v>369</v>
      </c>
    </row>
    <row r="62" spans="2:2" x14ac:dyDescent="0.25">
      <c r="B62" t="s">
        <v>370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M77"/>
  <sheetViews>
    <sheetView workbookViewId="0"/>
  </sheetViews>
  <sheetFormatPr defaultColWidth="9.140625" defaultRowHeight="12.75" x14ac:dyDescent="0.2"/>
  <cols>
    <col min="1" max="1" width="7.42578125" style="6" bestFit="1" customWidth="1"/>
    <col min="2" max="2" width="13.42578125" style="14" customWidth="1"/>
    <col min="3" max="3" width="43.7109375" style="14" customWidth="1"/>
    <col min="4" max="4" width="24.7109375" style="14" customWidth="1"/>
    <col min="5" max="5" width="27" style="14" customWidth="1"/>
    <col min="6" max="6" width="56.85546875" style="14" customWidth="1"/>
    <col min="7" max="7" width="21" style="6" customWidth="1"/>
    <col min="8" max="8" width="18.28515625" style="63" hidden="1" customWidth="1"/>
    <col min="9" max="9" width="11.42578125" style="63" hidden="1" customWidth="1"/>
    <col min="10" max="10" width="14.140625" style="63" hidden="1" customWidth="1"/>
    <col min="11" max="11" width="27.28515625" style="80" hidden="1" customWidth="1"/>
    <col min="12" max="12" width="14.85546875" style="6" customWidth="1"/>
    <col min="13" max="13" width="15.140625" style="63" hidden="1" customWidth="1"/>
    <col min="14" max="16384" width="9.140625" style="1"/>
  </cols>
  <sheetData>
    <row r="1" spans="1:13" x14ac:dyDescent="0.2">
      <c r="A1" s="59" t="str">
        <f>Technical!A1</f>
        <v>Self Service Travel Management</v>
      </c>
      <c r="B1" s="59"/>
      <c r="C1" s="59"/>
      <c r="D1" s="16"/>
      <c r="E1" s="30"/>
      <c r="F1" s="16"/>
    </row>
    <row r="2" spans="1:13" x14ac:dyDescent="0.2">
      <c r="A2" s="56" t="s">
        <v>12</v>
      </c>
      <c r="B2" s="57"/>
      <c r="C2" s="223"/>
      <c r="D2" s="225"/>
      <c r="E2" s="224"/>
      <c r="F2" s="225"/>
      <c r="L2" s="69" t="s">
        <v>48</v>
      </c>
    </row>
    <row r="3" spans="1:13" x14ac:dyDescent="0.2">
      <c r="A3" s="56" t="s">
        <v>13</v>
      </c>
      <c r="B3" s="57"/>
      <c r="C3" s="10"/>
      <c r="D3" s="17"/>
      <c r="E3" s="31"/>
      <c r="F3" s="17"/>
      <c r="L3" s="68" t="s">
        <v>49</v>
      </c>
    </row>
    <row r="4" spans="1:13" x14ac:dyDescent="0.2">
      <c r="A4" s="56" t="s">
        <v>14</v>
      </c>
      <c r="B4" s="57"/>
      <c r="C4" s="10"/>
      <c r="D4" s="17"/>
      <c r="E4" s="31"/>
      <c r="F4" s="17"/>
      <c r="L4" s="68" t="s">
        <v>50</v>
      </c>
    </row>
    <row r="5" spans="1:13" x14ac:dyDescent="0.2">
      <c r="L5" s="68" t="s">
        <v>51</v>
      </c>
    </row>
    <row r="6" spans="1:13" x14ac:dyDescent="0.2">
      <c r="A6" s="60" t="s">
        <v>52</v>
      </c>
      <c r="B6" s="61"/>
      <c r="C6" s="62"/>
      <c r="D6" s="18"/>
      <c r="E6" s="11"/>
      <c r="F6" s="18"/>
    </row>
    <row r="7" spans="1:13" ht="13.15" customHeight="1" x14ac:dyDescent="0.2">
      <c r="A7" s="15"/>
      <c r="B7" s="11"/>
      <c r="C7" s="12"/>
      <c r="D7" s="12"/>
      <c r="E7" s="12"/>
      <c r="F7" s="12"/>
      <c r="H7" s="64"/>
      <c r="I7" s="89" t="s">
        <v>53</v>
      </c>
      <c r="J7" s="91"/>
      <c r="K7" s="87" t="s">
        <v>54</v>
      </c>
      <c r="L7" s="88" t="s">
        <v>54</v>
      </c>
      <c r="M7" s="93"/>
    </row>
    <row r="8" spans="1:13" ht="25.5" x14ac:dyDescent="0.2">
      <c r="A8" s="19" t="s">
        <v>56</v>
      </c>
      <c r="B8" s="20" t="s">
        <v>57</v>
      </c>
      <c r="C8" s="20" t="s">
        <v>58</v>
      </c>
      <c r="D8" s="35" t="s">
        <v>193</v>
      </c>
      <c r="E8" s="21" t="s">
        <v>59</v>
      </c>
      <c r="F8" s="21" t="s">
        <v>60</v>
      </c>
      <c r="G8" s="27" t="s">
        <v>61</v>
      </c>
      <c r="H8" s="65" t="s">
        <v>62</v>
      </c>
      <c r="I8" s="90" t="s">
        <v>63</v>
      </c>
      <c r="J8" s="90" t="s">
        <v>64</v>
      </c>
      <c r="K8" s="81" t="s">
        <v>65</v>
      </c>
      <c r="L8" s="71" t="s">
        <v>66</v>
      </c>
      <c r="M8" s="81" t="s">
        <v>67</v>
      </c>
    </row>
    <row r="9" spans="1:13" ht="114" customHeight="1" x14ac:dyDescent="0.2">
      <c r="A9" s="22">
        <v>1</v>
      </c>
      <c r="B9" s="23" t="s">
        <v>69</v>
      </c>
      <c r="C9" s="23" t="s">
        <v>70</v>
      </c>
      <c r="D9" s="23" t="s">
        <v>194</v>
      </c>
      <c r="E9" s="39" t="s">
        <v>156</v>
      </c>
      <c r="F9" s="47" t="s">
        <v>157</v>
      </c>
      <c r="G9" s="24"/>
      <c r="H9" s="66" t="s">
        <v>72</v>
      </c>
      <c r="I9" s="74">
        <v>4</v>
      </c>
      <c r="J9" s="78">
        <f t="shared" ref="J9:J50" si="0">I9/I$77</f>
        <v>1.4234875444839857E-2</v>
      </c>
      <c r="K9" s="82" t="s">
        <v>73</v>
      </c>
      <c r="L9" s="25">
        <v>0</v>
      </c>
      <c r="M9" s="78">
        <f t="shared" ref="M9:M23" si="1">J9*L9</f>
        <v>0</v>
      </c>
    </row>
    <row r="10" spans="1:13" ht="229.5" x14ac:dyDescent="0.2">
      <c r="A10" s="22">
        <v>2</v>
      </c>
      <c r="B10" s="23" t="s">
        <v>69</v>
      </c>
      <c r="C10" s="23" t="s">
        <v>70</v>
      </c>
      <c r="D10" s="23" t="s">
        <v>194</v>
      </c>
      <c r="E10" s="39" t="s">
        <v>71</v>
      </c>
      <c r="F10" s="47" t="s">
        <v>195</v>
      </c>
      <c r="G10" s="24"/>
      <c r="H10" s="66" t="s">
        <v>183</v>
      </c>
      <c r="I10" s="74">
        <v>5</v>
      </c>
      <c r="J10" s="78">
        <f t="shared" si="0"/>
        <v>1.7793594306049824E-2</v>
      </c>
      <c r="K10" s="82" t="s">
        <v>73</v>
      </c>
      <c r="L10" s="25">
        <v>0</v>
      </c>
      <c r="M10" s="78">
        <f t="shared" si="1"/>
        <v>0</v>
      </c>
    </row>
    <row r="11" spans="1:13" ht="121.15" customHeight="1" x14ac:dyDescent="0.2">
      <c r="A11" s="22">
        <v>3</v>
      </c>
      <c r="B11" s="23" t="s">
        <v>69</v>
      </c>
      <c r="C11" s="23" t="s">
        <v>70</v>
      </c>
      <c r="D11" s="23" t="s">
        <v>194</v>
      </c>
      <c r="E11" s="39" t="s">
        <v>196</v>
      </c>
      <c r="F11" s="47" t="s">
        <v>197</v>
      </c>
      <c r="G11" s="24"/>
      <c r="H11" s="66" t="s">
        <v>183</v>
      </c>
      <c r="I11" s="74">
        <v>5</v>
      </c>
      <c r="J11" s="78">
        <f t="shared" si="0"/>
        <v>1.7793594306049824E-2</v>
      </c>
      <c r="K11" s="82" t="s">
        <v>73</v>
      </c>
      <c r="L11" s="25">
        <v>0</v>
      </c>
      <c r="M11" s="78">
        <f t="shared" si="1"/>
        <v>0</v>
      </c>
    </row>
    <row r="12" spans="1:13" ht="121.15" customHeight="1" x14ac:dyDescent="0.2">
      <c r="A12" s="22">
        <v>4</v>
      </c>
      <c r="B12" s="23" t="s">
        <v>69</v>
      </c>
      <c r="C12" s="23" t="s">
        <v>70</v>
      </c>
      <c r="D12" s="23" t="s">
        <v>194</v>
      </c>
      <c r="E12" s="39" t="s">
        <v>198</v>
      </c>
      <c r="F12" s="47" t="s">
        <v>199</v>
      </c>
      <c r="G12" s="24"/>
      <c r="H12" s="66" t="s">
        <v>183</v>
      </c>
      <c r="I12" s="74">
        <v>5</v>
      </c>
      <c r="J12" s="78">
        <f t="shared" si="0"/>
        <v>1.7793594306049824E-2</v>
      </c>
      <c r="K12" s="82" t="s">
        <v>73</v>
      </c>
      <c r="L12" s="25">
        <v>0</v>
      </c>
      <c r="M12" s="78">
        <f t="shared" si="1"/>
        <v>0</v>
      </c>
    </row>
    <row r="13" spans="1:13" ht="79.150000000000006" customHeight="1" x14ac:dyDescent="0.2">
      <c r="A13" s="22">
        <v>5</v>
      </c>
      <c r="B13" s="23" t="s">
        <v>69</v>
      </c>
      <c r="C13" s="23" t="s">
        <v>70</v>
      </c>
      <c r="D13" s="23" t="s">
        <v>11</v>
      </c>
      <c r="E13" s="39" t="s">
        <v>78</v>
      </c>
      <c r="F13" s="47" t="s">
        <v>200</v>
      </c>
      <c r="G13" s="24"/>
      <c r="H13" s="66" t="s">
        <v>72</v>
      </c>
      <c r="I13" s="74">
        <v>4</v>
      </c>
      <c r="J13" s="78">
        <f t="shared" si="0"/>
        <v>1.4234875444839857E-2</v>
      </c>
      <c r="K13" s="82" t="s">
        <v>73</v>
      </c>
      <c r="L13" s="25">
        <v>0</v>
      </c>
      <c r="M13" s="78">
        <f t="shared" si="1"/>
        <v>0</v>
      </c>
    </row>
    <row r="14" spans="1:13" ht="79.150000000000006" customHeight="1" x14ac:dyDescent="0.2">
      <c r="A14" s="22">
        <v>6</v>
      </c>
      <c r="B14" s="23" t="s">
        <v>69</v>
      </c>
      <c r="C14" s="23" t="s">
        <v>70</v>
      </c>
      <c r="D14" s="23" t="s">
        <v>201</v>
      </c>
      <c r="E14" s="39" t="s">
        <v>78</v>
      </c>
      <c r="F14" s="47" t="s">
        <v>79</v>
      </c>
      <c r="G14" s="24"/>
      <c r="H14" s="66" t="s">
        <v>72</v>
      </c>
      <c r="I14" s="74">
        <v>4</v>
      </c>
      <c r="J14" s="78">
        <f t="shared" si="0"/>
        <v>1.4234875444839857E-2</v>
      </c>
      <c r="K14" s="82" t="s">
        <v>73</v>
      </c>
      <c r="L14" s="25">
        <v>0</v>
      </c>
      <c r="M14" s="78">
        <f t="shared" si="1"/>
        <v>0</v>
      </c>
    </row>
    <row r="15" spans="1:13" ht="67.900000000000006" customHeight="1" x14ac:dyDescent="0.2">
      <c r="A15" s="22">
        <v>7</v>
      </c>
      <c r="B15" s="23" t="s">
        <v>69</v>
      </c>
      <c r="C15" s="23" t="s">
        <v>70</v>
      </c>
      <c r="D15" s="23" t="s">
        <v>11</v>
      </c>
      <c r="E15" s="39" t="s">
        <v>202</v>
      </c>
      <c r="F15" s="47" t="s">
        <v>203</v>
      </c>
      <c r="G15" s="24"/>
      <c r="H15" s="66" t="s">
        <v>72</v>
      </c>
      <c r="I15" s="74">
        <v>4</v>
      </c>
      <c r="J15" s="78">
        <f t="shared" si="0"/>
        <v>1.4234875444839857E-2</v>
      </c>
      <c r="K15" s="82" t="s">
        <v>73</v>
      </c>
      <c r="L15" s="25">
        <v>0</v>
      </c>
      <c r="M15" s="78">
        <f t="shared" si="1"/>
        <v>0</v>
      </c>
    </row>
    <row r="16" spans="1:13" ht="76.5" x14ac:dyDescent="0.2">
      <c r="A16" s="22">
        <v>8</v>
      </c>
      <c r="B16" s="23" t="s">
        <v>69</v>
      </c>
      <c r="C16" s="23" t="s">
        <v>70</v>
      </c>
      <c r="D16" s="23" t="s">
        <v>11</v>
      </c>
      <c r="E16" s="39" t="s">
        <v>204</v>
      </c>
      <c r="F16" s="47" t="s">
        <v>205</v>
      </c>
      <c r="G16" s="24"/>
      <c r="H16" s="66" t="s">
        <v>183</v>
      </c>
      <c r="I16" s="74">
        <v>5</v>
      </c>
      <c r="J16" s="78">
        <f t="shared" si="0"/>
        <v>1.7793594306049824E-2</v>
      </c>
      <c r="K16" s="82" t="s">
        <v>73</v>
      </c>
      <c r="L16" s="25">
        <v>0</v>
      </c>
      <c r="M16" s="78">
        <f t="shared" si="1"/>
        <v>0</v>
      </c>
    </row>
    <row r="17" spans="1:13" ht="55.15" customHeight="1" x14ac:dyDescent="0.2">
      <c r="A17" s="22">
        <v>9</v>
      </c>
      <c r="B17" s="23" t="s">
        <v>69</v>
      </c>
      <c r="C17" s="23" t="s">
        <v>70</v>
      </c>
      <c r="D17" s="23" t="s">
        <v>194</v>
      </c>
      <c r="E17" s="39" t="s">
        <v>206</v>
      </c>
      <c r="F17" s="47" t="s">
        <v>207</v>
      </c>
      <c r="G17" s="24"/>
      <c r="H17" s="66" t="s">
        <v>72</v>
      </c>
      <c r="I17" s="74">
        <v>4</v>
      </c>
      <c r="J17" s="78">
        <f t="shared" si="0"/>
        <v>1.4234875444839857E-2</v>
      </c>
      <c r="K17" s="82" t="s">
        <v>73</v>
      </c>
      <c r="L17" s="25">
        <v>0</v>
      </c>
      <c r="M17" s="78">
        <f t="shared" si="1"/>
        <v>0</v>
      </c>
    </row>
    <row r="18" spans="1:13" ht="55.15" customHeight="1" x14ac:dyDescent="0.2">
      <c r="A18" s="22">
        <v>10</v>
      </c>
      <c r="B18" s="23" t="s">
        <v>69</v>
      </c>
      <c r="C18" s="23" t="s">
        <v>70</v>
      </c>
      <c r="D18" s="23" t="s">
        <v>11</v>
      </c>
      <c r="E18" s="39" t="s">
        <v>208</v>
      </c>
      <c r="F18" s="47" t="s">
        <v>209</v>
      </c>
      <c r="G18" s="24"/>
      <c r="H18" s="66" t="s">
        <v>72</v>
      </c>
      <c r="I18" s="74">
        <v>4</v>
      </c>
      <c r="J18" s="78">
        <f t="shared" si="0"/>
        <v>1.4234875444839857E-2</v>
      </c>
      <c r="K18" s="82" t="s">
        <v>73</v>
      </c>
      <c r="L18" s="25">
        <v>0</v>
      </c>
      <c r="M18" s="78">
        <f t="shared" si="1"/>
        <v>0</v>
      </c>
    </row>
    <row r="19" spans="1:13" ht="55.15" customHeight="1" x14ac:dyDescent="0.2">
      <c r="A19" s="22">
        <v>11</v>
      </c>
      <c r="B19" s="23" t="s">
        <v>69</v>
      </c>
      <c r="C19" s="23" t="s">
        <v>70</v>
      </c>
      <c r="D19" s="23" t="s">
        <v>11</v>
      </c>
      <c r="E19" s="39" t="s">
        <v>210</v>
      </c>
      <c r="F19" s="47" t="s">
        <v>211</v>
      </c>
      <c r="G19" s="24"/>
      <c r="H19" s="66" t="s">
        <v>72</v>
      </c>
      <c r="I19" s="74">
        <v>4</v>
      </c>
      <c r="J19" s="78">
        <f t="shared" si="0"/>
        <v>1.4234875444839857E-2</v>
      </c>
      <c r="K19" s="82" t="s">
        <v>73</v>
      </c>
      <c r="L19" s="25">
        <v>0</v>
      </c>
      <c r="M19" s="78">
        <f t="shared" si="1"/>
        <v>0</v>
      </c>
    </row>
    <row r="20" spans="1:13" ht="55.15" customHeight="1" x14ac:dyDescent="0.2">
      <c r="A20" s="22">
        <v>12</v>
      </c>
      <c r="B20" s="23" t="s">
        <v>69</v>
      </c>
      <c r="C20" s="23" t="s">
        <v>70</v>
      </c>
      <c r="D20" s="23" t="s">
        <v>11</v>
      </c>
      <c r="E20" s="39" t="s">
        <v>83</v>
      </c>
      <c r="F20" s="47" t="s">
        <v>84</v>
      </c>
      <c r="G20" s="24"/>
      <c r="H20" s="66" t="s">
        <v>72</v>
      </c>
      <c r="I20" s="74">
        <v>4</v>
      </c>
      <c r="J20" s="78">
        <f t="shared" si="0"/>
        <v>1.4234875444839857E-2</v>
      </c>
      <c r="K20" s="82" t="s">
        <v>73</v>
      </c>
      <c r="L20" s="25">
        <v>0</v>
      </c>
      <c r="M20" s="78">
        <f t="shared" si="1"/>
        <v>0</v>
      </c>
    </row>
    <row r="21" spans="1:13" ht="85.9" customHeight="1" x14ac:dyDescent="0.2">
      <c r="A21" s="22">
        <v>13</v>
      </c>
      <c r="B21" s="23" t="s">
        <v>69</v>
      </c>
      <c r="C21" s="23" t="s">
        <v>70</v>
      </c>
      <c r="D21" s="23" t="s">
        <v>11</v>
      </c>
      <c r="E21" s="39" t="s">
        <v>212</v>
      </c>
      <c r="F21" s="47" t="s">
        <v>213</v>
      </c>
      <c r="G21" s="24"/>
      <c r="H21" s="66" t="s">
        <v>183</v>
      </c>
      <c r="I21" s="74">
        <v>5</v>
      </c>
      <c r="J21" s="78">
        <f t="shared" si="0"/>
        <v>1.7793594306049824E-2</v>
      </c>
      <c r="K21" s="82" t="s">
        <v>73</v>
      </c>
      <c r="L21" s="25">
        <v>0</v>
      </c>
      <c r="M21" s="78">
        <f t="shared" si="1"/>
        <v>0</v>
      </c>
    </row>
    <row r="22" spans="1:13" ht="89.25" x14ac:dyDescent="0.2">
      <c r="A22" s="22">
        <v>14</v>
      </c>
      <c r="B22" s="23" t="s">
        <v>69</v>
      </c>
      <c r="C22" s="23" t="s">
        <v>70</v>
      </c>
      <c r="D22" s="23" t="s">
        <v>11</v>
      </c>
      <c r="E22" s="39" t="s">
        <v>214</v>
      </c>
      <c r="F22" s="47" t="s">
        <v>215</v>
      </c>
      <c r="G22" s="24"/>
      <c r="H22" s="66" t="s">
        <v>72</v>
      </c>
      <c r="I22" s="74">
        <v>4</v>
      </c>
      <c r="J22" s="78">
        <f t="shared" si="0"/>
        <v>1.4234875444839857E-2</v>
      </c>
      <c r="K22" s="82" t="s">
        <v>73</v>
      </c>
      <c r="L22" s="25">
        <v>0</v>
      </c>
      <c r="M22" s="78">
        <f t="shared" si="1"/>
        <v>0</v>
      </c>
    </row>
    <row r="23" spans="1:13" ht="96" customHeight="1" x14ac:dyDescent="0.2">
      <c r="A23" s="22">
        <v>15</v>
      </c>
      <c r="B23" s="23" t="s">
        <v>69</v>
      </c>
      <c r="C23" s="23" t="s">
        <v>70</v>
      </c>
      <c r="D23" s="23" t="s">
        <v>201</v>
      </c>
      <c r="E23" s="39" t="s">
        <v>216</v>
      </c>
      <c r="F23" s="47" t="s">
        <v>217</v>
      </c>
      <c r="G23" s="24"/>
      <c r="H23" s="66" t="s">
        <v>183</v>
      </c>
      <c r="I23" s="74">
        <v>5</v>
      </c>
      <c r="J23" s="78">
        <f t="shared" si="0"/>
        <v>1.7793594306049824E-2</v>
      </c>
      <c r="K23" s="82" t="s">
        <v>73</v>
      </c>
      <c r="L23" s="25">
        <v>0</v>
      </c>
      <c r="M23" s="78">
        <f t="shared" si="1"/>
        <v>0</v>
      </c>
    </row>
    <row r="24" spans="1:13" ht="165.75" x14ac:dyDescent="0.2">
      <c r="A24" s="22">
        <v>16</v>
      </c>
      <c r="B24" s="23" t="s">
        <v>69</v>
      </c>
      <c r="C24" s="23" t="s">
        <v>70</v>
      </c>
      <c r="D24" s="23" t="s">
        <v>201</v>
      </c>
      <c r="E24" s="39" t="s">
        <v>218</v>
      </c>
      <c r="F24" s="47" t="s">
        <v>219</v>
      </c>
      <c r="G24" s="24"/>
      <c r="H24" s="66" t="s">
        <v>72</v>
      </c>
      <c r="I24" s="74">
        <v>4</v>
      </c>
      <c r="J24" s="78">
        <f t="shared" si="0"/>
        <v>1.4234875444839857E-2</v>
      </c>
      <c r="K24" s="82" t="s">
        <v>220</v>
      </c>
      <c r="L24" s="25">
        <v>0</v>
      </c>
      <c r="M24" s="78">
        <f t="shared" ref="M24:M31" si="2">J24*L24</f>
        <v>0</v>
      </c>
    </row>
    <row r="25" spans="1:13" ht="76.5" x14ac:dyDescent="0.2">
      <c r="A25" s="22">
        <v>17</v>
      </c>
      <c r="B25" s="23" t="s">
        <v>69</v>
      </c>
      <c r="C25" s="23" t="s">
        <v>70</v>
      </c>
      <c r="D25" s="23" t="s">
        <v>201</v>
      </c>
      <c r="E25" s="39" t="s">
        <v>221</v>
      </c>
      <c r="F25" s="47" t="s">
        <v>222</v>
      </c>
      <c r="G25" s="24"/>
      <c r="H25" s="66" t="s">
        <v>223</v>
      </c>
      <c r="I25" s="74">
        <v>5</v>
      </c>
      <c r="J25" s="78">
        <f t="shared" si="0"/>
        <v>1.7793594306049824E-2</v>
      </c>
      <c r="K25" s="82" t="s">
        <v>73</v>
      </c>
      <c r="L25" s="25">
        <v>0</v>
      </c>
      <c r="M25" s="78">
        <f t="shared" si="2"/>
        <v>0</v>
      </c>
    </row>
    <row r="26" spans="1:13" ht="76.5" x14ac:dyDescent="0.2">
      <c r="A26" s="22">
        <v>18</v>
      </c>
      <c r="B26" s="23" t="s">
        <v>69</v>
      </c>
      <c r="C26" s="23" t="s">
        <v>70</v>
      </c>
      <c r="D26" s="23" t="s">
        <v>201</v>
      </c>
      <c r="E26" s="39" t="s">
        <v>224</v>
      </c>
      <c r="F26" s="47" t="s">
        <v>225</v>
      </c>
      <c r="G26" s="24"/>
      <c r="H26" s="66" t="s">
        <v>183</v>
      </c>
      <c r="I26" s="74">
        <v>5</v>
      </c>
      <c r="J26" s="78">
        <f t="shared" si="0"/>
        <v>1.7793594306049824E-2</v>
      </c>
      <c r="K26" s="82" t="s">
        <v>73</v>
      </c>
      <c r="L26" s="25">
        <v>0</v>
      </c>
      <c r="M26" s="78">
        <f t="shared" si="2"/>
        <v>0</v>
      </c>
    </row>
    <row r="27" spans="1:13" ht="76.5" x14ac:dyDescent="0.2">
      <c r="A27" s="22">
        <v>19</v>
      </c>
      <c r="B27" s="28" t="s">
        <v>69</v>
      </c>
      <c r="C27" s="23" t="s">
        <v>70</v>
      </c>
      <c r="D27" s="23" t="s">
        <v>194</v>
      </c>
      <c r="E27" s="36" t="s">
        <v>226</v>
      </c>
      <c r="F27" s="47" t="s">
        <v>227</v>
      </c>
      <c r="G27" s="24"/>
      <c r="H27" s="66" t="s">
        <v>72</v>
      </c>
      <c r="I27" s="74">
        <v>4</v>
      </c>
      <c r="J27" s="78">
        <f t="shared" si="0"/>
        <v>1.4234875444839857E-2</v>
      </c>
      <c r="K27" s="82" t="s">
        <v>73</v>
      </c>
      <c r="L27" s="25">
        <v>0</v>
      </c>
      <c r="M27" s="84">
        <f t="shared" si="2"/>
        <v>0</v>
      </c>
    </row>
    <row r="28" spans="1:13" ht="76.5" x14ac:dyDescent="0.2">
      <c r="A28" s="22">
        <v>20</v>
      </c>
      <c r="B28" s="28" t="s">
        <v>69</v>
      </c>
      <c r="C28" s="23" t="s">
        <v>70</v>
      </c>
      <c r="D28" s="23" t="s">
        <v>11</v>
      </c>
      <c r="E28" s="36" t="s">
        <v>228</v>
      </c>
      <c r="F28" s="47" t="s">
        <v>229</v>
      </c>
      <c r="G28" s="24"/>
      <c r="H28" s="66" t="s">
        <v>72</v>
      </c>
      <c r="I28" s="74">
        <v>4</v>
      </c>
      <c r="J28" s="78">
        <f t="shared" si="0"/>
        <v>1.4234875444839857E-2</v>
      </c>
      <c r="K28" s="82" t="s">
        <v>73</v>
      </c>
      <c r="L28" s="25">
        <v>0</v>
      </c>
      <c r="M28" s="84">
        <f t="shared" si="2"/>
        <v>0</v>
      </c>
    </row>
    <row r="29" spans="1:13" ht="76.5" x14ac:dyDescent="0.2">
      <c r="A29" s="22">
        <v>21</v>
      </c>
      <c r="B29" s="28" t="s">
        <v>69</v>
      </c>
      <c r="C29" s="23" t="s">
        <v>70</v>
      </c>
      <c r="D29" s="23" t="s">
        <v>11</v>
      </c>
      <c r="E29" s="36" t="s">
        <v>230</v>
      </c>
      <c r="F29" s="47" t="s">
        <v>231</v>
      </c>
      <c r="G29" s="24"/>
      <c r="H29" s="66" t="s">
        <v>72</v>
      </c>
      <c r="I29" s="74">
        <v>4</v>
      </c>
      <c r="J29" s="78">
        <f t="shared" si="0"/>
        <v>1.4234875444839857E-2</v>
      </c>
      <c r="K29" s="82" t="s">
        <v>73</v>
      </c>
      <c r="L29" s="25">
        <v>0</v>
      </c>
      <c r="M29" s="84">
        <f t="shared" si="2"/>
        <v>0</v>
      </c>
    </row>
    <row r="30" spans="1:13" ht="140.25" x14ac:dyDescent="0.2">
      <c r="A30" s="22">
        <v>22</v>
      </c>
      <c r="B30" s="28" t="s">
        <v>69</v>
      </c>
      <c r="C30" s="23" t="s">
        <v>70</v>
      </c>
      <c r="D30" s="23" t="s">
        <v>194</v>
      </c>
      <c r="E30" s="234" t="s">
        <v>80</v>
      </c>
      <c r="F30" s="47" t="s">
        <v>232</v>
      </c>
      <c r="G30" s="52"/>
      <c r="H30" s="66" t="s">
        <v>72</v>
      </c>
      <c r="I30" s="74">
        <v>4</v>
      </c>
      <c r="J30" s="78">
        <f t="shared" si="0"/>
        <v>1.4234875444839857E-2</v>
      </c>
      <c r="K30" s="82" t="s">
        <v>73</v>
      </c>
      <c r="L30" s="25">
        <v>0</v>
      </c>
      <c r="M30" s="84">
        <f t="shared" si="2"/>
        <v>0</v>
      </c>
    </row>
    <row r="31" spans="1:13" ht="120.75" customHeight="1" x14ac:dyDescent="0.2">
      <c r="A31" s="22">
        <v>23</v>
      </c>
      <c r="B31" s="28" t="s">
        <v>69</v>
      </c>
      <c r="C31" s="23" t="s">
        <v>70</v>
      </c>
      <c r="D31" s="23" t="s">
        <v>194</v>
      </c>
      <c r="E31" s="234" t="s">
        <v>233</v>
      </c>
      <c r="F31" s="47" t="s">
        <v>234</v>
      </c>
      <c r="G31" s="52"/>
      <c r="H31" s="66" t="s">
        <v>72</v>
      </c>
      <c r="I31" s="74">
        <v>4</v>
      </c>
      <c r="J31" s="78">
        <f t="shared" si="0"/>
        <v>1.4234875444839857E-2</v>
      </c>
      <c r="K31" s="82" t="s">
        <v>73</v>
      </c>
      <c r="L31" s="25">
        <v>0</v>
      </c>
      <c r="M31" s="84">
        <f t="shared" si="2"/>
        <v>0</v>
      </c>
    </row>
    <row r="32" spans="1:13" ht="89.25" x14ac:dyDescent="0.2">
      <c r="A32" s="22">
        <v>24</v>
      </c>
      <c r="B32" s="28" t="s">
        <v>69</v>
      </c>
      <c r="C32" s="23" t="s">
        <v>70</v>
      </c>
      <c r="D32" s="23" t="s">
        <v>194</v>
      </c>
      <c r="E32" s="234" t="s">
        <v>235</v>
      </c>
      <c r="F32" s="47" t="s">
        <v>236</v>
      </c>
      <c r="G32" s="24"/>
      <c r="H32" s="66" t="s">
        <v>72</v>
      </c>
      <c r="I32" s="74">
        <v>4</v>
      </c>
      <c r="J32" s="78">
        <f t="shared" si="0"/>
        <v>1.4234875444839857E-2</v>
      </c>
      <c r="K32" s="82" t="s">
        <v>73</v>
      </c>
      <c r="L32" s="25">
        <v>0</v>
      </c>
      <c r="M32" s="84">
        <f>J32*L32</f>
        <v>0</v>
      </c>
    </row>
    <row r="33" spans="1:13" ht="76.5" x14ac:dyDescent="0.2">
      <c r="A33" s="22">
        <v>25</v>
      </c>
      <c r="B33" s="28" t="s">
        <v>69</v>
      </c>
      <c r="C33" s="23" t="s">
        <v>70</v>
      </c>
      <c r="D33" s="23" t="s">
        <v>194</v>
      </c>
      <c r="E33" s="235" t="s">
        <v>237</v>
      </c>
      <c r="F33" s="47" t="s">
        <v>238</v>
      </c>
      <c r="G33" s="24"/>
      <c r="H33" s="66" t="s">
        <v>72</v>
      </c>
      <c r="I33" s="74">
        <v>4</v>
      </c>
      <c r="J33" s="78">
        <f t="shared" si="0"/>
        <v>1.4234875444839857E-2</v>
      </c>
      <c r="K33" s="82" t="s">
        <v>73</v>
      </c>
      <c r="L33" s="25">
        <v>0</v>
      </c>
      <c r="M33" s="84">
        <f>J33*L33</f>
        <v>0</v>
      </c>
    </row>
    <row r="34" spans="1:13" ht="127.5" x14ac:dyDescent="0.2">
      <c r="A34" s="22">
        <v>26</v>
      </c>
      <c r="B34" s="28" t="s">
        <v>69</v>
      </c>
      <c r="C34" s="23" t="s">
        <v>70</v>
      </c>
      <c r="D34" s="23" t="s">
        <v>194</v>
      </c>
      <c r="E34" s="236" t="s">
        <v>89</v>
      </c>
      <c r="F34" s="47" t="s">
        <v>239</v>
      </c>
      <c r="G34" s="24"/>
      <c r="H34" s="66" t="s">
        <v>72</v>
      </c>
      <c r="I34" s="74">
        <v>4</v>
      </c>
      <c r="J34" s="78">
        <f t="shared" si="0"/>
        <v>1.4234875444839857E-2</v>
      </c>
      <c r="K34" s="82" t="s">
        <v>73</v>
      </c>
      <c r="L34" s="25">
        <v>0</v>
      </c>
      <c r="M34" s="85">
        <f>J34*L34</f>
        <v>0</v>
      </c>
    </row>
    <row r="35" spans="1:13" ht="76.5" x14ac:dyDescent="0.2">
      <c r="A35" s="22">
        <v>27</v>
      </c>
      <c r="B35" s="28" t="s">
        <v>69</v>
      </c>
      <c r="C35" s="23" t="s">
        <v>70</v>
      </c>
      <c r="D35" s="23" t="s">
        <v>194</v>
      </c>
      <c r="E35" s="236" t="s">
        <v>90</v>
      </c>
      <c r="F35" s="47" t="s">
        <v>240</v>
      </c>
      <c r="G35" s="24"/>
      <c r="H35" s="66" t="s">
        <v>223</v>
      </c>
      <c r="I35" s="74">
        <v>5</v>
      </c>
      <c r="J35" s="78">
        <f t="shared" si="0"/>
        <v>1.7793594306049824E-2</v>
      </c>
      <c r="K35" s="82" t="s">
        <v>73</v>
      </c>
      <c r="L35" s="25">
        <v>0</v>
      </c>
      <c r="M35" s="85">
        <f t="shared" ref="M35:M45" si="3">J35*L35</f>
        <v>0</v>
      </c>
    </row>
    <row r="36" spans="1:13" ht="76.5" x14ac:dyDescent="0.2">
      <c r="A36" s="22">
        <v>28</v>
      </c>
      <c r="B36" s="28" t="s">
        <v>69</v>
      </c>
      <c r="C36" s="23" t="s">
        <v>70</v>
      </c>
      <c r="D36" s="23" t="s">
        <v>194</v>
      </c>
      <c r="E36" s="237" t="s">
        <v>91</v>
      </c>
      <c r="F36" s="47" t="s">
        <v>92</v>
      </c>
      <c r="G36" s="24"/>
      <c r="H36" s="66" t="s">
        <v>72</v>
      </c>
      <c r="I36" s="74">
        <v>4</v>
      </c>
      <c r="J36" s="78">
        <f t="shared" si="0"/>
        <v>1.4234875444839857E-2</v>
      </c>
      <c r="K36" s="82" t="s">
        <v>73</v>
      </c>
      <c r="L36" s="25">
        <v>0</v>
      </c>
      <c r="M36" s="85">
        <f t="shared" si="3"/>
        <v>0</v>
      </c>
    </row>
    <row r="37" spans="1:13" ht="76.5" x14ac:dyDescent="0.2">
      <c r="A37" s="22">
        <v>29</v>
      </c>
      <c r="B37" s="28" t="s">
        <v>69</v>
      </c>
      <c r="C37" s="23" t="s">
        <v>70</v>
      </c>
      <c r="D37" s="23" t="s">
        <v>11</v>
      </c>
      <c r="E37" s="238" t="s">
        <v>76</v>
      </c>
      <c r="F37" s="47" t="s">
        <v>241</v>
      </c>
      <c r="G37" s="24"/>
      <c r="H37" s="66" t="s">
        <v>72</v>
      </c>
      <c r="I37" s="74">
        <v>4</v>
      </c>
      <c r="J37" s="78">
        <f t="shared" si="0"/>
        <v>1.4234875444839857E-2</v>
      </c>
      <c r="K37" s="82" t="s">
        <v>73</v>
      </c>
      <c r="L37" s="25">
        <v>0</v>
      </c>
      <c r="M37" s="85">
        <f t="shared" si="3"/>
        <v>0</v>
      </c>
    </row>
    <row r="38" spans="1:13" ht="76.5" x14ac:dyDescent="0.2">
      <c r="A38" s="22">
        <v>30</v>
      </c>
      <c r="B38" s="28" t="s">
        <v>69</v>
      </c>
      <c r="C38" s="23" t="s">
        <v>70</v>
      </c>
      <c r="D38" s="23" t="s">
        <v>201</v>
      </c>
      <c r="E38" s="238" t="s">
        <v>76</v>
      </c>
      <c r="F38" s="47" t="s">
        <v>242</v>
      </c>
      <c r="G38" s="24"/>
      <c r="H38" s="66" t="s">
        <v>72</v>
      </c>
      <c r="I38" s="74">
        <v>4</v>
      </c>
      <c r="J38" s="78">
        <f t="shared" si="0"/>
        <v>1.4234875444839857E-2</v>
      </c>
      <c r="K38" s="82" t="s">
        <v>73</v>
      </c>
      <c r="L38" s="25">
        <v>0</v>
      </c>
      <c r="M38" s="85">
        <f t="shared" si="3"/>
        <v>0</v>
      </c>
    </row>
    <row r="39" spans="1:13" ht="76.5" x14ac:dyDescent="0.2">
      <c r="A39" s="22">
        <v>31</v>
      </c>
      <c r="B39" s="28" t="s">
        <v>69</v>
      </c>
      <c r="C39" s="23" t="s">
        <v>70</v>
      </c>
      <c r="D39" s="23" t="s">
        <v>201</v>
      </c>
      <c r="E39" s="38" t="s">
        <v>243</v>
      </c>
      <c r="F39" s="48" t="s">
        <v>244</v>
      </c>
      <c r="G39" s="24"/>
      <c r="H39" s="66" t="s">
        <v>223</v>
      </c>
      <c r="I39" s="74">
        <v>5</v>
      </c>
      <c r="J39" s="78">
        <f t="shared" si="0"/>
        <v>1.7793594306049824E-2</v>
      </c>
      <c r="K39" s="82" t="s">
        <v>73</v>
      </c>
      <c r="L39" s="25">
        <v>0</v>
      </c>
      <c r="M39" s="85">
        <f t="shared" si="3"/>
        <v>0</v>
      </c>
    </row>
    <row r="40" spans="1:13" ht="76.5" x14ac:dyDescent="0.2">
      <c r="A40" s="22">
        <v>32</v>
      </c>
      <c r="B40" s="28" t="s">
        <v>69</v>
      </c>
      <c r="C40" s="23" t="s">
        <v>70</v>
      </c>
      <c r="D40" s="23" t="s">
        <v>201</v>
      </c>
      <c r="E40" s="38" t="s">
        <v>243</v>
      </c>
      <c r="F40" s="49" t="s">
        <v>245</v>
      </c>
      <c r="G40" s="24"/>
      <c r="H40" s="66" t="s">
        <v>223</v>
      </c>
      <c r="I40" s="74">
        <v>5</v>
      </c>
      <c r="J40" s="78">
        <f t="shared" si="0"/>
        <v>1.7793594306049824E-2</v>
      </c>
      <c r="K40" s="82" t="s">
        <v>73</v>
      </c>
      <c r="L40" s="25">
        <v>0</v>
      </c>
      <c r="M40" s="85">
        <f t="shared" si="3"/>
        <v>0</v>
      </c>
    </row>
    <row r="41" spans="1:13" ht="76.5" x14ac:dyDescent="0.2">
      <c r="A41" s="22">
        <v>33</v>
      </c>
      <c r="B41" s="28" t="s">
        <v>69</v>
      </c>
      <c r="C41" s="23" t="s">
        <v>70</v>
      </c>
      <c r="D41" s="23" t="s">
        <v>201</v>
      </c>
      <c r="E41" s="238" t="s">
        <v>246</v>
      </c>
      <c r="F41" s="47" t="s">
        <v>247</v>
      </c>
      <c r="G41" s="24"/>
      <c r="H41" s="66" t="s">
        <v>183</v>
      </c>
      <c r="I41" s="74">
        <v>5</v>
      </c>
      <c r="J41" s="78">
        <f t="shared" si="0"/>
        <v>1.7793594306049824E-2</v>
      </c>
      <c r="K41" s="82" t="s">
        <v>73</v>
      </c>
      <c r="L41" s="25">
        <v>0</v>
      </c>
      <c r="M41" s="85">
        <f t="shared" si="3"/>
        <v>0</v>
      </c>
    </row>
    <row r="42" spans="1:13" ht="76.5" x14ac:dyDescent="0.2">
      <c r="A42" s="22">
        <v>34</v>
      </c>
      <c r="B42" s="28" t="s">
        <v>69</v>
      </c>
      <c r="C42" s="23" t="s">
        <v>70</v>
      </c>
      <c r="D42" s="23" t="s">
        <v>201</v>
      </c>
      <c r="E42" s="237" t="s">
        <v>81</v>
      </c>
      <c r="F42" s="47" t="s">
        <v>248</v>
      </c>
      <c r="G42" s="24"/>
      <c r="H42" s="66" t="s">
        <v>72</v>
      </c>
      <c r="I42" s="74">
        <v>4</v>
      </c>
      <c r="J42" s="78">
        <f t="shared" si="0"/>
        <v>1.4234875444839857E-2</v>
      </c>
      <c r="K42" s="82" t="s">
        <v>73</v>
      </c>
      <c r="L42" s="25">
        <v>0</v>
      </c>
      <c r="M42" s="85">
        <f t="shared" si="3"/>
        <v>0</v>
      </c>
    </row>
    <row r="43" spans="1:13" ht="76.5" x14ac:dyDescent="0.2">
      <c r="A43" s="22">
        <v>35</v>
      </c>
      <c r="B43" s="28" t="s">
        <v>69</v>
      </c>
      <c r="C43" s="23" t="s">
        <v>70</v>
      </c>
      <c r="D43" s="23" t="s">
        <v>201</v>
      </c>
      <c r="E43" s="237" t="s">
        <v>81</v>
      </c>
      <c r="F43" s="47" t="s">
        <v>82</v>
      </c>
      <c r="G43" s="24"/>
      <c r="H43" s="66" t="s">
        <v>72</v>
      </c>
      <c r="I43" s="74">
        <v>4</v>
      </c>
      <c r="J43" s="78">
        <f t="shared" si="0"/>
        <v>1.4234875444839857E-2</v>
      </c>
      <c r="K43" s="82" t="s">
        <v>73</v>
      </c>
      <c r="L43" s="25">
        <v>0</v>
      </c>
      <c r="M43" s="85">
        <f t="shared" si="3"/>
        <v>0</v>
      </c>
    </row>
    <row r="44" spans="1:13" ht="76.5" x14ac:dyDescent="0.2">
      <c r="A44" s="22">
        <v>36</v>
      </c>
      <c r="B44" s="28" t="s">
        <v>69</v>
      </c>
      <c r="C44" s="23" t="s">
        <v>70</v>
      </c>
      <c r="D44" s="23" t="s">
        <v>201</v>
      </c>
      <c r="E44" s="237" t="s">
        <v>81</v>
      </c>
      <c r="F44" s="47" t="s">
        <v>249</v>
      </c>
      <c r="G44" s="24"/>
      <c r="H44" s="66" t="s">
        <v>72</v>
      </c>
      <c r="I44" s="74">
        <v>4</v>
      </c>
      <c r="J44" s="78">
        <f t="shared" si="0"/>
        <v>1.4234875444839857E-2</v>
      </c>
      <c r="K44" s="82" t="s">
        <v>73</v>
      </c>
      <c r="L44" s="25">
        <v>0</v>
      </c>
      <c r="M44" s="85">
        <f t="shared" si="3"/>
        <v>0</v>
      </c>
    </row>
    <row r="45" spans="1:13" ht="76.5" x14ac:dyDescent="0.2">
      <c r="A45" s="22">
        <v>37</v>
      </c>
      <c r="B45" s="28" t="s">
        <v>69</v>
      </c>
      <c r="C45" s="23" t="s">
        <v>70</v>
      </c>
      <c r="D45" s="23" t="s">
        <v>201</v>
      </c>
      <c r="E45" s="237" t="s">
        <v>81</v>
      </c>
      <c r="F45" s="47" t="s">
        <v>250</v>
      </c>
      <c r="G45" s="24"/>
      <c r="H45" s="66" t="s">
        <v>72</v>
      </c>
      <c r="I45" s="74">
        <v>4</v>
      </c>
      <c r="J45" s="78">
        <f t="shared" si="0"/>
        <v>1.4234875444839857E-2</v>
      </c>
      <c r="K45" s="82" t="s">
        <v>73</v>
      </c>
      <c r="L45" s="25">
        <v>0</v>
      </c>
      <c r="M45" s="85">
        <f t="shared" si="3"/>
        <v>0</v>
      </c>
    </row>
    <row r="46" spans="1:13" ht="76.5" x14ac:dyDescent="0.2">
      <c r="A46" s="22">
        <v>38</v>
      </c>
      <c r="B46" s="40" t="s">
        <v>69</v>
      </c>
      <c r="C46" s="41" t="s">
        <v>70</v>
      </c>
      <c r="D46" s="23" t="s">
        <v>201</v>
      </c>
      <c r="E46" s="237" t="s">
        <v>81</v>
      </c>
      <c r="F46" s="50" t="s">
        <v>251</v>
      </c>
      <c r="G46" s="24"/>
      <c r="H46" s="66" t="s">
        <v>72</v>
      </c>
      <c r="I46" s="74">
        <v>4</v>
      </c>
      <c r="J46" s="78">
        <f t="shared" si="0"/>
        <v>1.4234875444839857E-2</v>
      </c>
      <c r="K46" s="82" t="s">
        <v>73</v>
      </c>
      <c r="L46" s="25">
        <v>0</v>
      </c>
      <c r="M46" s="85">
        <f>J46*L46</f>
        <v>0</v>
      </c>
    </row>
    <row r="47" spans="1:13" ht="76.5" x14ac:dyDescent="0.2">
      <c r="A47" s="22">
        <v>39</v>
      </c>
      <c r="B47" s="42" t="s">
        <v>69</v>
      </c>
      <c r="C47" s="41" t="s">
        <v>70</v>
      </c>
      <c r="D47" s="23" t="s">
        <v>194</v>
      </c>
      <c r="E47" s="32" t="s">
        <v>85</v>
      </c>
      <c r="F47" s="47" t="s">
        <v>86</v>
      </c>
      <c r="G47" s="24"/>
      <c r="H47" s="66" t="s">
        <v>72</v>
      </c>
      <c r="I47" s="74">
        <v>4</v>
      </c>
      <c r="J47" s="78">
        <f t="shared" si="0"/>
        <v>1.4234875444839857E-2</v>
      </c>
      <c r="K47" s="82" t="s">
        <v>73</v>
      </c>
      <c r="L47" s="25">
        <v>0</v>
      </c>
      <c r="M47" s="85">
        <f t="shared" ref="M47:M75" si="4">J47*L47</f>
        <v>0</v>
      </c>
    </row>
    <row r="48" spans="1:13" ht="48.6" customHeight="1" x14ac:dyDescent="0.2">
      <c r="A48" s="22">
        <v>40</v>
      </c>
      <c r="B48" s="42" t="s">
        <v>69</v>
      </c>
      <c r="C48" s="41" t="s">
        <v>70</v>
      </c>
      <c r="D48" s="23" t="s">
        <v>194</v>
      </c>
      <c r="E48" s="32" t="s">
        <v>252</v>
      </c>
      <c r="F48" s="42" t="s">
        <v>253</v>
      </c>
      <c r="G48" s="24"/>
      <c r="H48" s="66" t="s">
        <v>72</v>
      </c>
      <c r="I48" s="74">
        <v>4</v>
      </c>
      <c r="J48" s="78">
        <f t="shared" si="0"/>
        <v>1.4234875444839857E-2</v>
      </c>
      <c r="K48" s="82" t="s">
        <v>73</v>
      </c>
      <c r="L48" s="25">
        <v>0</v>
      </c>
      <c r="M48" s="85">
        <f t="shared" si="4"/>
        <v>0</v>
      </c>
    </row>
    <row r="49" spans="1:13" ht="76.5" x14ac:dyDescent="0.2">
      <c r="A49" s="22">
        <v>41</v>
      </c>
      <c r="B49" s="42" t="s">
        <v>69</v>
      </c>
      <c r="C49" s="40" t="s">
        <v>254</v>
      </c>
      <c r="D49" s="23" t="s">
        <v>194</v>
      </c>
      <c r="E49" s="32" t="s">
        <v>87</v>
      </c>
      <c r="F49" s="42" t="s">
        <v>88</v>
      </c>
      <c r="G49" s="24"/>
      <c r="H49" s="66" t="s">
        <v>72</v>
      </c>
      <c r="I49" s="74">
        <v>4</v>
      </c>
      <c r="J49" s="78">
        <f t="shared" si="0"/>
        <v>1.4234875444839857E-2</v>
      </c>
      <c r="K49" s="82" t="s">
        <v>73</v>
      </c>
      <c r="L49" s="25">
        <v>0</v>
      </c>
      <c r="M49" s="85">
        <f t="shared" si="4"/>
        <v>0</v>
      </c>
    </row>
    <row r="50" spans="1:13" ht="76.5" x14ac:dyDescent="0.2">
      <c r="A50" s="22">
        <v>42</v>
      </c>
      <c r="B50" s="42" t="s">
        <v>69</v>
      </c>
      <c r="C50" s="40" t="s">
        <v>254</v>
      </c>
      <c r="D50" s="23" t="s">
        <v>194</v>
      </c>
      <c r="E50" s="32" t="s">
        <v>87</v>
      </c>
      <c r="F50" s="42" t="s">
        <v>255</v>
      </c>
      <c r="G50" s="24"/>
      <c r="H50" s="66" t="s">
        <v>72</v>
      </c>
      <c r="I50" s="74">
        <v>4</v>
      </c>
      <c r="J50" s="78">
        <f t="shared" si="0"/>
        <v>1.4234875444839857E-2</v>
      </c>
      <c r="K50" s="82" t="s">
        <v>73</v>
      </c>
      <c r="L50" s="25">
        <v>0</v>
      </c>
      <c r="M50" s="85">
        <f t="shared" si="4"/>
        <v>0</v>
      </c>
    </row>
    <row r="51" spans="1:13" ht="76.5" x14ac:dyDescent="0.2">
      <c r="A51" s="22">
        <v>43</v>
      </c>
      <c r="B51" s="23" t="s">
        <v>69</v>
      </c>
      <c r="C51" s="23" t="s">
        <v>256</v>
      </c>
      <c r="D51" s="23" t="s">
        <v>11</v>
      </c>
      <c r="E51" s="39" t="s">
        <v>177</v>
      </c>
      <c r="F51" s="51" t="s">
        <v>257</v>
      </c>
      <c r="G51" s="24"/>
      <c r="H51" s="66" t="s">
        <v>72</v>
      </c>
      <c r="I51" s="74">
        <v>4</v>
      </c>
      <c r="J51" s="78">
        <f t="shared" ref="J51:J75" si="5">I51/I$77</f>
        <v>1.4234875444839857E-2</v>
      </c>
      <c r="K51" s="82" t="s">
        <v>73</v>
      </c>
      <c r="L51" s="25">
        <v>0</v>
      </c>
      <c r="M51" s="85">
        <f t="shared" si="4"/>
        <v>0</v>
      </c>
    </row>
    <row r="52" spans="1:13" ht="89.25" x14ac:dyDescent="0.2">
      <c r="A52" s="22">
        <v>44</v>
      </c>
      <c r="B52" s="23" t="s">
        <v>69</v>
      </c>
      <c r="C52" s="23" t="s">
        <v>179</v>
      </c>
      <c r="D52" s="23" t="s">
        <v>194</v>
      </c>
      <c r="E52" s="39" t="s">
        <v>177</v>
      </c>
      <c r="F52" s="47" t="s">
        <v>258</v>
      </c>
      <c r="G52" s="24"/>
      <c r="H52" s="66" t="s">
        <v>72</v>
      </c>
      <c r="I52" s="74">
        <v>4</v>
      </c>
      <c r="J52" s="78">
        <f t="shared" si="5"/>
        <v>1.4234875444839857E-2</v>
      </c>
      <c r="K52" s="82" t="s">
        <v>73</v>
      </c>
      <c r="L52" s="25">
        <v>0</v>
      </c>
      <c r="M52" s="85">
        <f t="shared" si="4"/>
        <v>0</v>
      </c>
    </row>
    <row r="53" spans="1:13" ht="76.5" x14ac:dyDescent="0.2">
      <c r="A53" s="22">
        <v>45</v>
      </c>
      <c r="B53" s="23" t="s">
        <v>69</v>
      </c>
      <c r="C53" s="23" t="s">
        <v>181</v>
      </c>
      <c r="D53" s="23" t="s">
        <v>11</v>
      </c>
      <c r="E53" s="39" t="s">
        <v>177</v>
      </c>
      <c r="F53" s="47" t="s">
        <v>259</v>
      </c>
      <c r="G53" s="24"/>
      <c r="H53" s="66" t="s">
        <v>72</v>
      </c>
      <c r="I53" s="74">
        <v>4</v>
      </c>
      <c r="J53" s="78">
        <f t="shared" si="5"/>
        <v>1.4234875444839857E-2</v>
      </c>
      <c r="K53" s="82" t="s">
        <v>73</v>
      </c>
      <c r="L53" s="25">
        <v>0</v>
      </c>
      <c r="M53" s="85">
        <f t="shared" si="4"/>
        <v>0</v>
      </c>
    </row>
    <row r="54" spans="1:13" ht="76.5" x14ac:dyDescent="0.2">
      <c r="A54" s="22">
        <v>46</v>
      </c>
      <c r="B54" s="23" t="s">
        <v>69</v>
      </c>
      <c r="C54" s="23" t="s">
        <v>181</v>
      </c>
      <c r="D54" s="23" t="s">
        <v>194</v>
      </c>
      <c r="E54" s="39" t="s">
        <v>177</v>
      </c>
      <c r="F54" s="47" t="s">
        <v>260</v>
      </c>
      <c r="G54" s="24"/>
      <c r="H54" s="66" t="s">
        <v>72</v>
      </c>
      <c r="I54" s="74">
        <v>4</v>
      </c>
      <c r="J54" s="78">
        <f t="shared" si="5"/>
        <v>1.4234875444839857E-2</v>
      </c>
      <c r="K54" s="82" t="s">
        <v>73</v>
      </c>
      <c r="L54" s="25">
        <v>0</v>
      </c>
      <c r="M54" s="85">
        <f t="shared" si="4"/>
        <v>0</v>
      </c>
    </row>
    <row r="55" spans="1:13" ht="76.5" x14ac:dyDescent="0.2">
      <c r="A55" s="22">
        <v>47</v>
      </c>
      <c r="B55" s="23" t="s">
        <v>69</v>
      </c>
      <c r="C55" s="23" t="s">
        <v>95</v>
      </c>
      <c r="D55" s="23" t="s">
        <v>194</v>
      </c>
      <c r="E55" s="39" t="s">
        <v>96</v>
      </c>
      <c r="F55" s="47" t="s">
        <v>97</v>
      </c>
      <c r="G55" s="24"/>
      <c r="H55" s="66" t="s">
        <v>72</v>
      </c>
      <c r="I55" s="74">
        <v>4</v>
      </c>
      <c r="J55" s="78">
        <f t="shared" si="5"/>
        <v>1.4234875444839857E-2</v>
      </c>
      <c r="K55" s="82" t="s">
        <v>73</v>
      </c>
      <c r="L55" s="25">
        <v>0</v>
      </c>
      <c r="M55" s="85">
        <f t="shared" si="4"/>
        <v>0</v>
      </c>
    </row>
    <row r="56" spans="1:13" ht="89.25" x14ac:dyDescent="0.2">
      <c r="A56" s="22">
        <v>48</v>
      </c>
      <c r="B56" s="23" t="s">
        <v>69</v>
      </c>
      <c r="C56" s="23" t="s">
        <v>98</v>
      </c>
      <c r="D56" s="23" t="s">
        <v>194</v>
      </c>
      <c r="E56" s="39" t="s">
        <v>96</v>
      </c>
      <c r="F56" s="47" t="s">
        <v>99</v>
      </c>
      <c r="G56" s="24"/>
      <c r="H56" s="66" t="s">
        <v>72</v>
      </c>
      <c r="I56" s="74">
        <v>4</v>
      </c>
      <c r="J56" s="78">
        <f t="shared" si="5"/>
        <v>1.4234875444839857E-2</v>
      </c>
      <c r="K56" s="82" t="s">
        <v>73</v>
      </c>
      <c r="L56" s="25">
        <v>0</v>
      </c>
      <c r="M56" s="85">
        <f t="shared" si="4"/>
        <v>0</v>
      </c>
    </row>
    <row r="57" spans="1:13" ht="76.5" x14ac:dyDescent="0.2">
      <c r="A57" s="22">
        <v>49</v>
      </c>
      <c r="B57" s="23" t="s">
        <v>69</v>
      </c>
      <c r="C57" s="23" t="s">
        <v>100</v>
      </c>
      <c r="D57" s="23" t="s">
        <v>11</v>
      </c>
      <c r="E57" s="39" t="s">
        <v>101</v>
      </c>
      <c r="F57" s="47" t="s">
        <v>102</v>
      </c>
      <c r="G57" s="24"/>
      <c r="H57" s="66" t="s">
        <v>72</v>
      </c>
      <c r="I57" s="74">
        <v>4</v>
      </c>
      <c r="J57" s="78">
        <f t="shared" si="5"/>
        <v>1.4234875444839857E-2</v>
      </c>
      <c r="K57" s="82" t="s">
        <v>73</v>
      </c>
      <c r="L57" s="25">
        <v>0</v>
      </c>
      <c r="M57" s="85">
        <f t="shared" si="4"/>
        <v>0</v>
      </c>
    </row>
    <row r="58" spans="1:13" ht="76.5" x14ac:dyDescent="0.2">
      <c r="A58" s="22">
        <v>50</v>
      </c>
      <c r="B58" s="23" t="s">
        <v>69</v>
      </c>
      <c r="C58" s="23" t="s">
        <v>104</v>
      </c>
      <c r="D58" s="23" t="s">
        <v>201</v>
      </c>
      <c r="E58" s="39" t="s">
        <v>103</v>
      </c>
      <c r="F58" s="47" t="s">
        <v>105</v>
      </c>
      <c r="G58" s="24"/>
      <c r="H58" s="66" t="s">
        <v>72</v>
      </c>
      <c r="I58" s="74">
        <v>4</v>
      </c>
      <c r="J58" s="78">
        <f t="shared" si="5"/>
        <v>1.4234875444839857E-2</v>
      </c>
      <c r="K58" s="82" t="s">
        <v>73</v>
      </c>
      <c r="L58" s="25">
        <v>0</v>
      </c>
      <c r="M58" s="85">
        <f t="shared" si="4"/>
        <v>0</v>
      </c>
    </row>
    <row r="59" spans="1:13" ht="76.5" x14ac:dyDescent="0.2">
      <c r="A59" s="22">
        <v>51</v>
      </c>
      <c r="B59" s="23" t="s">
        <v>69</v>
      </c>
      <c r="C59" s="23" t="s">
        <v>108</v>
      </c>
      <c r="D59" s="23" t="s">
        <v>194</v>
      </c>
      <c r="E59" s="39" t="s">
        <v>109</v>
      </c>
      <c r="F59" s="51" t="s">
        <v>261</v>
      </c>
      <c r="G59" s="24"/>
      <c r="H59" s="66" t="s">
        <v>72</v>
      </c>
      <c r="I59" s="74">
        <v>4</v>
      </c>
      <c r="J59" s="78">
        <f t="shared" si="5"/>
        <v>1.4234875444839857E-2</v>
      </c>
      <c r="K59" s="82" t="s">
        <v>73</v>
      </c>
      <c r="L59" s="25">
        <v>0</v>
      </c>
      <c r="M59" s="85">
        <f t="shared" si="4"/>
        <v>0</v>
      </c>
    </row>
    <row r="60" spans="1:13" ht="76.5" x14ac:dyDescent="0.2">
      <c r="A60" s="22">
        <v>52</v>
      </c>
      <c r="B60" s="23" t="s">
        <v>112</v>
      </c>
      <c r="C60" s="23" t="s">
        <v>113</v>
      </c>
      <c r="D60" s="23" t="s">
        <v>194</v>
      </c>
      <c r="E60" s="39" t="s">
        <v>109</v>
      </c>
      <c r="F60" s="47" t="s">
        <v>262</v>
      </c>
      <c r="G60" s="24"/>
      <c r="H60" s="66" t="s">
        <v>72</v>
      </c>
      <c r="I60" s="74">
        <v>4</v>
      </c>
      <c r="J60" s="78">
        <f t="shared" si="5"/>
        <v>1.4234875444839857E-2</v>
      </c>
      <c r="K60" s="82" t="s">
        <v>73</v>
      </c>
      <c r="L60" s="25">
        <v>0</v>
      </c>
      <c r="M60" s="85">
        <f t="shared" si="4"/>
        <v>0</v>
      </c>
    </row>
    <row r="61" spans="1:13" ht="76.5" x14ac:dyDescent="0.2">
      <c r="A61" s="22">
        <v>53</v>
      </c>
      <c r="B61" s="23" t="s">
        <v>69</v>
      </c>
      <c r="C61" s="23" t="s">
        <v>116</v>
      </c>
      <c r="D61" s="23" t="s">
        <v>194</v>
      </c>
      <c r="E61" s="39" t="s">
        <v>109</v>
      </c>
      <c r="F61" s="47" t="s">
        <v>263</v>
      </c>
      <c r="G61" s="24"/>
      <c r="H61" s="66" t="s">
        <v>72</v>
      </c>
      <c r="I61" s="74">
        <v>4</v>
      </c>
      <c r="J61" s="78">
        <f t="shared" si="5"/>
        <v>1.4234875444839857E-2</v>
      </c>
      <c r="K61" s="82" t="s">
        <v>73</v>
      </c>
      <c r="L61" s="25">
        <v>0</v>
      </c>
      <c r="M61" s="85">
        <f t="shared" si="4"/>
        <v>0</v>
      </c>
    </row>
    <row r="62" spans="1:13" ht="76.5" x14ac:dyDescent="0.2">
      <c r="A62" s="22">
        <v>54</v>
      </c>
      <c r="B62" s="23" t="s">
        <v>69</v>
      </c>
      <c r="C62" s="23" t="s">
        <v>119</v>
      </c>
      <c r="D62" s="23" t="s">
        <v>194</v>
      </c>
      <c r="E62" s="39" t="s">
        <v>109</v>
      </c>
      <c r="F62" s="47" t="s">
        <v>120</v>
      </c>
      <c r="G62" s="24"/>
      <c r="H62" s="66" t="s">
        <v>72</v>
      </c>
      <c r="I62" s="74">
        <v>4</v>
      </c>
      <c r="J62" s="78">
        <f t="shared" si="5"/>
        <v>1.4234875444839857E-2</v>
      </c>
      <c r="K62" s="82" t="s">
        <v>73</v>
      </c>
      <c r="L62" s="25">
        <v>0</v>
      </c>
      <c r="M62" s="85">
        <f t="shared" si="4"/>
        <v>0</v>
      </c>
    </row>
    <row r="63" spans="1:13" ht="76.5" x14ac:dyDescent="0.2">
      <c r="A63" s="22">
        <v>55</v>
      </c>
      <c r="B63" s="23" t="s">
        <v>69</v>
      </c>
      <c r="C63" s="23" t="s">
        <v>264</v>
      </c>
      <c r="D63" s="23" t="s">
        <v>194</v>
      </c>
      <c r="E63" s="39" t="s">
        <v>109</v>
      </c>
      <c r="F63" s="47" t="s">
        <v>265</v>
      </c>
      <c r="G63" s="24"/>
      <c r="H63" s="66" t="s">
        <v>72</v>
      </c>
      <c r="I63" s="74">
        <v>4</v>
      </c>
      <c r="J63" s="78">
        <f t="shared" si="5"/>
        <v>1.4234875444839857E-2</v>
      </c>
      <c r="K63" s="82" t="s">
        <v>73</v>
      </c>
      <c r="L63" s="25">
        <v>0</v>
      </c>
      <c r="M63" s="85">
        <f t="shared" si="4"/>
        <v>0</v>
      </c>
    </row>
    <row r="64" spans="1:13" ht="76.5" x14ac:dyDescent="0.2">
      <c r="A64" s="22">
        <v>56</v>
      </c>
      <c r="B64" s="23" t="s">
        <v>112</v>
      </c>
      <c r="C64" s="23" t="s">
        <v>264</v>
      </c>
      <c r="D64" s="23" t="s">
        <v>194</v>
      </c>
      <c r="E64" s="39" t="s">
        <v>109</v>
      </c>
      <c r="F64" s="47" t="s">
        <v>266</v>
      </c>
      <c r="G64" s="24"/>
      <c r="H64" s="66" t="s">
        <v>72</v>
      </c>
      <c r="I64" s="74">
        <v>4</v>
      </c>
      <c r="J64" s="78">
        <f t="shared" si="5"/>
        <v>1.4234875444839857E-2</v>
      </c>
      <c r="K64" s="82" t="s">
        <v>73</v>
      </c>
      <c r="L64" s="25">
        <v>0</v>
      </c>
      <c r="M64" s="85">
        <f t="shared" si="4"/>
        <v>0</v>
      </c>
    </row>
    <row r="65" spans="1:13" ht="76.5" x14ac:dyDescent="0.2">
      <c r="A65" s="22">
        <v>57</v>
      </c>
      <c r="B65" s="23" t="s">
        <v>69</v>
      </c>
      <c r="C65" s="23" t="s">
        <v>267</v>
      </c>
      <c r="D65" s="23" t="s">
        <v>194</v>
      </c>
      <c r="E65" s="39" t="s">
        <v>76</v>
      </c>
      <c r="F65" s="47" t="s">
        <v>268</v>
      </c>
      <c r="G65" s="24"/>
      <c r="H65" s="66" t="s">
        <v>72</v>
      </c>
      <c r="I65" s="74">
        <v>4</v>
      </c>
      <c r="J65" s="78">
        <f t="shared" si="5"/>
        <v>1.4234875444839857E-2</v>
      </c>
      <c r="K65" s="82" t="s">
        <v>73</v>
      </c>
      <c r="L65" s="25">
        <v>0</v>
      </c>
      <c r="M65" s="85">
        <f t="shared" si="4"/>
        <v>0</v>
      </c>
    </row>
    <row r="66" spans="1:13" ht="89.25" x14ac:dyDescent="0.2">
      <c r="A66" s="22">
        <v>58</v>
      </c>
      <c r="B66" s="23" t="s">
        <v>69</v>
      </c>
      <c r="C66" s="23" t="s">
        <v>269</v>
      </c>
      <c r="D66" s="23" t="s">
        <v>194</v>
      </c>
      <c r="E66" s="39" t="s">
        <v>76</v>
      </c>
      <c r="F66" s="47" t="s">
        <v>268</v>
      </c>
      <c r="G66" s="24"/>
      <c r="H66" s="66" t="s">
        <v>72</v>
      </c>
      <c r="I66" s="74">
        <v>4</v>
      </c>
      <c r="J66" s="78">
        <f t="shared" si="5"/>
        <v>1.4234875444839857E-2</v>
      </c>
      <c r="K66" s="82" t="s">
        <v>73</v>
      </c>
      <c r="L66" s="25">
        <v>0</v>
      </c>
      <c r="M66" s="85">
        <f t="shared" si="4"/>
        <v>0</v>
      </c>
    </row>
    <row r="67" spans="1:13" ht="76.5" x14ac:dyDescent="0.2">
      <c r="A67" s="22">
        <v>59</v>
      </c>
      <c r="B67" s="23" t="s">
        <v>69</v>
      </c>
      <c r="C67" s="23" t="s">
        <v>270</v>
      </c>
      <c r="D67" s="23" t="s">
        <v>201</v>
      </c>
      <c r="E67" s="39" t="s">
        <v>76</v>
      </c>
      <c r="F67" s="47" t="s">
        <v>271</v>
      </c>
      <c r="G67" s="24"/>
      <c r="H67" s="66" t="s">
        <v>72</v>
      </c>
      <c r="I67" s="74">
        <v>4</v>
      </c>
      <c r="J67" s="78">
        <f t="shared" si="5"/>
        <v>1.4234875444839857E-2</v>
      </c>
      <c r="K67" s="82" t="s">
        <v>73</v>
      </c>
      <c r="L67" s="25">
        <v>0</v>
      </c>
      <c r="M67" s="85">
        <f t="shared" si="4"/>
        <v>0</v>
      </c>
    </row>
    <row r="68" spans="1:13" ht="76.5" x14ac:dyDescent="0.2">
      <c r="A68" s="22">
        <v>60</v>
      </c>
      <c r="B68" s="23" t="s">
        <v>69</v>
      </c>
      <c r="C68" s="23" t="s">
        <v>153</v>
      </c>
      <c r="D68" s="23" t="s">
        <v>194</v>
      </c>
      <c r="E68" s="39" t="s">
        <v>154</v>
      </c>
      <c r="F68" s="50" t="s">
        <v>155</v>
      </c>
      <c r="G68" s="24"/>
      <c r="H68" s="66" t="s">
        <v>72</v>
      </c>
      <c r="I68" s="74">
        <v>4</v>
      </c>
      <c r="J68" s="78">
        <f t="shared" si="5"/>
        <v>1.4234875444839857E-2</v>
      </c>
      <c r="K68" s="82" t="s">
        <v>73</v>
      </c>
      <c r="L68" s="25">
        <v>0</v>
      </c>
      <c r="M68" s="85">
        <f t="shared" si="4"/>
        <v>0</v>
      </c>
    </row>
    <row r="69" spans="1:13" ht="76.5" x14ac:dyDescent="0.2">
      <c r="A69" s="22">
        <v>61</v>
      </c>
      <c r="B69" s="23" t="s">
        <v>69</v>
      </c>
      <c r="C69" s="23" t="s">
        <v>160</v>
      </c>
      <c r="D69" s="23" t="s">
        <v>194</v>
      </c>
      <c r="E69" s="39" t="s">
        <v>154</v>
      </c>
      <c r="F69" s="47" t="s">
        <v>161</v>
      </c>
      <c r="G69" s="24"/>
      <c r="H69" s="66" t="s">
        <v>72</v>
      </c>
      <c r="I69" s="74">
        <v>4</v>
      </c>
      <c r="J69" s="78">
        <f t="shared" si="5"/>
        <v>1.4234875444839857E-2</v>
      </c>
      <c r="K69" s="82" t="s">
        <v>73</v>
      </c>
      <c r="L69" s="25">
        <v>0</v>
      </c>
      <c r="M69" s="85">
        <f t="shared" si="4"/>
        <v>0</v>
      </c>
    </row>
    <row r="70" spans="1:13" ht="89.25" x14ac:dyDescent="0.2">
      <c r="A70" s="22">
        <v>62</v>
      </c>
      <c r="B70" s="23" t="s">
        <v>69</v>
      </c>
      <c r="C70" s="23" t="s">
        <v>162</v>
      </c>
      <c r="D70" s="23" t="s">
        <v>194</v>
      </c>
      <c r="E70" s="39" t="s">
        <v>163</v>
      </c>
      <c r="F70" s="47" t="s">
        <v>164</v>
      </c>
      <c r="G70" s="24"/>
      <c r="H70" s="66" t="s">
        <v>72</v>
      </c>
      <c r="I70" s="74">
        <v>4</v>
      </c>
      <c r="J70" s="78">
        <f t="shared" si="5"/>
        <v>1.4234875444839857E-2</v>
      </c>
      <c r="K70" s="82" t="s">
        <v>73</v>
      </c>
      <c r="L70" s="25">
        <v>0</v>
      </c>
      <c r="M70" s="85">
        <f t="shared" si="4"/>
        <v>0</v>
      </c>
    </row>
    <row r="71" spans="1:13" ht="76.5" x14ac:dyDescent="0.2">
      <c r="A71" s="22">
        <v>63</v>
      </c>
      <c r="B71" s="23" t="s">
        <v>69</v>
      </c>
      <c r="C71" s="23" t="s">
        <v>165</v>
      </c>
      <c r="D71" s="23" t="s">
        <v>194</v>
      </c>
      <c r="E71" s="39" t="s">
        <v>163</v>
      </c>
      <c r="F71" s="47" t="s">
        <v>166</v>
      </c>
      <c r="G71" s="24"/>
      <c r="H71" s="66" t="s">
        <v>72</v>
      </c>
      <c r="I71" s="74">
        <v>4</v>
      </c>
      <c r="J71" s="78">
        <f t="shared" si="5"/>
        <v>1.4234875444839857E-2</v>
      </c>
      <c r="K71" s="82" t="s">
        <v>73</v>
      </c>
      <c r="L71" s="25">
        <v>0</v>
      </c>
      <c r="M71" s="85">
        <f t="shared" si="4"/>
        <v>0</v>
      </c>
    </row>
    <row r="72" spans="1:13" ht="76.5" x14ac:dyDescent="0.2">
      <c r="A72" s="22">
        <v>64</v>
      </c>
      <c r="B72" s="23" t="s">
        <v>69</v>
      </c>
      <c r="C72" s="23" t="s">
        <v>167</v>
      </c>
      <c r="D72" s="23" t="s">
        <v>194</v>
      </c>
      <c r="E72" s="39" t="s">
        <v>163</v>
      </c>
      <c r="F72" s="47" t="s">
        <v>168</v>
      </c>
      <c r="G72" s="24"/>
      <c r="H72" s="66" t="s">
        <v>72</v>
      </c>
      <c r="I72" s="74">
        <v>4</v>
      </c>
      <c r="J72" s="78">
        <f t="shared" si="5"/>
        <v>1.4234875444839857E-2</v>
      </c>
      <c r="K72" s="82" t="s">
        <v>73</v>
      </c>
      <c r="L72" s="25">
        <v>0</v>
      </c>
      <c r="M72" s="85">
        <f t="shared" si="4"/>
        <v>0</v>
      </c>
    </row>
    <row r="73" spans="1:13" ht="153" x14ac:dyDescent="0.2">
      <c r="A73" s="22">
        <v>65</v>
      </c>
      <c r="B73" s="23" t="s">
        <v>69</v>
      </c>
      <c r="C73" s="23" t="s">
        <v>169</v>
      </c>
      <c r="D73" s="23" t="s">
        <v>194</v>
      </c>
      <c r="E73" s="39" t="s">
        <v>170</v>
      </c>
      <c r="F73" s="47" t="s">
        <v>171</v>
      </c>
      <c r="G73" s="24"/>
      <c r="H73" s="66" t="s">
        <v>72</v>
      </c>
      <c r="I73" s="74">
        <v>4</v>
      </c>
      <c r="J73" s="78">
        <f t="shared" si="5"/>
        <v>1.4234875444839857E-2</v>
      </c>
      <c r="K73" s="82" t="s">
        <v>73</v>
      </c>
      <c r="L73" s="25">
        <v>0</v>
      </c>
      <c r="M73" s="85">
        <f t="shared" si="4"/>
        <v>0</v>
      </c>
    </row>
    <row r="74" spans="1:13" ht="76.5" x14ac:dyDescent="0.2">
      <c r="A74" s="22">
        <v>66</v>
      </c>
      <c r="B74" s="23" t="s">
        <v>69</v>
      </c>
      <c r="C74" s="23" t="s">
        <v>272</v>
      </c>
      <c r="D74" s="23" t="s">
        <v>194</v>
      </c>
      <c r="E74" s="39" t="s">
        <v>273</v>
      </c>
      <c r="F74" s="47" t="s">
        <v>274</v>
      </c>
      <c r="G74" s="24"/>
      <c r="H74" s="66" t="s">
        <v>183</v>
      </c>
      <c r="I74" s="74">
        <v>5</v>
      </c>
      <c r="J74" s="78">
        <f t="shared" si="5"/>
        <v>1.7793594306049824E-2</v>
      </c>
      <c r="K74" s="82" t="s">
        <v>73</v>
      </c>
      <c r="L74" s="25">
        <v>0</v>
      </c>
      <c r="M74" s="85">
        <f t="shared" si="4"/>
        <v>0</v>
      </c>
    </row>
    <row r="75" spans="1:13" ht="76.5" x14ac:dyDescent="0.2">
      <c r="A75" s="22">
        <v>67</v>
      </c>
      <c r="B75" s="23" t="s">
        <v>69</v>
      </c>
      <c r="C75" s="23" t="s">
        <v>275</v>
      </c>
      <c r="D75" s="23" t="s">
        <v>194</v>
      </c>
      <c r="E75" s="39" t="s">
        <v>174</v>
      </c>
      <c r="F75" s="47" t="s">
        <v>7</v>
      </c>
      <c r="G75" s="24"/>
      <c r="H75" s="66" t="s">
        <v>72</v>
      </c>
      <c r="I75" s="74">
        <v>4</v>
      </c>
      <c r="J75" s="78">
        <f t="shared" si="5"/>
        <v>1.4234875444839857E-2</v>
      </c>
      <c r="K75" s="82" t="s">
        <v>73</v>
      </c>
      <c r="L75" s="25">
        <v>0</v>
      </c>
      <c r="M75" s="85">
        <f t="shared" si="4"/>
        <v>0</v>
      </c>
    </row>
    <row r="76" spans="1:13" x14ac:dyDescent="0.2">
      <c r="A76" s="58"/>
      <c r="B76" s="58"/>
      <c r="C76" s="58"/>
      <c r="D76" s="58"/>
      <c r="E76" s="58"/>
      <c r="F76" s="58"/>
      <c r="G76" s="58"/>
      <c r="H76" s="75"/>
      <c r="I76" s="75"/>
      <c r="J76" s="75"/>
      <c r="K76" s="75"/>
      <c r="L76" s="58"/>
      <c r="M76" s="75"/>
    </row>
    <row r="77" spans="1:13" x14ac:dyDescent="0.2">
      <c r="A77" s="7"/>
      <c r="B77" s="13"/>
      <c r="C77" s="13"/>
      <c r="D77" s="13"/>
      <c r="E77" s="13"/>
      <c r="F77" s="13"/>
      <c r="G77" s="9" t="s">
        <v>77</v>
      </c>
      <c r="H77" s="67"/>
      <c r="I77" s="76">
        <f>SUM(I9:I75)</f>
        <v>281</v>
      </c>
      <c r="J77" s="79">
        <f>SUM(J9:J75)</f>
        <v>0.99999999999999878</v>
      </c>
      <c r="K77" s="83"/>
      <c r="L77" s="8"/>
      <c r="M77" s="86">
        <f>SUM(M9:M75)</f>
        <v>0</v>
      </c>
    </row>
  </sheetData>
  <autoFilter ref="A8:M50"/>
  <dataValidations count="2">
    <dataValidation type="list" allowBlank="1" showInputMessage="1" showErrorMessage="1" sqref="D9:D75">
      <formula1>Solution</formula1>
    </dataValidation>
    <dataValidation type="list" allowBlank="1" showInputMessage="1" showErrorMessage="1" sqref="H9:H50 H59:H75">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Config!$E$3:$E$9</xm:f>
          </x14:formula1>
          <xm:sqref>H51:H58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0:F29"/>
  <sheetViews>
    <sheetView workbookViewId="0"/>
  </sheetViews>
  <sheetFormatPr defaultRowHeight="15" x14ac:dyDescent="0.25"/>
  <cols>
    <col min="2" max="2" width="13.28515625" bestFit="1" customWidth="1"/>
    <col min="3" max="3" width="18.42578125" bestFit="1" customWidth="1"/>
    <col min="5" max="5" width="12.7109375" bestFit="1" customWidth="1"/>
    <col min="6" max="6" width="16.5703125" bestFit="1" customWidth="1"/>
  </cols>
  <sheetData>
    <row r="20" spans="2:6" x14ac:dyDescent="0.25">
      <c r="B20" t="s">
        <v>276</v>
      </c>
      <c r="C20" t="s">
        <v>62</v>
      </c>
      <c r="E20" s="26" t="s">
        <v>277</v>
      </c>
      <c r="F20" s="26" t="s">
        <v>278</v>
      </c>
    </row>
    <row r="21" spans="2:6" x14ac:dyDescent="0.25">
      <c r="B21" s="26">
        <v>0</v>
      </c>
      <c r="C21" s="26" t="s">
        <v>279</v>
      </c>
      <c r="E21" s="34">
        <v>0</v>
      </c>
      <c r="F21" s="26" t="s">
        <v>280</v>
      </c>
    </row>
    <row r="22" spans="2:6" x14ac:dyDescent="0.25">
      <c r="B22" s="26">
        <v>1</v>
      </c>
      <c r="C22" s="26" t="s">
        <v>281</v>
      </c>
      <c r="E22" s="34">
        <v>0.25</v>
      </c>
      <c r="F22" s="26" t="s">
        <v>282</v>
      </c>
    </row>
    <row r="23" spans="2:6" x14ac:dyDescent="0.25">
      <c r="B23" s="26">
        <v>2</v>
      </c>
      <c r="C23" s="26" t="s">
        <v>74</v>
      </c>
      <c r="E23" s="34">
        <v>0.5</v>
      </c>
      <c r="F23" s="26" t="s">
        <v>283</v>
      </c>
    </row>
    <row r="24" spans="2:6" x14ac:dyDescent="0.25">
      <c r="B24" s="26">
        <v>3</v>
      </c>
      <c r="C24" s="26" t="s">
        <v>75</v>
      </c>
      <c r="E24" s="34">
        <v>0.75</v>
      </c>
      <c r="F24" s="26" t="s">
        <v>284</v>
      </c>
    </row>
    <row r="25" spans="2:6" x14ac:dyDescent="0.25">
      <c r="B25" s="26">
        <v>4</v>
      </c>
      <c r="C25" s="26" t="s">
        <v>72</v>
      </c>
      <c r="E25" s="34">
        <v>1</v>
      </c>
      <c r="F25" s="26" t="s">
        <v>285</v>
      </c>
    </row>
    <row r="26" spans="2:6" x14ac:dyDescent="0.25">
      <c r="B26" s="26">
        <v>5</v>
      </c>
      <c r="C26" s="26" t="s">
        <v>183</v>
      </c>
      <c r="E26" s="33"/>
    </row>
    <row r="27" spans="2:6" x14ac:dyDescent="0.25">
      <c r="B27" s="26">
        <v>6</v>
      </c>
      <c r="C27" s="26" t="s">
        <v>286</v>
      </c>
    </row>
    <row r="29" spans="2:6" x14ac:dyDescent="0.25">
      <c r="B29" s="43" t="s">
        <v>287</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2:G13"/>
  <sheetViews>
    <sheetView workbookViewId="0"/>
  </sheetViews>
  <sheetFormatPr defaultRowHeight="15" x14ac:dyDescent="0.25"/>
  <cols>
    <col min="2" max="2" width="25.28515625" bestFit="1" customWidth="1"/>
    <col min="4" max="4" width="12" bestFit="1" customWidth="1"/>
    <col min="5" max="5" width="16.7109375" bestFit="1" customWidth="1"/>
    <col min="7" max="7" width="19.85546875" bestFit="1" customWidth="1"/>
  </cols>
  <sheetData>
    <row r="2" spans="2:7" x14ac:dyDescent="0.25">
      <c r="B2" s="37" t="s">
        <v>193</v>
      </c>
      <c r="D2" s="37" t="s">
        <v>276</v>
      </c>
      <c r="E2" s="37" t="s">
        <v>62</v>
      </c>
      <c r="G2" s="37" t="s">
        <v>106</v>
      </c>
    </row>
    <row r="3" spans="2:7" x14ac:dyDescent="0.25">
      <c r="B3" s="26" t="s">
        <v>201</v>
      </c>
      <c r="D3" s="26">
        <v>0</v>
      </c>
      <c r="E3" s="26" t="s">
        <v>279</v>
      </c>
      <c r="G3" s="26" t="s">
        <v>2</v>
      </c>
    </row>
    <row r="4" spans="2:7" x14ac:dyDescent="0.25">
      <c r="B4" s="26" t="s">
        <v>11</v>
      </c>
      <c r="D4" s="26">
        <v>1</v>
      </c>
      <c r="E4" s="26" t="s">
        <v>281</v>
      </c>
      <c r="G4" s="26" t="s">
        <v>288</v>
      </c>
    </row>
    <row r="5" spans="2:7" x14ac:dyDescent="0.25">
      <c r="B5" s="26" t="s">
        <v>194</v>
      </c>
      <c r="D5" s="26">
        <v>2</v>
      </c>
      <c r="E5" s="26" t="s">
        <v>74</v>
      </c>
      <c r="G5" s="26" t="s">
        <v>5</v>
      </c>
    </row>
    <row r="6" spans="2:7" x14ac:dyDescent="0.25">
      <c r="D6" s="26">
        <v>3</v>
      </c>
      <c r="E6" s="26" t="s">
        <v>75</v>
      </c>
      <c r="G6" s="26" t="s">
        <v>6</v>
      </c>
    </row>
    <row r="7" spans="2:7" x14ac:dyDescent="0.25">
      <c r="D7" s="26">
        <v>4</v>
      </c>
      <c r="E7" s="26" t="s">
        <v>72</v>
      </c>
    </row>
    <row r="8" spans="2:7" x14ac:dyDescent="0.25">
      <c r="D8" s="26">
        <v>5</v>
      </c>
      <c r="E8" s="26" t="s">
        <v>183</v>
      </c>
    </row>
    <row r="9" spans="2:7" x14ac:dyDescent="0.25">
      <c r="D9" s="26">
        <v>6</v>
      </c>
      <c r="E9" s="26" t="s">
        <v>286</v>
      </c>
    </row>
    <row r="13" spans="2:7" x14ac:dyDescent="0.25">
      <c r="B13" s="53" t="s">
        <v>289</v>
      </c>
    </row>
  </sheetData>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O34"/>
  <sheetViews>
    <sheetView workbookViewId="0"/>
  </sheetViews>
  <sheetFormatPr defaultRowHeight="15" x14ac:dyDescent="0.25"/>
  <sheetData>
    <row r="1" spans="1:15" x14ac:dyDescent="0.25">
      <c r="A1" s="43" t="s">
        <v>290</v>
      </c>
    </row>
    <row r="2" spans="1:15" ht="15.75" thickBot="1" x14ac:dyDescent="0.3">
      <c r="B2" s="43" t="s">
        <v>291</v>
      </c>
    </row>
    <row r="3" spans="1:15" ht="15.75" thickBot="1" x14ac:dyDescent="0.3">
      <c r="B3" s="301" t="s">
        <v>292</v>
      </c>
      <c r="C3" s="302"/>
    </row>
    <row r="4" spans="1:15" x14ac:dyDescent="0.25">
      <c r="B4" s="303"/>
      <c r="C4" s="304"/>
      <c r="D4" s="304"/>
      <c r="E4" s="304"/>
      <c r="F4" s="304"/>
      <c r="G4" s="304"/>
      <c r="H4" s="304"/>
      <c r="I4" s="304"/>
      <c r="J4" s="304"/>
      <c r="K4" s="304"/>
      <c r="L4" s="304"/>
      <c r="M4" s="304"/>
      <c r="N4" s="304"/>
      <c r="O4" s="305"/>
    </row>
    <row r="5" spans="1:15" x14ac:dyDescent="0.25">
      <c r="B5" s="306"/>
      <c r="C5" s="307"/>
      <c r="D5" s="307"/>
      <c r="E5" s="307"/>
      <c r="F5" s="307"/>
      <c r="G5" s="307"/>
      <c r="H5" s="307"/>
      <c r="I5" s="307"/>
      <c r="J5" s="307"/>
      <c r="K5" s="307"/>
      <c r="L5" s="307"/>
      <c r="M5" s="307"/>
      <c r="N5" s="307"/>
      <c r="O5" s="308"/>
    </row>
    <row r="6" spans="1:15" x14ac:dyDescent="0.25">
      <c r="B6" s="306"/>
      <c r="C6" s="307"/>
      <c r="D6" s="307"/>
      <c r="E6" s="307"/>
      <c r="F6" s="307"/>
      <c r="G6" s="307"/>
      <c r="H6" s="307"/>
      <c r="I6" s="307"/>
      <c r="J6" s="307"/>
      <c r="K6" s="307"/>
      <c r="L6" s="307"/>
      <c r="M6" s="307"/>
      <c r="N6" s="307"/>
      <c r="O6" s="308"/>
    </row>
    <row r="7" spans="1:15" x14ac:dyDescent="0.25">
      <c r="B7" s="306"/>
      <c r="C7" s="307"/>
      <c r="D7" s="307"/>
      <c r="E7" s="307"/>
      <c r="F7" s="307"/>
      <c r="G7" s="307"/>
      <c r="H7" s="307"/>
      <c r="I7" s="307"/>
      <c r="J7" s="307"/>
      <c r="K7" s="307"/>
      <c r="L7" s="307"/>
      <c r="M7" s="307"/>
      <c r="N7" s="307"/>
      <c r="O7" s="308"/>
    </row>
    <row r="8" spans="1:15" x14ac:dyDescent="0.25">
      <c r="B8" s="306"/>
      <c r="C8" s="307"/>
      <c r="D8" s="307"/>
      <c r="E8" s="307"/>
      <c r="F8" s="307"/>
      <c r="G8" s="307"/>
      <c r="H8" s="307"/>
      <c r="I8" s="307"/>
      <c r="J8" s="307"/>
      <c r="K8" s="307"/>
      <c r="L8" s="307"/>
      <c r="M8" s="307"/>
      <c r="N8" s="307"/>
      <c r="O8" s="308"/>
    </row>
    <row r="9" spans="1:15" x14ac:dyDescent="0.25">
      <c r="B9" s="306"/>
      <c r="C9" s="307"/>
      <c r="D9" s="307"/>
      <c r="E9" s="307"/>
      <c r="F9" s="307"/>
      <c r="G9" s="307"/>
      <c r="H9" s="307"/>
      <c r="I9" s="307"/>
      <c r="J9" s="307"/>
      <c r="K9" s="307"/>
      <c r="L9" s="307"/>
      <c r="M9" s="307"/>
      <c r="N9" s="307"/>
      <c r="O9" s="308"/>
    </row>
    <row r="10" spans="1:15" x14ac:dyDescent="0.25">
      <c r="B10" s="306"/>
      <c r="C10" s="307"/>
      <c r="D10" s="307"/>
      <c r="E10" s="307"/>
      <c r="F10" s="307"/>
      <c r="G10" s="307"/>
      <c r="H10" s="307"/>
      <c r="I10" s="307"/>
      <c r="J10" s="307"/>
      <c r="K10" s="307"/>
      <c r="L10" s="307"/>
      <c r="M10" s="307"/>
      <c r="N10" s="307"/>
      <c r="O10" s="308"/>
    </row>
    <row r="11" spans="1:15" x14ac:dyDescent="0.25">
      <c r="B11" s="306"/>
      <c r="C11" s="307"/>
      <c r="D11" s="307"/>
      <c r="E11" s="307"/>
      <c r="F11" s="307"/>
      <c r="G11" s="307"/>
      <c r="H11" s="307"/>
      <c r="I11" s="307"/>
      <c r="J11" s="307"/>
      <c r="K11" s="307"/>
      <c r="L11" s="307"/>
      <c r="M11" s="307"/>
      <c r="N11" s="307"/>
      <c r="O11" s="308"/>
    </row>
    <row r="12" spans="1:15" x14ac:dyDescent="0.25">
      <c r="B12" s="306"/>
      <c r="C12" s="307"/>
      <c r="D12" s="307"/>
      <c r="E12" s="307"/>
      <c r="F12" s="307"/>
      <c r="G12" s="307"/>
      <c r="H12" s="307"/>
      <c r="I12" s="307"/>
      <c r="J12" s="307"/>
      <c r="K12" s="307"/>
      <c r="L12" s="307"/>
      <c r="M12" s="307"/>
      <c r="N12" s="307"/>
      <c r="O12" s="308"/>
    </row>
    <row r="13" spans="1:15" x14ac:dyDescent="0.25">
      <c r="B13" s="306"/>
      <c r="C13" s="307"/>
      <c r="D13" s="307"/>
      <c r="E13" s="307"/>
      <c r="F13" s="307"/>
      <c r="G13" s="307"/>
      <c r="H13" s="307"/>
      <c r="I13" s="307"/>
      <c r="J13" s="307"/>
      <c r="K13" s="307"/>
      <c r="L13" s="307"/>
      <c r="M13" s="307"/>
      <c r="N13" s="307"/>
      <c r="O13" s="308"/>
    </row>
    <row r="14" spans="1:15" x14ac:dyDescent="0.25">
      <c r="B14" s="306"/>
      <c r="C14" s="307"/>
      <c r="D14" s="307"/>
      <c r="E14" s="307"/>
      <c r="F14" s="307"/>
      <c r="G14" s="307"/>
      <c r="H14" s="307"/>
      <c r="I14" s="307"/>
      <c r="J14" s="307"/>
      <c r="K14" s="307"/>
      <c r="L14" s="307"/>
      <c r="M14" s="307"/>
      <c r="N14" s="307"/>
      <c r="O14" s="308"/>
    </row>
    <row r="15" spans="1:15" x14ac:dyDescent="0.25">
      <c r="B15" s="306"/>
      <c r="C15" s="307"/>
      <c r="D15" s="307"/>
      <c r="E15" s="307"/>
      <c r="F15" s="307"/>
      <c r="G15" s="307"/>
      <c r="H15" s="307"/>
      <c r="I15" s="307"/>
      <c r="J15" s="307"/>
      <c r="K15" s="307"/>
      <c r="L15" s="307"/>
      <c r="M15" s="307"/>
      <c r="N15" s="307"/>
      <c r="O15" s="308"/>
    </row>
    <row r="16" spans="1:15" x14ac:dyDescent="0.25">
      <c r="B16" s="306"/>
      <c r="C16" s="307"/>
      <c r="D16" s="307"/>
      <c r="E16" s="307"/>
      <c r="F16" s="307"/>
      <c r="G16" s="307"/>
      <c r="H16" s="307"/>
      <c r="I16" s="307"/>
      <c r="J16" s="307"/>
      <c r="K16" s="307"/>
      <c r="L16" s="307"/>
      <c r="M16" s="307"/>
      <c r="N16" s="307"/>
      <c r="O16" s="308"/>
    </row>
    <row r="17" spans="2:15" ht="15.75" thickBot="1" x14ac:dyDescent="0.3">
      <c r="B17" s="309"/>
      <c r="C17" s="310"/>
      <c r="D17" s="310"/>
      <c r="E17" s="310"/>
      <c r="F17" s="310"/>
      <c r="G17" s="310"/>
      <c r="H17" s="310"/>
      <c r="I17" s="310"/>
      <c r="J17" s="310"/>
      <c r="K17" s="310"/>
      <c r="L17" s="310"/>
      <c r="M17" s="310"/>
      <c r="N17" s="310"/>
      <c r="O17" s="311"/>
    </row>
    <row r="18" spans="2:15" ht="15.75" thickBot="1" x14ac:dyDescent="0.3"/>
    <row r="19" spans="2:15" ht="15.75" thickBot="1" x14ac:dyDescent="0.3">
      <c r="B19" s="301" t="s">
        <v>293</v>
      </c>
      <c r="C19" s="302"/>
    </row>
    <row r="20" spans="2:15" x14ac:dyDescent="0.25">
      <c r="B20" s="303"/>
      <c r="C20" s="304"/>
      <c r="D20" s="304"/>
      <c r="E20" s="304"/>
      <c r="F20" s="304"/>
      <c r="G20" s="304"/>
      <c r="H20" s="304"/>
      <c r="I20" s="304"/>
      <c r="J20" s="304"/>
      <c r="K20" s="304"/>
      <c r="L20" s="304"/>
      <c r="M20" s="304"/>
      <c r="N20" s="304"/>
      <c r="O20" s="305"/>
    </row>
    <row r="21" spans="2:15" x14ac:dyDescent="0.25">
      <c r="B21" s="306"/>
      <c r="C21" s="307"/>
      <c r="D21" s="307"/>
      <c r="E21" s="307"/>
      <c r="F21" s="307"/>
      <c r="G21" s="307"/>
      <c r="H21" s="307"/>
      <c r="I21" s="307"/>
      <c r="J21" s="307"/>
      <c r="K21" s="307"/>
      <c r="L21" s="307"/>
      <c r="M21" s="307"/>
      <c r="N21" s="307"/>
      <c r="O21" s="308"/>
    </row>
    <row r="22" spans="2:15" x14ac:dyDescent="0.25">
      <c r="B22" s="306"/>
      <c r="C22" s="307"/>
      <c r="D22" s="307"/>
      <c r="E22" s="307"/>
      <c r="F22" s="307"/>
      <c r="G22" s="307"/>
      <c r="H22" s="307"/>
      <c r="I22" s="307"/>
      <c r="J22" s="307"/>
      <c r="K22" s="307"/>
      <c r="L22" s="307"/>
      <c r="M22" s="307"/>
      <c r="N22" s="307"/>
      <c r="O22" s="308"/>
    </row>
    <row r="23" spans="2:15" x14ac:dyDescent="0.25">
      <c r="B23" s="306"/>
      <c r="C23" s="307"/>
      <c r="D23" s="307"/>
      <c r="E23" s="307"/>
      <c r="F23" s="307"/>
      <c r="G23" s="307"/>
      <c r="H23" s="307"/>
      <c r="I23" s="307"/>
      <c r="J23" s="307"/>
      <c r="K23" s="307"/>
      <c r="L23" s="307"/>
      <c r="M23" s="307"/>
      <c r="N23" s="307"/>
      <c r="O23" s="308"/>
    </row>
    <row r="24" spans="2:15" x14ac:dyDescent="0.25">
      <c r="B24" s="306"/>
      <c r="C24" s="307"/>
      <c r="D24" s="307"/>
      <c r="E24" s="307"/>
      <c r="F24" s="307"/>
      <c r="G24" s="307"/>
      <c r="H24" s="307"/>
      <c r="I24" s="307"/>
      <c r="J24" s="307"/>
      <c r="K24" s="307"/>
      <c r="L24" s="307"/>
      <c r="M24" s="307"/>
      <c r="N24" s="307"/>
      <c r="O24" s="308"/>
    </row>
    <row r="25" spans="2:15" x14ac:dyDescent="0.25">
      <c r="B25" s="306"/>
      <c r="C25" s="307"/>
      <c r="D25" s="307"/>
      <c r="E25" s="307"/>
      <c r="F25" s="307"/>
      <c r="G25" s="307"/>
      <c r="H25" s="307"/>
      <c r="I25" s="307"/>
      <c r="J25" s="307"/>
      <c r="K25" s="307"/>
      <c r="L25" s="307"/>
      <c r="M25" s="307"/>
      <c r="N25" s="307"/>
      <c r="O25" s="308"/>
    </row>
    <row r="26" spans="2:15" x14ac:dyDescent="0.25">
      <c r="B26" s="306"/>
      <c r="C26" s="307"/>
      <c r="D26" s="307"/>
      <c r="E26" s="307"/>
      <c r="F26" s="307"/>
      <c r="G26" s="307"/>
      <c r="H26" s="307"/>
      <c r="I26" s="307"/>
      <c r="J26" s="307"/>
      <c r="K26" s="307"/>
      <c r="L26" s="307"/>
      <c r="M26" s="307"/>
      <c r="N26" s="307"/>
      <c r="O26" s="308"/>
    </row>
    <row r="27" spans="2:15" x14ac:dyDescent="0.25">
      <c r="B27" s="306"/>
      <c r="C27" s="307"/>
      <c r="D27" s="307"/>
      <c r="E27" s="307"/>
      <c r="F27" s="307"/>
      <c r="G27" s="307"/>
      <c r="H27" s="307"/>
      <c r="I27" s="307"/>
      <c r="J27" s="307"/>
      <c r="K27" s="307"/>
      <c r="L27" s="307"/>
      <c r="M27" s="307"/>
      <c r="N27" s="307"/>
      <c r="O27" s="308"/>
    </row>
    <row r="28" spans="2:15" x14ac:dyDescent="0.25">
      <c r="B28" s="306"/>
      <c r="C28" s="307"/>
      <c r="D28" s="307"/>
      <c r="E28" s="307"/>
      <c r="F28" s="307"/>
      <c r="G28" s="307"/>
      <c r="H28" s="307"/>
      <c r="I28" s="307"/>
      <c r="J28" s="307"/>
      <c r="K28" s="307"/>
      <c r="L28" s="307"/>
      <c r="M28" s="307"/>
      <c r="N28" s="307"/>
      <c r="O28" s="308"/>
    </row>
    <row r="29" spans="2:15" x14ac:dyDescent="0.25">
      <c r="B29" s="306"/>
      <c r="C29" s="307"/>
      <c r="D29" s="307"/>
      <c r="E29" s="307"/>
      <c r="F29" s="307"/>
      <c r="G29" s="307"/>
      <c r="H29" s="307"/>
      <c r="I29" s="307"/>
      <c r="J29" s="307"/>
      <c r="K29" s="307"/>
      <c r="L29" s="307"/>
      <c r="M29" s="307"/>
      <c r="N29" s="307"/>
      <c r="O29" s="308"/>
    </row>
    <row r="30" spans="2:15" x14ac:dyDescent="0.25">
      <c r="B30" s="306"/>
      <c r="C30" s="307"/>
      <c r="D30" s="307"/>
      <c r="E30" s="307"/>
      <c r="F30" s="307"/>
      <c r="G30" s="307"/>
      <c r="H30" s="307"/>
      <c r="I30" s="307"/>
      <c r="J30" s="307"/>
      <c r="K30" s="307"/>
      <c r="L30" s="307"/>
      <c r="M30" s="307"/>
      <c r="N30" s="307"/>
      <c r="O30" s="308"/>
    </row>
    <row r="31" spans="2:15" x14ac:dyDescent="0.25">
      <c r="B31" s="306"/>
      <c r="C31" s="307"/>
      <c r="D31" s="307"/>
      <c r="E31" s="307"/>
      <c r="F31" s="307"/>
      <c r="G31" s="307"/>
      <c r="H31" s="307"/>
      <c r="I31" s="307"/>
      <c r="J31" s="307"/>
      <c r="K31" s="307"/>
      <c r="L31" s="307"/>
      <c r="M31" s="307"/>
      <c r="N31" s="307"/>
      <c r="O31" s="308"/>
    </row>
    <row r="32" spans="2:15" x14ac:dyDescent="0.25">
      <c r="B32" s="306"/>
      <c r="C32" s="307"/>
      <c r="D32" s="307"/>
      <c r="E32" s="307"/>
      <c r="F32" s="307"/>
      <c r="G32" s="307"/>
      <c r="H32" s="307"/>
      <c r="I32" s="307"/>
      <c r="J32" s="307"/>
      <c r="K32" s="307"/>
      <c r="L32" s="307"/>
      <c r="M32" s="307"/>
      <c r="N32" s="307"/>
      <c r="O32" s="308"/>
    </row>
    <row r="33" spans="2:15" x14ac:dyDescent="0.25">
      <c r="B33" s="306"/>
      <c r="C33" s="307"/>
      <c r="D33" s="307"/>
      <c r="E33" s="307"/>
      <c r="F33" s="307"/>
      <c r="G33" s="307"/>
      <c r="H33" s="307"/>
      <c r="I33" s="307"/>
      <c r="J33" s="307"/>
      <c r="K33" s="307"/>
      <c r="L33" s="307"/>
      <c r="M33" s="307"/>
      <c r="N33" s="307"/>
      <c r="O33" s="308"/>
    </row>
    <row r="34" spans="2:15" ht="15.75" thickBot="1" x14ac:dyDescent="0.3">
      <c r="B34" s="309"/>
      <c r="C34" s="310"/>
      <c r="D34" s="310"/>
      <c r="E34" s="310"/>
      <c r="F34" s="310"/>
      <c r="G34" s="310"/>
      <c r="H34" s="310"/>
      <c r="I34" s="310"/>
      <c r="J34" s="310"/>
      <c r="K34" s="310"/>
      <c r="L34" s="310"/>
      <c r="M34" s="310"/>
      <c r="N34" s="310"/>
      <c r="O34" s="311"/>
    </row>
  </sheetData>
  <mergeCells count="4">
    <mergeCell ref="B3:C3"/>
    <mergeCell ref="B4:O17"/>
    <mergeCell ref="B19:C19"/>
    <mergeCell ref="B20:O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436147A4A3DE4D91DE7E30FB4AA8FD" ma:contentTypeVersion="2" ma:contentTypeDescription="Create a new document." ma:contentTypeScope="" ma:versionID="bf634955adb2209d0e8941d89968d772">
  <xsd:schema xmlns:xsd="http://www.w3.org/2001/XMLSchema" xmlns:xs="http://www.w3.org/2001/XMLSchema" xmlns:p="http://schemas.microsoft.com/office/2006/metadata/properties" xmlns:ns2="5e872911-6beb-4df7-ad4b-39254e554ef8" targetNamespace="http://schemas.microsoft.com/office/2006/metadata/properties" ma:root="true" ma:fieldsID="76a1b60e5ee521383f42049bf9a97661" ns2:_="">
    <xsd:import namespace="5e872911-6beb-4df7-ad4b-39254e554ef8"/>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872911-6beb-4df7-ad4b-39254e554e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ECF71A-F55B-47A2-AC5D-F8373B7F7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872911-6beb-4df7-ad4b-39254e554e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8CC9AC-B9BD-4A53-A995-D2DBBAA10AAE}">
  <ds:schemaRefs>
    <ds:schemaRef ds:uri="5e872911-6beb-4df7-ad4b-39254e554ef8"/>
    <ds:schemaRef ds:uri="http://schemas.microsoft.com/office/infopath/2007/PartnerControls"/>
    <ds:schemaRef ds:uri="http://purl.org/dc/terms/"/>
    <ds:schemaRef ds:uri="http://schemas.openxmlformats.org/package/2006/metadata/core-properties"/>
    <ds:schemaRef ds:uri="http://purl.org/dc/elements/1.1/"/>
    <ds:schemaRef ds:uri="http://schemas.microsoft.com/office/2006/documentManagement/types"/>
    <ds:schemaRef ds:uri="http://www.w3.org/XML/1998/namespace"/>
    <ds:schemaRef ds:uri="http://purl.org/dc/dcmitype/"/>
    <ds:schemaRef ds:uri="http://schemas.microsoft.com/office/2006/metadata/properties"/>
  </ds:schemaRefs>
</ds:datastoreItem>
</file>

<file path=customXml/itemProps3.xml><?xml version="1.0" encoding="utf-8"?>
<ds:datastoreItem xmlns:ds="http://schemas.openxmlformats.org/officeDocument/2006/customXml" ds:itemID="{75340DD1-AE19-457C-BA72-BBACB5BBBB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9</vt:i4>
      </vt:variant>
    </vt:vector>
  </HeadingPairs>
  <TitlesOfParts>
    <vt:vector size="23" baseType="lpstr">
      <vt:lpstr>Respone Guidelines</vt:lpstr>
      <vt:lpstr>Summary</vt:lpstr>
      <vt:lpstr>Functional</vt:lpstr>
      <vt:lpstr>Non-Functional</vt:lpstr>
      <vt:lpstr>Technical</vt:lpstr>
      <vt:lpstr>Integration and Testing</vt:lpstr>
      <vt:lpstr>Cloud</vt:lpstr>
      <vt:lpstr>Security</vt:lpstr>
      <vt:lpstr>Demo</vt:lpstr>
      <vt:lpstr>Rates</vt:lpstr>
      <vt:lpstr>Demonstration</vt:lpstr>
      <vt:lpstr>Priority Ratings</vt:lpstr>
      <vt:lpstr>Config</vt:lpstr>
      <vt:lpstr>Concerns and Recommendations</vt:lpstr>
      <vt:lpstr>category</vt:lpstr>
      <vt:lpstr>Demo!Print_Titles</vt:lpstr>
      <vt:lpstr>Demonstration!Print_Titles</vt:lpstr>
      <vt:lpstr>Functional!Print_Titles</vt:lpstr>
      <vt:lpstr>'Integration and Testing'!Print_Titles</vt:lpstr>
      <vt:lpstr>'Non-Functional'!Print_Titles</vt:lpstr>
      <vt:lpstr>Technical!Print_Titles</vt:lpstr>
      <vt:lpstr>Priority</vt:lpstr>
      <vt:lpstr>Solution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Kabelo Mnyani</dc:creator>
  <cp:keywords/>
  <dc:description/>
  <cp:lastModifiedBy>Neville Naidoo</cp:lastModifiedBy>
  <cp:revision/>
  <dcterms:created xsi:type="dcterms:W3CDTF">2008-10-24T05:19:37Z</dcterms:created>
  <dcterms:modified xsi:type="dcterms:W3CDTF">2023-05-31T10:47:26Z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0x010100D5436147A4A3DE4D91DE7E30FB4AA8FD</vt:lpwstr>
  </property>
</Properties>
</file>