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01929\Desktop\Procurement 2024\New Structure\RFPs\Information Technology (IT)\BSC Submission\CIT\Final CIT Documents\Pricing Schedules\"/>
    </mc:Choice>
  </mc:AlternateContent>
  <bookViews>
    <workbookView xWindow="0" yWindow="0" windowWidth="19200" windowHeight="7305" firstSheet="1" activeTab="1"/>
  </bookViews>
  <sheets>
    <sheet name="Northern Cape Inactive" sheetId="2" state="hidden" r:id="rId1"/>
    <sheet name="Northern Cape Pricing" sheetId="1" r:id="rId2"/>
  </sheets>
  <definedNames>
    <definedName name="_xlnm._FilterDatabase" localSheetId="0" hidden="1">'Northern Cape Inactive'!$C$9:$Z$9</definedName>
    <definedName name="_xlnm._FilterDatabase" localSheetId="1" hidden="1">'Northern Cape Pricing'!$B$9:$Y$47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47" i="1" l="1"/>
  <c r="Y47" i="1"/>
  <c r="X11" i="1" l="1"/>
  <c r="Y11" i="1"/>
  <c r="X12" i="1"/>
  <c r="Y12" i="1"/>
  <c r="X13" i="1"/>
  <c r="Y13" i="1"/>
  <c r="X14" i="1"/>
  <c r="Y14" i="1"/>
  <c r="X15" i="1"/>
  <c r="Y15" i="1"/>
  <c r="X16" i="1"/>
  <c r="Y16" i="1"/>
  <c r="X17" i="1"/>
  <c r="Y17" i="1"/>
  <c r="X18" i="1"/>
  <c r="Y18" i="1"/>
  <c r="X19" i="1"/>
  <c r="Y19" i="1"/>
  <c r="X20" i="1"/>
  <c r="Y20" i="1"/>
  <c r="X21" i="1"/>
  <c r="Y21" i="1"/>
  <c r="X22" i="1"/>
  <c r="Y22" i="1"/>
  <c r="X23" i="1"/>
  <c r="Y23" i="1"/>
  <c r="X24" i="1"/>
  <c r="Y24" i="1"/>
  <c r="X25" i="1"/>
  <c r="Y25" i="1"/>
  <c r="Y26" i="1"/>
  <c r="X26" i="1"/>
  <c r="X27" i="1"/>
  <c r="Y27" i="1"/>
  <c r="Y28" i="1"/>
  <c r="X28" i="1"/>
  <c r="X29" i="1"/>
  <c r="Y29" i="1"/>
  <c r="X30" i="1"/>
  <c r="Y30" i="1"/>
  <c r="X31" i="1"/>
  <c r="Y31" i="1"/>
  <c r="Y32" i="1"/>
  <c r="X32" i="1"/>
  <c r="X33" i="1"/>
  <c r="Y33" i="1"/>
  <c r="Y34" i="1"/>
  <c r="X34" i="1"/>
  <c r="X35" i="1"/>
  <c r="Y35" i="1"/>
  <c r="X36" i="1"/>
  <c r="Y36" i="1"/>
  <c r="X37" i="1"/>
  <c r="Y37" i="1"/>
  <c r="X38" i="1"/>
  <c r="Y38" i="1"/>
  <c r="X39" i="1"/>
  <c r="Y39" i="1"/>
  <c r="X40" i="1"/>
  <c r="Y40" i="1"/>
  <c r="X41" i="1"/>
  <c r="Y41" i="1"/>
  <c r="Y42" i="1"/>
  <c r="X42" i="1"/>
  <c r="X43" i="1"/>
  <c r="Y43" i="1"/>
  <c r="X44" i="1"/>
  <c r="Y44" i="1"/>
  <c r="X45" i="1"/>
  <c r="Y45" i="1"/>
  <c r="X46" i="1"/>
  <c r="Y46" i="1"/>
  <c r="U10" i="2" l="1"/>
  <c r="T10" i="2"/>
  <c r="Z10" i="2" s="1"/>
  <c r="AA10" i="2" l="1"/>
  <c r="X10" i="1"/>
  <c r="Y10" i="1"/>
  <c r="Q47" i="1" l="1"/>
  <c r="T47" i="1"/>
  <c r="U47" i="1"/>
  <c r="V47" i="1"/>
  <c r="W47" i="1"/>
  <c r="S47" i="1" l="1"/>
  <c r="R47" i="1" l="1"/>
</calcChain>
</file>

<file path=xl/sharedStrings.xml><?xml version="1.0" encoding="utf-8"?>
<sst xmlns="http://schemas.openxmlformats.org/spreadsheetml/2006/main" count="505" uniqueCount="205">
  <si>
    <t>Province</t>
  </si>
  <si>
    <t>Local Municipality</t>
  </si>
  <si>
    <t>Cost Centre</t>
  </si>
  <si>
    <t>SAPO Region</t>
  </si>
  <si>
    <t>Area</t>
  </si>
  <si>
    <t>Latitude</t>
  </si>
  <si>
    <t>Longitude</t>
  </si>
  <si>
    <t>Saturday
(Closed / Open)</t>
  </si>
  <si>
    <t>Sunday
(Closed / Open)</t>
  </si>
  <si>
    <t>Urban/Rural</t>
  </si>
  <si>
    <t>Physical address 
(Street Name)</t>
  </si>
  <si>
    <t>Physical Address (Street Number)</t>
  </si>
  <si>
    <t>Physical address 
Ccity / Town Name)</t>
  </si>
  <si>
    <t>Branch Name</t>
  </si>
  <si>
    <t>Collection Frequency (Collections per Week)</t>
  </si>
  <si>
    <t xml:space="preserve">Collection Cost 
(Per Month)
(INCLUDING INSURANCE)
</t>
  </si>
  <si>
    <t xml:space="preserve">Collection Cost 
(Per Month)
(EXCLUDING INSURANCE)
</t>
  </si>
  <si>
    <t>MONTHLY COLLECTION COST - INCLUDING VAT</t>
  </si>
  <si>
    <t>Total Collection Cost 
(Year 1)
(INCLUDING INSURANCE)
(Column Q x 12)</t>
  </si>
  <si>
    <t>YEAR 1 COLLECTION COST - INCLUDING VAT</t>
  </si>
  <si>
    <t>Total Collection Cost 
(Year 1)
(EXCLUDING INSURANCE)
(Column R x 12)</t>
  </si>
  <si>
    <t>Total Collection Cost
Year 2 
(INCLUDING INSURANCE)</t>
  </si>
  <si>
    <t>YEAR 2 COLLECTION COST - INCLUDING VAT
(WITH INCLUSION OF YEARLY INCREMENT)</t>
  </si>
  <si>
    <t>Total Collection Cost
Year 3 
(INCLUDING INSURANCE)</t>
  </si>
  <si>
    <t>YEAR 3 COLLECTION COST - INCLUDING VAT
(WITH INCLUSION OF YEARLY INCREMENT)</t>
  </si>
  <si>
    <t>Total 3 YEAR Collection Cost
(INCLUDING INSURANCE)
(Total of Columns S, U &amp; W)</t>
  </si>
  <si>
    <t>Total Collection Cost
Year 2 
(EXCLUDING INSURANCE)</t>
  </si>
  <si>
    <t>Total Collection Cost
Year 3 
(EXCLUDING INSURANCE)</t>
  </si>
  <si>
    <t xml:space="preserve">Total 3 YEAR Collection Cost
(EXCLUDING INSURANCE)
(Total of Columns T, V &amp; X) </t>
  </si>
  <si>
    <t>TOTAL</t>
  </si>
  <si>
    <t>TOTAL COLLECTION COST - INCLUDING VAT
(WITH INCLUSION OF YEARLY INCREMENT)</t>
  </si>
  <si>
    <t xml:space="preserve">ANNEXURE A - CIT CASH COLLECTION PRICING SCHEDULE </t>
  </si>
  <si>
    <t>PROVINCE</t>
  </si>
  <si>
    <t xml:space="preserve">BIDDER </t>
  </si>
  <si>
    <t>BIDDER TO UPDATE</t>
  </si>
  <si>
    <t>NORTHERN CAPE</t>
  </si>
  <si>
    <t>BARKLY WEST</t>
  </si>
  <si>
    <t>Western</t>
  </si>
  <si>
    <t>BRANDVLEI</t>
  </si>
  <si>
    <t>BRITSTOWN</t>
  </si>
  <si>
    <t>CALVINIA</t>
  </si>
  <si>
    <t>CARNARVON</t>
  </si>
  <si>
    <t>COLESBERG</t>
  </si>
  <si>
    <t>DE AAR</t>
  </si>
  <si>
    <t>DOUGLAS</t>
  </si>
  <si>
    <t>GRIEKWASTAD</t>
  </si>
  <si>
    <t>GROBLERSHOOP</t>
  </si>
  <si>
    <t>HARTSWATER</t>
  </si>
  <si>
    <t>HOTAZEL</t>
  </si>
  <si>
    <t>JAN KEMPDORP</t>
  </si>
  <si>
    <t>KAKAMAS</t>
  </si>
  <si>
    <t>KATHU</t>
  </si>
  <si>
    <t>KEIMOES</t>
  </si>
  <si>
    <t>KENHARDT</t>
  </si>
  <si>
    <t>KIMBERLEY</t>
  </si>
  <si>
    <t>KURUMAN</t>
  </si>
  <si>
    <t>LIME ACRES</t>
  </si>
  <si>
    <t>MANKURWANE</t>
  </si>
  <si>
    <t>MIER</t>
  </si>
  <si>
    <t>NIEUWOUDTVILLE</t>
  </si>
  <si>
    <t>PAMPIERSTAD</t>
  </si>
  <si>
    <t>PESCODIA</t>
  </si>
  <si>
    <t>PETRUSVILLE</t>
  </si>
  <si>
    <t>PORT NOLLOTH</t>
  </si>
  <si>
    <t>POSTMASBURG</t>
  </si>
  <si>
    <t>PRIESKA</t>
  </si>
  <si>
    <t>RICHMOND K/C</t>
  </si>
  <si>
    <t>SPRINGBOK</t>
  </si>
  <si>
    <t>UPINGTON</t>
  </si>
  <si>
    <t>VICTORIA WEST</t>
  </si>
  <si>
    <t>WARRENTON</t>
  </si>
  <si>
    <t>WILLISTON</t>
  </si>
  <si>
    <t xml:space="preserve">Diamond Fields </t>
  </si>
  <si>
    <t xml:space="preserve">Kalahari </t>
  </si>
  <si>
    <t>Northern Cape</t>
  </si>
  <si>
    <t>Urban</t>
  </si>
  <si>
    <t>Rural</t>
  </si>
  <si>
    <t>FFF</t>
  </si>
  <si>
    <t>Barkly West</t>
  </si>
  <si>
    <t>Dikgatlong</t>
  </si>
  <si>
    <t>Groblershoop</t>
  </si>
  <si>
    <t>Khara Hais</t>
  </si>
  <si>
    <t>Hartswater</t>
  </si>
  <si>
    <t>Phokwane</t>
  </si>
  <si>
    <t>Kathu</t>
  </si>
  <si>
    <t>Gamagara</t>
  </si>
  <si>
    <t>Keimoes</t>
  </si>
  <si>
    <t>Kai Garib</t>
  </si>
  <si>
    <t>Kimberley</t>
  </si>
  <si>
    <t>Sol Plaatje</t>
  </si>
  <si>
    <t>Kuruman</t>
  </si>
  <si>
    <t>Ga-Segonyana</t>
  </si>
  <si>
    <t>Mankurwane</t>
  </si>
  <si>
    <t>Pampierstad</t>
  </si>
  <si>
    <t>Pescodia</t>
  </si>
  <si>
    <t>Port Nolloth</t>
  </si>
  <si>
    <t>Richtersveld</t>
  </si>
  <si>
    <t>Postmasburg</t>
  </si>
  <si>
    <t>Tsantsabane</t>
  </si>
  <si>
    <t>Springbok</t>
  </si>
  <si>
    <t>Nama Khoi</t>
  </si>
  <si>
    <t>Upington</t>
  </si>
  <si>
    <t>Campbell Street</t>
  </si>
  <si>
    <t>DF Malan Street</t>
  </si>
  <si>
    <t>Rietbok Street</t>
  </si>
  <si>
    <t>Main Road</t>
  </si>
  <si>
    <t>Cnr Stead and Knight Streets</t>
  </si>
  <si>
    <t>Church Street</t>
  </si>
  <si>
    <t>Adam Nomakola Street</t>
  </si>
  <si>
    <t>Mothibi Road</t>
  </si>
  <si>
    <t>Mothibistad</t>
  </si>
  <si>
    <t>Eagle Street</t>
  </si>
  <si>
    <t>Porth Nolloth</t>
  </si>
  <si>
    <t>Namakwa Street</t>
  </si>
  <si>
    <t>Schroder Street</t>
  </si>
  <si>
    <t>Open every Saturday</t>
  </si>
  <si>
    <t>Closed</t>
  </si>
  <si>
    <t>Open every second Saturday</t>
  </si>
  <si>
    <t>Open every alternative Saturday</t>
  </si>
  <si>
    <t>Lime Acres</t>
  </si>
  <si>
    <t>Mier</t>
  </si>
  <si>
    <t>MOTHIBISTAD</t>
  </si>
  <si>
    <t>Petrusville</t>
  </si>
  <si>
    <t>Prieska</t>
  </si>
  <si>
    <t>Richmond</t>
  </si>
  <si>
    <t>Victoria West</t>
  </si>
  <si>
    <t>Warrenton</t>
  </si>
  <si>
    <t>Williston</t>
  </si>
  <si>
    <t>Brandvlei</t>
  </si>
  <si>
    <t>Britstown</t>
  </si>
  <si>
    <t>Calvinia</t>
  </si>
  <si>
    <t>Carnarvon</t>
  </si>
  <si>
    <t>Colesberg</t>
  </si>
  <si>
    <t>De Aar</t>
  </si>
  <si>
    <t>Douglas</t>
  </si>
  <si>
    <t>Griekwastad</t>
  </si>
  <si>
    <t>Hotazel</t>
  </si>
  <si>
    <t>Jan Kempdorp</t>
  </si>
  <si>
    <t>Kakamas</t>
  </si>
  <si>
    <t>Kenhardt</t>
  </si>
  <si>
    <t>-30.046000</t>
  </si>
  <si>
    <t>Hantam</t>
  </si>
  <si>
    <t>Namakwa</t>
  </si>
  <si>
    <t>15</t>
  </si>
  <si>
    <t xml:space="preserve">Hanau Street </t>
  </si>
  <si>
    <t>Lang straat</t>
  </si>
  <si>
    <t>Boardman Street</t>
  </si>
  <si>
    <t>3</t>
  </si>
  <si>
    <t>Kalahari Street</t>
  </si>
  <si>
    <t>22</t>
  </si>
  <si>
    <t>Voortrekker Street</t>
  </si>
  <si>
    <t>527</t>
  </si>
  <si>
    <t>Daan Swanepoel Street</t>
  </si>
  <si>
    <t>Visagie Street</t>
  </si>
  <si>
    <t>Brink Street</t>
  </si>
  <si>
    <t>56</t>
  </si>
  <si>
    <t>Uys Street</t>
  </si>
  <si>
    <t>8</t>
  </si>
  <si>
    <t>Reynecke Street</t>
  </si>
  <si>
    <t>Dawid Kruiper</t>
  </si>
  <si>
    <t>Friedlander Street</t>
  </si>
  <si>
    <t>Joe Morolong Municipality</t>
  </si>
  <si>
    <t>Kheis Municipality</t>
  </si>
  <si>
    <t>Orange Street</t>
  </si>
  <si>
    <t>Open first and last Saturday</t>
  </si>
  <si>
    <t>Open every 2nd Saturday</t>
  </si>
  <si>
    <t>Beach Road</t>
  </si>
  <si>
    <t xml:space="preserve">Main Street </t>
  </si>
  <si>
    <t>Hope Street</t>
  </si>
  <si>
    <t>Kgatelopele</t>
  </si>
  <si>
    <t>Shop 6 PPC Business Center North Street</t>
  </si>
  <si>
    <t>6</t>
  </si>
  <si>
    <t>Karoo Hoogland</t>
  </si>
  <si>
    <t>Nieuwoudtville</t>
  </si>
  <si>
    <t>Richmond K/C</t>
  </si>
  <si>
    <t>Steward Street</t>
  </si>
  <si>
    <t>Old Shopping Complex</t>
  </si>
  <si>
    <t>Shop 5</t>
  </si>
  <si>
    <t>46</t>
  </si>
  <si>
    <t>Charles Cillier Street</t>
  </si>
  <si>
    <t>New Extension</t>
  </si>
  <si>
    <t>Emthanjeni</t>
  </si>
  <si>
    <t>Kareeberg</t>
  </si>
  <si>
    <t>Umsobomvu</t>
  </si>
  <si>
    <t>Siyancuma</t>
  </si>
  <si>
    <t>Renosterberg</t>
  </si>
  <si>
    <t>Siyathemba</t>
  </si>
  <si>
    <t>Umngeni Local Municipality</t>
  </si>
  <si>
    <t>Ubuntu Local Municipality</t>
  </si>
  <si>
    <t>Magareng</t>
  </si>
  <si>
    <t>Status</t>
  </si>
  <si>
    <t>Inactive</t>
  </si>
  <si>
    <t>SUTHERLAND</t>
  </si>
  <si>
    <t>Sutherland</t>
  </si>
  <si>
    <t>Piet Retief Street</t>
  </si>
  <si>
    <t>Tsantsabeana</t>
  </si>
  <si>
    <t>16</t>
  </si>
  <si>
    <t>No Street Number Available</t>
  </si>
  <si>
    <t xml:space="preserve">YEAR 2 COLLECTION COST - INCLUDING VAT
</t>
  </si>
  <si>
    <t xml:space="preserve">YEAR 3 COLLECTION COST - INCLUDING VAT
</t>
  </si>
  <si>
    <t xml:space="preserve">TOTAL PROJECT COST OVER 3 YEARS 
</t>
  </si>
  <si>
    <t xml:space="preserve">Total Collection Cost 
(Year 1)
(INCLUDING INSURANCE)
</t>
  </si>
  <si>
    <t xml:space="preserve">Total Collection Cost 
(Year 1)
(EXCLUDING INSURANCE)
</t>
  </si>
  <si>
    <t xml:space="preserve">Total Project Cost over 3 YEARS
(INCLUDING INSURANCE)
</t>
  </si>
  <si>
    <t xml:space="preserve">Total Project Cost over 3 YEARS
(EXCLUDING INSURANCE)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</si>
</sst>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.00000"/>
    <numFmt numFmtId="165" formatCode="#,##0.00000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theme="1"/>
      <name val="Calibri"/>
      <family val="2"/>
    </font>
    <font>
      <sz val="2"/>
      <color theme="1"/>
      <name val="Calibri"/>
      <family val="2"/>
      <scheme val="minor"/>
    </font>
    <font>
      <b/>
      <sz val="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CC"/>
      <name val="Calibri"/>
      <family val="2"/>
      <scheme val="minor"/>
    </font>
    <font>
      <sz val="10"/>
      <color rgb="FF0000CC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b/>
      <sz val="5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5"/>
      <color rgb="FF0000CC"/>
      <name val="Calibri"/>
      <family val="2"/>
      <scheme val="minor"/>
    </font>
    <font>
      <sz val="2"/>
      <color rgb="FF0000CC"/>
      <name val="Calibri"/>
      <family val="2"/>
      <scheme val="minor"/>
    </font>
    <font>
      <b/>
      <sz val="5"/>
      <color rgb="FFFF0000"/>
      <name val="Calibri"/>
      <family val="2"/>
      <scheme val="minor"/>
    </font>
    <font>
      <b/>
      <sz val="2"/>
      <color rgb="FFFF0000"/>
      <name val="Calibri"/>
      <family val="2"/>
      <scheme val="minor"/>
    </font>
    <font>
      <b/>
      <sz val="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color rgb="FF0000CC"/>
      <name val="Calibri"/>
      <family val="2"/>
    </font>
    <font>
      <b/>
      <sz val="10"/>
      <color rgb="FF0000CC"/>
      <name val="Calibri"/>
      <family val="2"/>
    </font>
    <font>
      <b/>
      <sz val="10"/>
      <color theme="1"/>
      <name val="Calibri"/>
      <family val="2"/>
    </font>
    <font>
      <sz val="10"/>
      <name val="Arial Narrow"/>
      <family val="2"/>
    </font>
    <font>
      <sz val="11"/>
      <name val="Arial Narrow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theme="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9EC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114">
    <xf numFmtId="0" fontId="0" fillId="0" borderId="0" xfId="0"/>
    <xf numFmtId="0" fontId="2" fillId="2" borderId="0" xfId="0" applyFont="1" applyFill="1" applyAlignment="1">
      <alignment vertical="top"/>
    </xf>
    <xf numFmtId="0" fontId="3" fillId="2" borderId="0" xfId="0" applyFont="1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top"/>
    </xf>
    <xf numFmtId="0" fontId="3" fillId="5" borderId="1" xfId="0" applyFont="1" applyFill="1" applyBorder="1" applyAlignment="1">
      <alignment horizontal="center" vertical="center"/>
    </xf>
    <xf numFmtId="43" fontId="4" fillId="5" borderId="1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top"/>
    </xf>
    <xf numFmtId="43" fontId="12" fillId="5" borderId="1" xfId="1" applyFont="1" applyFill="1" applyBorder="1" applyAlignment="1">
      <alignment horizontal="center" vertical="center" wrapText="1"/>
    </xf>
    <xf numFmtId="43" fontId="4" fillId="8" borderId="1" xfId="1" applyFont="1" applyFill="1" applyBorder="1" applyAlignment="1">
      <alignment horizontal="center" vertical="center" wrapText="1"/>
    </xf>
    <xf numFmtId="43" fontId="12" fillId="8" borderId="1" xfId="1" applyFont="1" applyFill="1" applyBorder="1" applyAlignment="1">
      <alignment horizontal="center" vertical="center" wrapText="1"/>
    </xf>
    <xf numFmtId="43" fontId="4" fillId="10" borderId="1" xfId="1" applyFont="1" applyFill="1" applyBorder="1" applyAlignment="1">
      <alignment horizontal="center" vertical="center" wrapText="1"/>
    </xf>
    <xf numFmtId="43" fontId="12" fillId="10" borderId="1" xfId="1" applyFont="1" applyFill="1" applyBorder="1" applyAlignment="1">
      <alignment horizontal="center" vertical="center" wrapText="1"/>
    </xf>
    <xf numFmtId="43" fontId="4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vertical="top"/>
    </xf>
    <xf numFmtId="0" fontId="16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 applyAlignment="1">
      <alignment horizontal="justify" vertical="center"/>
    </xf>
    <xf numFmtId="0" fontId="9" fillId="2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2" borderId="0" xfId="0" applyFont="1" applyFill="1" applyAlignment="1">
      <alignment horizontal="justify" vertical="center"/>
    </xf>
    <xf numFmtId="0" fontId="8" fillId="4" borderId="1" xfId="0" applyFont="1" applyFill="1" applyBorder="1" applyAlignment="1">
      <alignment vertical="center"/>
    </xf>
    <xf numFmtId="43" fontId="2" fillId="2" borderId="0" xfId="1" applyFont="1" applyFill="1" applyAlignment="1">
      <alignment vertical="center"/>
    </xf>
    <xf numFmtId="43" fontId="15" fillId="2" borderId="0" xfId="1" applyFont="1" applyFill="1" applyAlignment="1">
      <alignment vertical="center"/>
    </xf>
    <xf numFmtId="43" fontId="9" fillId="2" borderId="0" xfId="1" applyFont="1" applyFill="1" applyAlignment="1">
      <alignment vertical="center"/>
    </xf>
    <xf numFmtId="0" fontId="8" fillId="11" borderId="1" xfId="0" applyFont="1" applyFill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43" fontId="4" fillId="9" borderId="1" xfId="1" applyFont="1" applyFill="1" applyBorder="1" applyAlignment="1">
      <alignment horizontal="center" vertical="center" wrapText="1"/>
    </xf>
    <xf numFmtId="43" fontId="12" fillId="9" borderId="1" xfId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top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top"/>
    </xf>
    <xf numFmtId="43" fontId="13" fillId="2" borderId="0" xfId="1" applyFont="1" applyFill="1" applyAlignment="1">
      <alignment vertical="center"/>
    </xf>
    <xf numFmtId="43" fontId="19" fillId="2" borderId="0" xfId="1" applyFont="1" applyFill="1" applyAlignment="1">
      <alignment vertical="center"/>
    </xf>
    <xf numFmtId="43" fontId="20" fillId="2" borderId="0" xfId="1" applyFont="1" applyFill="1" applyAlignment="1">
      <alignment vertical="center"/>
    </xf>
    <xf numFmtId="43" fontId="5" fillId="2" borderId="0" xfId="1" applyFont="1" applyFill="1" applyAlignment="1">
      <alignment vertical="center"/>
    </xf>
    <xf numFmtId="43" fontId="21" fillId="2" borderId="0" xfId="1" applyFont="1" applyFill="1" applyAlignment="1">
      <alignment vertical="center"/>
    </xf>
    <xf numFmtId="0" fontId="16" fillId="2" borderId="0" xfId="0" applyFont="1" applyFill="1" applyAlignment="1">
      <alignment vertical="center"/>
    </xf>
    <xf numFmtId="43" fontId="22" fillId="2" borderId="0" xfId="1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24" fillId="12" borderId="1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24" fillId="0" borderId="1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top"/>
    </xf>
    <xf numFmtId="0" fontId="25" fillId="3" borderId="2" xfId="0" applyFont="1" applyFill="1" applyBorder="1" applyAlignment="1">
      <alignment horizontal="center" vertical="center"/>
    </xf>
    <xf numFmtId="43" fontId="8" fillId="5" borderId="1" xfId="1" applyFont="1" applyFill="1" applyBorder="1" applyAlignment="1">
      <alignment horizontal="right" vertical="center" wrapText="1"/>
    </xf>
    <xf numFmtId="43" fontId="26" fillId="5" borderId="1" xfId="1" applyFont="1" applyFill="1" applyBorder="1" applyAlignment="1">
      <alignment horizontal="right" vertical="center" wrapText="1"/>
    </xf>
    <xf numFmtId="43" fontId="8" fillId="9" borderId="1" xfId="1" applyFont="1" applyFill="1" applyBorder="1" applyAlignment="1">
      <alignment horizontal="right" vertical="center" wrapText="1"/>
    </xf>
    <xf numFmtId="43" fontId="26" fillId="9" borderId="1" xfId="1" applyFont="1" applyFill="1" applyBorder="1" applyAlignment="1">
      <alignment horizontal="right" vertical="center" wrapText="1"/>
    </xf>
    <xf numFmtId="43" fontId="8" fillId="10" borderId="1" xfId="1" applyFont="1" applyFill="1" applyBorder="1" applyAlignment="1">
      <alignment horizontal="right" vertical="center" wrapText="1"/>
    </xf>
    <xf numFmtId="43" fontId="26" fillId="10" borderId="1" xfId="1" applyFont="1" applyFill="1" applyBorder="1" applyAlignment="1">
      <alignment horizontal="right" vertical="center" wrapText="1"/>
    </xf>
    <xf numFmtId="43" fontId="8" fillId="8" borderId="1" xfId="1" applyFont="1" applyFill="1" applyBorder="1" applyAlignment="1">
      <alignment horizontal="right" vertical="center" wrapText="1"/>
    </xf>
    <xf numFmtId="43" fontId="26" fillId="8" borderId="1" xfId="1" applyFont="1" applyFill="1" applyBorder="1" applyAlignment="1">
      <alignment horizontal="right" vertical="center" wrapText="1"/>
    </xf>
    <xf numFmtId="43" fontId="25" fillId="3" borderId="1" xfId="1" applyFont="1" applyFill="1" applyBorder="1" applyAlignment="1">
      <alignment horizontal="right" vertical="center" wrapText="1"/>
    </xf>
    <xf numFmtId="43" fontId="27" fillId="3" borderId="1" xfId="1" applyFont="1" applyFill="1" applyBorder="1" applyAlignment="1">
      <alignment horizontal="right" vertical="center" wrapText="1"/>
    </xf>
    <xf numFmtId="0" fontId="25" fillId="3" borderId="1" xfId="0" applyFont="1" applyFill="1" applyBorder="1" applyAlignment="1">
      <alignment horizontal="center" vertical="center"/>
    </xf>
    <xf numFmtId="0" fontId="28" fillId="2" borderId="0" xfId="0" applyFont="1" applyFill="1" applyAlignment="1">
      <alignment vertical="center"/>
    </xf>
    <xf numFmtId="0" fontId="28" fillId="0" borderId="0" xfId="0" applyFont="1" applyFill="1" applyAlignment="1">
      <alignment vertical="center"/>
    </xf>
    <xf numFmtId="0" fontId="28" fillId="2" borderId="0" xfId="0" applyFont="1" applyFill="1" applyAlignment="1">
      <alignment horizontal="left" vertical="center"/>
    </xf>
    <xf numFmtId="0" fontId="28" fillId="2" borderId="0" xfId="0" applyFont="1" applyFill="1" applyAlignment="1">
      <alignment horizontal="justify" vertical="center"/>
    </xf>
    <xf numFmtId="0" fontId="28" fillId="2" borderId="1" xfId="0" applyFont="1" applyFill="1" applyBorder="1" applyAlignment="1">
      <alignment horizontal="center" vertical="center"/>
    </xf>
    <xf numFmtId="43" fontId="28" fillId="9" borderId="1" xfId="1" applyFont="1" applyFill="1" applyBorder="1" applyAlignment="1">
      <alignment horizontal="center" vertical="center" wrapText="1"/>
    </xf>
    <xf numFmtId="43" fontId="27" fillId="9" borderId="1" xfId="1" applyFont="1" applyFill="1" applyBorder="1" applyAlignment="1">
      <alignment horizontal="center" vertical="center" wrapText="1"/>
    </xf>
    <xf numFmtId="43" fontId="28" fillId="10" borderId="1" xfId="1" applyFont="1" applyFill="1" applyBorder="1" applyAlignment="1">
      <alignment horizontal="center" vertical="center" wrapText="1"/>
    </xf>
    <xf numFmtId="43" fontId="27" fillId="10" borderId="1" xfId="1" applyFont="1" applyFill="1" applyBorder="1" applyAlignment="1">
      <alignment horizontal="center" vertical="center" wrapText="1"/>
    </xf>
    <xf numFmtId="43" fontId="28" fillId="8" borderId="1" xfId="1" applyFont="1" applyFill="1" applyBorder="1" applyAlignment="1">
      <alignment horizontal="center" vertical="center" wrapText="1"/>
    </xf>
    <xf numFmtId="43" fontId="27" fillId="8" borderId="1" xfId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right" vertical="center" wrapText="1"/>
    </xf>
    <xf numFmtId="0" fontId="28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top"/>
    </xf>
    <xf numFmtId="49" fontId="29" fillId="0" borderId="1" xfId="0" applyNumberFormat="1" applyFont="1" applyFill="1" applyBorder="1" applyAlignment="1">
      <alignment horizontal="left" vertical="center" wrapText="1"/>
    </xf>
    <xf numFmtId="0" fontId="29" fillId="0" borderId="1" xfId="0" applyNumberFormat="1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left" vertical="center" wrapText="1"/>
    </xf>
    <xf numFmtId="49" fontId="29" fillId="0" borderId="1" xfId="0" applyNumberFormat="1" applyFont="1" applyFill="1" applyBorder="1" applyAlignment="1">
      <alignment horizontal="left" vertical="center"/>
    </xf>
    <xf numFmtId="165" fontId="30" fillId="0" borderId="1" xfId="0" applyNumberFormat="1" applyFont="1" applyFill="1" applyBorder="1" applyAlignment="1">
      <alignment horizontal="left" vertical="center"/>
    </xf>
    <xf numFmtId="164" fontId="30" fillId="0" borderId="1" xfId="0" applyNumberFormat="1" applyFont="1" applyFill="1" applyBorder="1" applyAlignment="1">
      <alignment horizontal="left" vertical="center"/>
    </xf>
    <xf numFmtId="49" fontId="30" fillId="0" borderId="1" xfId="0" applyNumberFormat="1" applyFont="1" applyFill="1" applyBorder="1" applyAlignment="1">
      <alignment horizontal="left" vertical="center"/>
    </xf>
    <xf numFmtId="43" fontId="11" fillId="9" borderId="3" xfId="1" applyFont="1" applyFill="1" applyBorder="1" applyAlignment="1">
      <alignment horizontal="center" vertical="center"/>
    </xf>
    <xf numFmtId="0" fontId="11" fillId="9" borderId="2" xfId="0" applyFont="1" applyFill="1" applyBorder="1" applyAlignment="1">
      <alignment horizontal="center" vertical="center"/>
    </xf>
    <xf numFmtId="43" fontId="11" fillId="10" borderId="3" xfId="1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/>
    </xf>
    <xf numFmtId="43" fontId="11" fillId="8" borderId="3" xfId="1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43" fontId="11" fillId="5" borderId="3" xfId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43" fontId="4" fillId="9" borderId="1" xfId="1" applyFont="1" applyFill="1" applyBorder="1" applyAlignment="1">
      <alignment horizontal="left" vertical="center" wrapText="1"/>
    </xf>
    <xf numFmtId="43" fontId="12" fillId="9" borderId="1" xfId="1" applyFont="1" applyFill="1" applyBorder="1" applyAlignment="1">
      <alignment horizontal="left" vertical="center" wrapText="1"/>
    </xf>
    <xf numFmtId="43" fontId="4" fillId="10" borderId="1" xfId="1" applyFont="1" applyFill="1" applyBorder="1" applyAlignment="1">
      <alignment horizontal="left" vertical="top" wrapText="1"/>
    </xf>
    <xf numFmtId="43" fontId="12" fillId="10" borderId="1" xfId="1" applyFont="1" applyFill="1" applyBorder="1" applyAlignment="1">
      <alignment horizontal="left" vertical="top" wrapText="1"/>
    </xf>
    <xf numFmtId="43" fontId="4" fillId="8" borderId="1" xfId="1" applyFont="1" applyFill="1" applyBorder="1" applyAlignment="1">
      <alignment horizontal="left" vertical="top" wrapText="1"/>
    </xf>
    <xf numFmtId="43" fontId="12" fillId="8" borderId="1" xfId="1" applyFont="1" applyFill="1" applyBorder="1" applyAlignment="1">
      <alignment horizontal="left" vertical="top" wrapText="1"/>
    </xf>
    <xf numFmtId="43" fontId="4" fillId="3" borderId="1" xfId="1" applyFont="1" applyFill="1" applyBorder="1" applyAlignment="1">
      <alignment horizontal="left" vertical="center" wrapText="1"/>
    </xf>
    <xf numFmtId="43" fontId="12" fillId="3" borderId="1" xfId="1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0000CC"/>
      <color rgb="FFD9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"/>
  <sheetViews>
    <sheetView workbookViewId="0">
      <pane xSplit="6" ySplit="7" topLeftCell="G8" activePane="bottomRight" state="frozen"/>
      <selection pane="topRight" activeCell="H1" sqref="H1"/>
      <selection pane="bottomLeft" activeCell="A8" sqref="A8"/>
      <selection pane="bottomRight" activeCell="J5" sqref="J5"/>
    </sheetView>
  </sheetViews>
  <sheetFormatPr defaultColWidth="9.140625" defaultRowHeight="31.5" x14ac:dyDescent="0.25"/>
  <cols>
    <col min="1" max="1" width="1" style="7" customWidth="1"/>
    <col min="2" max="2" width="11.28515625" style="20" bestFit="1" customWidth="1"/>
    <col min="3" max="3" width="22.7109375" style="20" customWidth="1"/>
    <col min="4" max="4" width="15.5703125" style="20" customWidth="1"/>
    <col min="5" max="5" width="12.28515625" style="22" bestFit="1" customWidth="1"/>
    <col min="6" max="6" width="12.28515625" style="22" customWidth="1"/>
    <col min="7" max="7" width="18.7109375" style="20" customWidth="1"/>
    <col min="8" max="8" width="18.7109375" style="33" customWidth="1"/>
    <col min="9" max="9" width="14.7109375" style="20" customWidth="1"/>
    <col min="10" max="10" width="18.85546875" style="20" bestFit="1" customWidth="1"/>
    <col min="11" max="11" width="18.85546875" style="21" bestFit="1" customWidth="1"/>
    <col min="12" max="12" width="21.140625" style="20" bestFit="1" customWidth="1"/>
    <col min="13" max="14" width="19" style="20" customWidth="1"/>
    <col min="15" max="15" width="23.5703125" style="21" bestFit="1" customWidth="1"/>
    <col min="16" max="16" width="17.140625" style="20" customWidth="1"/>
    <col min="17" max="17" width="19" style="50" bestFit="1" customWidth="1"/>
    <col min="18" max="19" width="21.85546875" style="29" customWidth="1"/>
    <col min="20" max="21" width="21.7109375" style="29" customWidth="1"/>
    <col min="22" max="22" width="21.85546875" style="29" customWidth="1"/>
    <col min="23" max="23" width="21.7109375" style="29" customWidth="1"/>
    <col min="24" max="24" width="21" style="29" customWidth="1"/>
    <col min="25" max="25" width="21.140625" style="42" customWidth="1"/>
    <col min="26" max="26" width="24.5703125" style="45" customWidth="1"/>
    <col min="27" max="27" width="24.42578125" style="40" customWidth="1"/>
    <col min="28" max="16384" width="9.140625" style="1"/>
  </cols>
  <sheetData>
    <row r="1" spans="1:27" x14ac:dyDescent="0.25">
      <c r="B1" s="101" t="s">
        <v>31</v>
      </c>
      <c r="C1" s="102"/>
      <c r="D1" s="102"/>
      <c r="E1" s="102"/>
      <c r="F1" s="102"/>
      <c r="G1" s="102"/>
    </row>
    <row r="3" spans="1:27" x14ac:dyDescent="0.25">
      <c r="B3" s="101" t="s">
        <v>32</v>
      </c>
      <c r="C3" s="101"/>
      <c r="D3" s="101" t="s">
        <v>35</v>
      </c>
      <c r="E3" s="101"/>
      <c r="F3" s="101"/>
      <c r="G3" s="101"/>
    </row>
    <row r="4" spans="1:27" s="18" customFormat="1" ht="8.25" x14ac:dyDescent="0.25">
      <c r="B4" s="19"/>
      <c r="C4" s="19"/>
      <c r="D4" s="19"/>
      <c r="E4" s="19"/>
      <c r="F4" s="19"/>
      <c r="G4" s="19"/>
      <c r="H4" s="34"/>
      <c r="I4" s="23"/>
      <c r="J4" s="23"/>
      <c r="K4" s="24"/>
      <c r="L4" s="23"/>
      <c r="M4" s="23"/>
      <c r="N4" s="23"/>
      <c r="O4" s="24"/>
      <c r="P4" s="23"/>
      <c r="Q4" s="51"/>
      <c r="R4" s="30"/>
      <c r="S4" s="30"/>
      <c r="T4" s="30"/>
      <c r="U4" s="30"/>
      <c r="V4" s="30"/>
      <c r="W4" s="30"/>
      <c r="X4" s="30"/>
      <c r="Y4" s="43"/>
      <c r="Z4" s="46"/>
      <c r="AA4" s="47"/>
    </row>
    <row r="5" spans="1:27" x14ac:dyDescent="0.25">
      <c r="B5" s="101" t="s">
        <v>190</v>
      </c>
      <c r="C5" s="101"/>
      <c r="D5" s="103" t="s">
        <v>191</v>
      </c>
      <c r="E5" s="103"/>
      <c r="F5" s="103"/>
      <c r="G5" s="103"/>
    </row>
    <row r="6" spans="1:27" s="18" customFormat="1" ht="8.25" x14ac:dyDescent="0.25">
      <c r="B6" s="19"/>
      <c r="C6" s="19"/>
      <c r="D6" s="19"/>
      <c r="E6" s="19"/>
      <c r="F6" s="19"/>
      <c r="G6" s="19"/>
      <c r="H6" s="34"/>
      <c r="I6" s="23"/>
      <c r="J6" s="23"/>
      <c r="K6" s="24"/>
      <c r="L6" s="23"/>
      <c r="M6" s="23"/>
      <c r="N6" s="23"/>
      <c r="O6" s="24"/>
      <c r="P6" s="23"/>
      <c r="Q6" s="51"/>
      <c r="R6" s="30"/>
      <c r="S6" s="30"/>
      <c r="T6" s="30"/>
      <c r="U6" s="30"/>
      <c r="V6" s="30"/>
      <c r="W6" s="30"/>
      <c r="X6" s="30"/>
      <c r="Y6" s="43"/>
      <c r="Z6" s="46"/>
      <c r="AA6" s="47"/>
    </row>
    <row r="7" spans="1:27" ht="31.5" customHeight="1" x14ac:dyDescent="0.25">
      <c r="E7" s="20"/>
      <c r="F7" s="20"/>
      <c r="R7" s="104" t="s">
        <v>17</v>
      </c>
      <c r="S7" s="105"/>
      <c r="T7" s="95" t="s">
        <v>19</v>
      </c>
      <c r="U7" s="96"/>
      <c r="V7" s="97" t="s">
        <v>22</v>
      </c>
      <c r="W7" s="98"/>
      <c r="X7" s="99" t="s">
        <v>24</v>
      </c>
      <c r="Y7" s="100"/>
      <c r="Z7" s="99" t="s">
        <v>30</v>
      </c>
      <c r="AA7" s="100"/>
    </row>
    <row r="8" spans="1:27" s="10" customFormat="1" ht="5.25" x14ac:dyDescent="0.25">
      <c r="B8" s="25"/>
      <c r="C8" s="25"/>
      <c r="D8" s="25"/>
      <c r="E8" s="26"/>
      <c r="F8" s="26"/>
      <c r="G8" s="25"/>
      <c r="H8" s="35"/>
      <c r="I8" s="25"/>
      <c r="J8" s="25"/>
      <c r="K8" s="27"/>
      <c r="L8" s="25"/>
      <c r="M8" s="25"/>
      <c r="N8" s="25"/>
      <c r="O8" s="27"/>
      <c r="P8" s="25"/>
      <c r="Q8" s="52"/>
      <c r="R8" s="31"/>
      <c r="S8" s="31"/>
      <c r="T8" s="31"/>
      <c r="U8" s="31"/>
      <c r="V8" s="31"/>
      <c r="W8" s="31"/>
      <c r="X8" s="31"/>
      <c r="Y8" s="44"/>
      <c r="Z8" s="48"/>
      <c r="AA8" s="49"/>
    </row>
    <row r="9" spans="1:27" s="2" customFormat="1" ht="51" x14ac:dyDescent="0.25">
      <c r="A9" s="6"/>
      <c r="B9" s="8" t="s">
        <v>2</v>
      </c>
      <c r="C9" s="3" t="s">
        <v>13</v>
      </c>
      <c r="D9" s="3" t="s">
        <v>3</v>
      </c>
      <c r="E9" s="4" t="s">
        <v>0</v>
      </c>
      <c r="F9" s="4" t="s">
        <v>77</v>
      </c>
      <c r="G9" s="3" t="s">
        <v>1</v>
      </c>
      <c r="H9" s="3" t="s">
        <v>4</v>
      </c>
      <c r="I9" s="5" t="s">
        <v>9</v>
      </c>
      <c r="J9" s="3" t="s">
        <v>11</v>
      </c>
      <c r="K9" s="3" t="s">
        <v>10</v>
      </c>
      <c r="L9" s="3" t="s">
        <v>12</v>
      </c>
      <c r="M9" s="5" t="s">
        <v>5</v>
      </c>
      <c r="N9" s="5" t="s">
        <v>6</v>
      </c>
      <c r="O9" s="3" t="s">
        <v>7</v>
      </c>
      <c r="P9" s="3" t="s">
        <v>8</v>
      </c>
      <c r="Q9" s="36" t="s">
        <v>14</v>
      </c>
      <c r="R9" s="9" t="s">
        <v>15</v>
      </c>
      <c r="S9" s="11" t="s">
        <v>16</v>
      </c>
      <c r="T9" s="37" t="s">
        <v>18</v>
      </c>
      <c r="U9" s="38" t="s">
        <v>20</v>
      </c>
      <c r="V9" s="14" t="s">
        <v>21</v>
      </c>
      <c r="W9" s="15" t="s">
        <v>26</v>
      </c>
      <c r="X9" s="12" t="s">
        <v>23</v>
      </c>
      <c r="Y9" s="13" t="s">
        <v>27</v>
      </c>
      <c r="Z9" s="16" t="s">
        <v>25</v>
      </c>
      <c r="AA9" s="17" t="s">
        <v>28</v>
      </c>
    </row>
    <row r="10" spans="1:27" s="20" customFormat="1" x14ac:dyDescent="0.25">
      <c r="A10" s="54"/>
      <c r="B10" s="55">
        <v>94801</v>
      </c>
      <c r="C10" s="56" t="s">
        <v>64</v>
      </c>
      <c r="D10" s="56" t="s">
        <v>37</v>
      </c>
      <c r="E10" s="32" t="s">
        <v>74</v>
      </c>
      <c r="F10" s="58" t="s">
        <v>97</v>
      </c>
      <c r="G10" s="58" t="s">
        <v>98</v>
      </c>
      <c r="H10" s="56" t="s">
        <v>73</v>
      </c>
      <c r="I10" s="56" t="s">
        <v>76</v>
      </c>
      <c r="J10" s="83">
        <v>33</v>
      </c>
      <c r="K10" s="58" t="s">
        <v>105</v>
      </c>
      <c r="L10" s="58" t="s">
        <v>97</v>
      </c>
      <c r="M10" s="28">
        <v>-25.957189</v>
      </c>
      <c r="N10" s="28">
        <v>30.563790000000001</v>
      </c>
      <c r="O10" s="53" t="s">
        <v>115</v>
      </c>
      <c r="P10" s="53" t="s">
        <v>116</v>
      </c>
      <c r="Q10" s="60">
        <v>1</v>
      </c>
      <c r="R10" s="61">
        <v>0</v>
      </c>
      <c r="S10" s="62">
        <v>0</v>
      </c>
      <c r="T10" s="63">
        <f>R10*12</f>
        <v>0</v>
      </c>
      <c r="U10" s="64">
        <f>S10*12</f>
        <v>0</v>
      </c>
      <c r="V10" s="65">
        <v>0</v>
      </c>
      <c r="W10" s="66">
        <v>0</v>
      </c>
      <c r="X10" s="67">
        <v>0</v>
      </c>
      <c r="Y10" s="68">
        <v>0</v>
      </c>
      <c r="Z10" s="69">
        <f>T10+V10+X10</f>
        <v>0</v>
      </c>
      <c r="AA10" s="70">
        <f>U10+W10+Y10</f>
        <v>0</v>
      </c>
    </row>
    <row r="11" spans="1:27" x14ac:dyDescent="0.25">
      <c r="J11" s="85"/>
    </row>
    <row r="12" spans="1:27" x14ac:dyDescent="0.25">
      <c r="J12" s="85"/>
    </row>
    <row r="13" spans="1:27" x14ac:dyDescent="0.25">
      <c r="J13" s="85"/>
    </row>
    <row r="14" spans="1:27" x14ac:dyDescent="0.25">
      <c r="J14" s="85"/>
    </row>
    <row r="15" spans="1:27" x14ac:dyDescent="0.25">
      <c r="B15" s="1"/>
      <c r="C15" s="1"/>
      <c r="D15" s="1"/>
      <c r="E15" s="1"/>
      <c r="F15" s="1"/>
      <c r="G15" s="1"/>
      <c r="H15" s="1"/>
      <c r="I15" s="1"/>
      <c r="J15" s="86"/>
      <c r="K15" s="1"/>
      <c r="L15" s="1"/>
      <c r="M15" s="1"/>
      <c r="N15" s="1"/>
      <c r="O15" s="1"/>
      <c r="P15" s="1"/>
      <c r="Q15" s="59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25">
      <c r="B16" s="1"/>
      <c r="C16" s="1"/>
      <c r="D16" s="1"/>
      <c r="E16" s="1"/>
      <c r="F16" s="1"/>
      <c r="G16" s="1"/>
      <c r="H16" s="1"/>
      <c r="I16" s="1"/>
      <c r="J16" s="86"/>
      <c r="K16" s="1"/>
      <c r="L16" s="1"/>
      <c r="M16" s="1"/>
      <c r="N16" s="1"/>
      <c r="O16" s="1"/>
      <c r="P16" s="1"/>
      <c r="Q16" s="59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2:27" x14ac:dyDescent="0.25">
      <c r="B17" s="1"/>
      <c r="C17" s="1"/>
      <c r="D17" s="1"/>
      <c r="E17" s="1"/>
      <c r="F17" s="1"/>
      <c r="G17" s="1"/>
      <c r="H17" s="1"/>
      <c r="I17" s="1"/>
      <c r="J17" s="86"/>
      <c r="K17" s="1"/>
      <c r="L17" s="1"/>
      <c r="M17" s="1"/>
      <c r="N17" s="1"/>
      <c r="O17" s="1"/>
      <c r="P17" s="1"/>
      <c r="Q17" s="59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2:27" x14ac:dyDescent="0.25">
      <c r="B18" s="1"/>
      <c r="C18" s="1"/>
      <c r="D18" s="1"/>
      <c r="E18" s="1"/>
      <c r="F18" s="1"/>
      <c r="G18" s="1"/>
      <c r="H18" s="1"/>
      <c r="I18" s="1"/>
      <c r="J18" s="86"/>
      <c r="K18" s="1"/>
      <c r="L18" s="1"/>
      <c r="M18" s="1"/>
      <c r="N18" s="1"/>
      <c r="O18" s="1"/>
      <c r="P18" s="1"/>
      <c r="Q18" s="59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2:27" x14ac:dyDescent="0.25">
      <c r="B19" s="1"/>
      <c r="C19" s="1"/>
      <c r="D19" s="1"/>
      <c r="E19" s="1"/>
      <c r="F19" s="1"/>
      <c r="G19" s="1"/>
      <c r="H19" s="1"/>
      <c r="I19" s="1"/>
      <c r="J19" s="86"/>
      <c r="K19" s="1"/>
      <c r="L19" s="1"/>
      <c r="M19" s="1"/>
      <c r="N19" s="1"/>
      <c r="O19" s="1"/>
      <c r="P19" s="1"/>
      <c r="Q19" s="59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2:27" x14ac:dyDescent="0.25">
      <c r="B20" s="1"/>
      <c r="C20" s="1"/>
      <c r="D20" s="1"/>
      <c r="E20" s="1"/>
      <c r="F20" s="1"/>
      <c r="G20" s="1"/>
      <c r="H20" s="1"/>
      <c r="I20" s="1"/>
      <c r="J20" s="86"/>
      <c r="K20" s="1"/>
      <c r="L20" s="1"/>
      <c r="M20" s="1"/>
      <c r="N20" s="1"/>
      <c r="O20" s="1"/>
      <c r="P20" s="1"/>
      <c r="Q20" s="59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2:27" x14ac:dyDescent="0.25">
      <c r="B21" s="1"/>
      <c r="C21" s="1"/>
      <c r="D21" s="1"/>
      <c r="E21" s="1"/>
      <c r="F21" s="1"/>
      <c r="G21" s="1"/>
      <c r="H21" s="1"/>
      <c r="I21" s="1"/>
      <c r="J21" s="86"/>
      <c r="K21" s="1"/>
      <c r="L21" s="1"/>
      <c r="M21" s="1"/>
      <c r="N21" s="1"/>
      <c r="O21" s="1"/>
      <c r="P21" s="1"/>
      <c r="Q21" s="59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2:27" x14ac:dyDescent="0.25">
      <c r="B22" s="1"/>
      <c r="C22" s="1"/>
      <c r="D22" s="1"/>
      <c r="E22" s="1"/>
      <c r="F22" s="1"/>
      <c r="G22" s="1"/>
      <c r="H22" s="1"/>
      <c r="I22" s="1"/>
      <c r="J22" s="86"/>
      <c r="K22" s="1"/>
      <c r="L22" s="1"/>
      <c r="M22" s="1"/>
      <c r="N22" s="1"/>
      <c r="O22" s="1"/>
      <c r="P22" s="1"/>
      <c r="Q22" s="59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2:27" x14ac:dyDescent="0.25">
      <c r="B23" s="1"/>
      <c r="C23" s="1"/>
      <c r="D23" s="1"/>
      <c r="E23" s="1"/>
      <c r="F23" s="1"/>
      <c r="G23" s="1"/>
      <c r="H23" s="1"/>
      <c r="I23" s="1"/>
      <c r="J23" s="86"/>
      <c r="K23" s="1"/>
      <c r="L23" s="1"/>
      <c r="M23" s="1"/>
      <c r="N23" s="1"/>
      <c r="O23" s="1"/>
      <c r="P23" s="1"/>
      <c r="Q23" s="59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2:27" x14ac:dyDescent="0.25">
      <c r="B24" s="1"/>
      <c r="C24" s="1"/>
      <c r="D24" s="1"/>
      <c r="E24" s="1"/>
      <c r="F24" s="1"/>
      <c r="G24" s="1"/>
      <c r="H24" s="1"/>
      <c r="I24" s="1"/>
      <c r="J24" s="86"/>
      <c r="K24" s="1"/>
      <c r="L24" s="1"/>
      <c r="M24" s="1"/>
      <c r="N24" s="1"/>
      <c r="O24" s="1"/>
      <c r="P24" s="1"/>
      <c r="Q24" s="59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2:27" x14ac:dyDescent="0.25">
      <c r="B25" s="1"/>
      <c r="C25" s="1"/>
      <c r="D25" s="1"/>
      <c r="E25" s="1"/>
      <c r="F25" s="1"/>
      <c r="G25" s="1"/>
      <c r="H25" s="1"/>
      <c r="I25" s="1"/>
      <c r="J25" s="86"/>
      <c r="K25" s="1"/>
      <c r="L25" s="1"/>
      <c r="M25" s="1"/>
      <c r="N25" s="1"/>
      <c r="O25" s="1"/>
      <c r="P25" s="1"/>
      <c r="Q25" s="59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2:27" x14ac:dyDescent="0.25">
      <c r="B26" s="1"/>
      <c r="C26" s="1"/>
      <c r="D26" s="1"/>
      <c r="E26" s="1"/>
      <c r="F26" s="1"/>
      <c r="G26" s="1"/>
      <c r="H26" s="1"/>
      <c r="I26" s="1"/>
      <c r="J26" s="86"/>
      <c r="K26" s="1"/>
      <c r="L26" s="1"/>
      <c r="M26" s="1"/>
      <c r="N26" s="1"/>
      <c r="O26" s="1"/>
      <c r="P26" s="1"/>
      <c r="Q26" s="59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2:27" x14ac:dyDescent="0.25">
      <c r="B27" s="1"/>
      <c r="C27" s="1"/>
      <c r="D27" s="1"/>
      <c r="E27" s="1"/>
      <c r="F27" s="1"/>
      <c r="G27" s="1"/>
      <c r="H27" s="1"/>
      <c r="I27" s="1"/>
      <c r="J27" s="86"/>
      <c r="K27" s="1"/>
      <c r="L27" s="1"/>
      <c r="M27" s="1"/>
      <c r="N27" s="1"/>
      <c r="O27" s="1"/>
      <c r="P27" s="1"/>
      <c r="Q27" s="59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2:27" x14ac:dyDescent="0.25">
      <c r="B28" s="1"/>
      <c r="C28" s="1"/>
      <c r="D28" s="1"/>
      <c r="E28" s="1"/>
      <c r="F28" s="1"/>
      <c r="G28" s="1"/>
      <c r="H28" s="1"/>
      <c r="I28" s="1"/>
      <c r="J28" s="86"/>
      <c r="K28" s="1"/>
      <c r="L28" s="1"/>
      <c r="M28" s="1"/>
      <c r="N28" s="1"/>
      <c r="O28" s="1"/>
      <c r="P28" s="1"/>
      <c r="Q28" s="59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2:27" x14ac:dyDescent="0.25">
      <c r="B29" s="1"/>
      <c r="C29" s="1"/>
      <c r="D29" s="1"/>
      <c r="E29" s="1"/>
      <c r="F29" s="1"/>
      <c r="G29" s="1"/>
      <c r="H29" s="1"/>
      <c r="I29" s="1"/>
      <c r="J29" s="86"/>
      <c r="K29" s="1"/>
      <c r="L29" s="1"/>
      <c r="M29" s="1"/>
      <c r="N29" s="1"/>
      <c r="O29" s="1"/>
      <c r="P29" s="1"/>
      <c r="Q29" s="59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2:27" x14ac:dyDescent="0.25">
      <c r="B30" s="1"/>
      <c r="C30" s="1"/>
      <c r="D30" s="1"/>
      <c r="E30" s="1"/>
      <c r="F30" s="1"/>
      <c r="G30" s="1"/>
      <c r="H30" s="1"/>
      <c r="I30" s="1"/>
      <c r="J30" s="86"/>
      <c r="K30" s="1"/>
      <c r="L30" s="1"/>
      <c r="M30" s="1"/>
      <c r="N30" s="1"/>
      <c r="O30" s="1"/>
      <c r="P30" s="1"/>
      <c r="Q30" s="59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2:27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59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2:27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59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2:27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59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2:27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59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2:27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59"/>
      <c r="R35" s="1"/>
      <c r="S35" s="1"/>
      <c r="T35" s="1"/>
      <c r="U35" s="1"/>
      <c r="V35" s="1"/>
      <c r="W35" s="1"/>
      <c r="X35" s="1"/>
      <c r="Y35" s="1"/>
      <c r="Z35" s="1"/>
      <c r="AA35" s="1"/>
    </row>
  </sheetData>
  <mergeCells count="10">
    <mergeCell ref="T7:U7"/>
    <mergeCell ref="V7:W7"/>
    <mergeCell ref="X7:Y7"/>
    <mergeCell ref="Z7:AA7"/>
    <mergeCell ref="B1:G1"/>
    <mergeCell ref="B3:C3"/>
    <mergeCell ref="D3:G3"/>
    <mergeCell ref="B5:C5"/>
    <mergeCell ref="D5:G5"/>
    <mergeCell ref="R7:S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3"/>
  <sheetViews>
    <sheetView tabSelected="1" zoomScale="90" zoomScaleNormal="90" workbookViewId="0">
      <pane xSplit="6" ySplit="7" topLeftCell="U45" activePane="bottomRight" state="frozen"/>
      <selection pane="topRight" activeCell="H1" sqref="H1"/>
      <selection pane="bottomLeft" activeCell="A8" sqref="A8"/>
      <selection pane="bottomRight" activeCell="X47" sqref="X47"/>
    </sheetView>
  </sheetViews>
  <sheetFormatPr defaultColWidth="9.140625" defaultRowHeight="31.5" x14ac:dyDescent="0.25"/>
  <cols>
    <col min="1" max="1" width="1" style="7" customWidth="1"/>
    <col min="2" max="2" width="11.28515625" style="20" bestFit="1" customWidth="1"/>
    <col min="3" max="3" width="22.7109375" style="20" customWidth="1"/>
    <col min="4" max="4" width="15.5703125" style="20" customWidth="1"/>
    <col min="5" max="5" width="12.28515625" style="22" bestFit="1" customWidth="1"/>
    <col min="6" max="6" width="12.28515625" style="22" customWidth="1"/>
    <col min="7" max="7" width="18.7109375" style="20" customWidth="1"/>
    <col min="8" max="8" width="18.7109375" style="33" customWidth="1"/>
    <col min="9" max="9" width="14.7109375" style="20" customWidth="1"/>
    <col min="10" max="10" width="18.85546875" style="20" bestFit="1" customWidth="1"/>
    <col min="11" max="11" width="18.85546875" style="21" bestFit="1" customWidth="1"/>
    <col min="12" max="12" width="21.140625" style="20" bestFit="1" customWidth="1"/>
    <col min="13" max="14" width="19" style="20" customWidth="1"/>
    <col min="15" max="15" width="23.5703125" style="21" bestFit="1" customWidth="1"/>
    <col min="16" max="16" width="17.140625" style="20" customWidth="1"/>
    <col min="17" max="17" width="19" style="50" bestFit="1" customWidth="1"/>
    <col min="18" max="19" width="21.7109375" style="29" customWidth="1"/>
    <col min="20" max="20" width="21.85546875" style="29" customWidth="1"/>
    <col min="21" max="21" width="21.7109375" style="29" customWidth="1"/>
    <col min="22" max="22" width="21" style="29" customWidth="1"/>
    <col min="23" max="23" width="21.140625" style="42" customWidth="1"/>
    <col min="24" max="24" width="24.5703125" style="45" customWidth="1"/>
    <col min="25" max="25" width="24.42578125" style="40" customWidth="1"/>
    <col min="26" max="16384" width="9.140625" style="1"/>
  </cols>
  <sheetData>
    <row r="1" spans="1:25" x14ac:dyDescent="0.25">
      <c r="B1" s="101" t="s">
        <v>31</v>
      </c>
      <c r="C1" s="102"/>
      <c r="D1" s="102"/>
      <c r="E1" s="102"/>
      <c r="F1" s="102"/>
      <c r="G1" s="102"/>
    </row>
    <row r="3" spans="1:25" x14ac:dyDescent="0.25">
      <c r="B3" s="101" t="s">
        <v>32</v>
      </c>
      <c r="C3" s="101"/>
      <c r="D3" s="101" t="s">
        <v>35</v>
      </c>
      <c r="E3" s="101"/>
      <c r="F3" s="101"/>
      <c r="G3" s="101"/>
    </row>
    <row r="4" spans="1:25" s="18" customFormat="1" ht="8.25" x14ac:dyDescent="0.25">
      <c r="B4" s="19"/>
      <c r="C4" s="19"/>
      <c r="D4" s="19"/>
      <c r="E4" s="19"/>
      <c r="F4" s="19"/>
      <c r="G4" s="19"/>
      <c r="H4" s="34"/>
      <c r="I4" s="23"/>
      <c r="J4" s="23"/>
      <c r="K4" s="24"/>
      <c r="L4" s="23"/>
      <c r="M4" s="23"/>
      <c r="N4" s="23"/>
      <c r="O4" s="24"/>
      <c r="P4" s="23"/>
      <c r="Q4" s="51"/>
      <c r="R4" s="30"/>
      <c r="S4" s="30"/>
      <c r="T4" s="30"/>
      <c r="U4" s="30"/>
      <c r="V4" s="30"/>
      <c r="W4" s="43"/>
      <c r="X4" s="46"/>
      <c r="Y4" s="47"/>
    </row>
    <row r="5" spans="1:25" x14ac:dyDescent="0.25">
      <c r="B5" s="101" t="s">
        <v>33</v>
      </c>
      <c r="C5" s="101"/>
      <c r="D5" s="103" t="s">
        <v>34</v>
      </c>
      <c r="E5" s="103"/>
      <c r="F5" s="103"/>
      <c r="G5" s="103"/>
    </row>
    <row r="6" spans="1:25" s="18" customFormat="1" ht="8.25" x14ac:dyDescent="0.25">
      <c r="B6" s="19"/>
      <c r="C6" s="19"/>
      <c r="D6" s="19"/>
      <c r="E6" s="19"/>
      <c r="F6" s="19"/>
      <c r="G6" s="19"/>
      <c r="H6" s="34"/>
      <c r="I6" s="23"/>
      <c r="J6" s="23"/>
      <c r="K6" s="24"/>
      <c r="L6" s="23"/>
      <c r="M6" s="23"/>
      <c r="N6" s="23"/>
      <c r="O6" s="24"/>
      <c r="P6" s="23"/>
      <c r="Q6" s="51"/>
      <c r="R6" s="30"/>
      <c r="S6" s="30"/>
      <c r="T6" s="30"/>
      <c r="U6" s="30"/>
      <c r="V6" s="30"/>
      <c r="W6" s="43"/>
      <c r="X6" s="46"/>
      <c r="Y6" s="47"/>
    </row>
    <row r="7" spans="1:25" ht="31.5" customHeight="1" x14ac:dyDescent="0.25">
      <c r="E7" s="20"/>
      <c r="F7" s="20"/>
      <c r="R7" s="95" t="s">
        <v>19</v>
      </c>
      <c r="S7" s="96"/>
      <c r="T7" s="95" t="s">
        <v>198</v>
      </c>
      <c r="U7" s="96"/>
      <c r="V7" s="95" t="s">
        <v>199</v>
      </c>
      <c r="W7" s="96"/>
      <c r="X7" s="95" t="s">
        <v>200</v>
      </c>
      <c r="Y7" s="96"/>
    </row>
    <row r="8" spans="1:25" s="10" customFormat="1" ht="5.25" x14ac:dyDescent="0.25">
      <c r="B8" s="25"/>
      <c r="C8" s="25"/>
      <c r="D8" s="25"/>
      <c r="E8" s="26"/>
      <c r="F8" s="26"/>
      <c r="G8" s="25"/>
      <c r="H8" s="35"/>
      <c r="I8" s="25"/>
      <c r="J8" s="25"/>
      <c r="K8" s="27"/>
      <c r="L8" s="25"/>
      <c r="M8" s="25"/>
      <c r="N8" s="25"/>
      <c r="O8" s="27"/>
      <c r="P8" s="25"/>
      <c r="Q8" s="52"/>
      <c r="R8" s="31"/>
      <c r="S8" s="31"/>
      <c r="T8" s="31"/>
      <c r="U8" s="31"/>
      <c r="V8" s="31"/>
      <c r="W8" s="44"/>
      <c r="X8" s="48"/>
      <c r="Y8" s="49"/>
    </row>
    <row r="9" spans="1:25" s="2" customFormat="1" ht="51" x14ac:dyDescent="0.25">
      <c r="A9" s="6"/>
      <c r="B9" s="8" t="s">
        <v>2</v>
      </c>
      <c r="C9" s="3" t="s">
        <v>13</v>
      </c>
      <c r="D9" s="3" t="s">
        <v>3</v>
      </c>
      <c r="E9" s="4" t="s">
        <v>0</v>
      </c>
      <c r="F9" s="4" t="s">
        <v>77</v>
      </c>
      <c r="G9" s="3" t="s">
        <v>1</v>
      </c>
      <c r="H9" s="3" t="s">
        <v>4</v>
      </c>
      <c r="I9" s="5" t="s">
        <v>9</v>
      </c>
      <c r="J9" s="3" t="s">
        <v>11</v>
      </c>
      <c r="K9" s="3" t="s">
        <v>10</v>
      </c>
      <c r="L9" s="3" t="s">
        <v>12</v>
      </c>
      <c r="M9" s="5" t="s">
        <v>5</v>
      </c>
      <c r="N9" s="5" t="s">
        <v>6</v>
      </c>
      <c r="O9" s="3" t="s">
        <v>7</v>
      </c>
      <c r="P9" s="3" t="s">
        <v>8</v>
      </c>
      <c r="Q9" s="36" t="s">
        <v>14</v>
      </c>
      <c r="R9" s="106" t="s">
        <v>201</v>
      </c>
      <c r="S9" s="107" t="s">
        <v>202</v>
      </c>
      <c r="T9" s="108" t="s">
        <v>21</v>
      </c>
      <c r="U9" s="109" t="s">
        <v>26</v>
      </c>
      <c r="V9" s="110" t="s">
        <v>23</v>
      </c>
      <c r="W9" s="111" t="s">
        <v>27</v>
      </c>
      <c r="X9" s="112" t="s">
        <v>203</v>
      </c>
      <c r="Y9" s="113" t="s">
        <v>204</v>
      </c>
    </row>
    <row r="10" spans="1:25" s="20" customFormat="1" x14ac:dyDescent="0.25">
      <c r="A10" s="54"/>
      <c r="B10" s="89">
        <v>90180</v>
      </c>
      <c r="C10" s="89" t="s">
        <v>36</v>
      </c>
      <c r="D10" s="89" t="s">
        <v>37</v>
      </c>
      <c r="E10" s="89" t="s">
        <v>74</v>
      </c>
      <c r="F10" s="90" t="s">
        <v>78</v>
      </c>
      <c r="G10" s="90" t="s">
        <v>79</v>
      </c>
      <c r="H10" s="89" t="s">
        <v>72</v>
      </c>
      <c r="I10" s="89" t="s">
        <v>75</v>
      </c>
      <c r="J10" s="90">
        <v>25</v>
      </c>
      <c r="K10" s="90" t="s">
        <v>102</v>
      </c>
      <c r="L10" s="90" t="s">
        <v>78</v>
      </c>
      <c r="M10" s="89">
        <v>-28.774716666666698</v>
      </c>
      <c r="N10" s="89">
        <v>20.623149999999999</v>
      </c>
      <c r="O10" s="90" t="s">
        <v>115</v>
      </c>
      <c r="P10" s="90" t="s">
        <v>116</v>
      </c>
      <c r="Q10" s="60">
        <v>2</v>
      </c>
      <c r="R10" s="63">
        <v>0</v>
      </c>
      <c r="S10" s="64">
        <v>0</v>
      </c>
      <c r="T10" s="65">
        <v>0</v>
      </c>
      <c r="U10" s="66">
        <v>0</v>
      </c>
      <c r="V10" s="67">
        <v>0</v>
      </c>
      <c r="W10" s="68">
        <v>0</v>
      </c>
      <c r="X10" s="69">
        <f t="shared" ref="X10" si="0">R10+T10+V10</f>
        <v>0</v>
      </c>
      <c r="Y10" s="70">
        <f t="shared" ref="Y10" si="1">S10+U10+W10</f>
        <v>0</v>
      </c>
    </row>
    <row r="11" spans="1:25" s="20" customFormat="1" x14ac:dyDescent="0.25">
      <c r="A11" s="54"/>
      <c r="B11" s="89">
        <v>62505</v>
      </c>
      <c r="C11" s="89" t="s">
        <v>38</v>
      </c>
      <c r="D11" s="89" t="s">
        <v>37</v>
      </c>
      <c r="E11" s="89" t="s">
        <v>74</v>
      </c>
      <c r="F11" s="89" t="s">
        <v>142</v>
      </c>
      <c r="G11" s="87" t="s">
        <v>141</v>
      </c>
      <c r="H11" s="89" t="s">
        <v>73</v>
      </c>
      <c r="I11" s="89" t="s">
        <v>75</v>
      </c>
      <c r="J11" s="88">
        <v>341</v>
      </c>
      <c r="K11" s="87" t="s">
        <v>167</v>
      </c>
      <c r="L11" s="87" t="s">
        <v>128</v>
      </c>
      <c r="M11" s="89">
        <v>-30.465319999999998</v>
      </c>
      <c r="N11" s="89">
        <v>20.48659</v>
      </c>
      <c r="O11" s="90" t="s">
        <v>115</v>
      </c>
      <c r="P11" s="90" t="s">
        <v>116</v>
      </c>
      <c r="Q11" s="60">
        <v>1</v>
      </c>
      <c r="R11" s="63">
        <v>0</v>
      </c>
      <c r="S11" s="64">
        <v>0</v>
      </c>
      <c r="T11" s="65">
        <v>0</v>
      </c>
      <c r="U11" s="66">
        <v>0</v>
      </c>
      <c r="V11" s="67">
        <v>0</v>
      </c>
      <c r="W11" s="68">
        <v>0</v>
      </c>
      <c r="X11" s="69">
        <f t="shared" ref="X11:X46" si="2">R11+T11+V11</f>
        <v>0</v>
      </c>
      <c r="Y11" s="70">
        <f t="shared" ref="Y11:Y46" si="3">S11+U11+W11</f>
        <v>0</v>
      </c>
    </row>
    <row r="12" spans="1:25" s="20" customFormat="1" x14ac:dyDescent="0.25">
      <c r="A12" s="54"/>
      <c r="B12" s="89">
        <v>90727</v>
      </c>
      <c r="C12" s="89" t="s">
        <v>39</v>
      </c>
      <c r="D12" s="89" t="s">
        <v>37</v>
      </c>
      <c r="E12" s="89" t="s">
        <v>74</v>
      </c>
      <c r="F12" s="89" t="s">
        <v>129</v>
      </c>
      <c r="G12" s="87" t="s">
        <v>181</v>
      </c>
      <c r="H12" s="89" t="s">
        <v>72</v>
      </c>
      <c r="I12" s="89" t="s">
        <v>75</v>
      </c>
      <c r="J12" s="88">
        <v>26</v>
      </c>
      <c r="K12" s="87" t="s">
        <v>145</v>
      </c>
      <c r="L12" s="87" t="s">
        <v>129</v>
      </c>
      <c r="M12" s="89">
        <v>-27.698685999999999</v>
      </c>
      <c r="N12" s="89">
        <v>23.045497000000001</v>
      </c>
      <c r="O12" s="90" t="s">
        <v>115</v>
      </c>
      <c r="P12" s="90" t="s">
        <v>116</v>
      </c>
      <c r="Q12" s="60">
        <v>2</v>
      </c>
      <c r="R12" s="63">
        <v>0</v>
      </c>
      <c r="S12" s="64">
        <v>0</v>
      </c>
      <c r="T12" s="65">
        <v>0</v>
      </c>
      <c r="U12" s="66">
        <v>0</v>
      </c>
      <c r="V12" s="67">
        <v>0</v>
      </c>
      <c r="W12" s="68">
        <v>0</v>
      </c>
      <c r="X12" s="69">
        <f t="shared" si="2"/>
        <v>0</v>
      </c>
      <c r="Y12" s="70">
        <f t="shared" si="3"/>
        <v>0</v>
      </c>
    </row>
    <row r="13" spans="1:25" s="20" customFormat="1" x14ac:dyDescent="0.25">
      <c r="A13" s="54"/>
      <c r="B13" s="89">
        <v>63104</v>
      </c>
      <c r="C13" s="89" t="s">
        <v>40</v>
      </c>
      <c r="D13" s="89" t="s">
        <v>37</v>
      </c>
      <c r="E13" s="89" t="s">
        <v>74</v>
      </c>
      <c r="F13" s="89" t="s">
        <v>130</v>
      </c>
      <c r="G13" s="87" t="s">
        <v>141</v>
      </c>
      <c r="H13" s="89" t="s">
        <v>73</v>
      </c>
      <c r="I13" s="89" t="s">
        <v>75</v>
      </c>
      <c r="J13" s="88">
        <v>27</v>
      </c>
      <c r="K13" s="87" t="s">
        <v>168</v>
      </c>
      <c r="L13" s="87" t="s">
        <v>130</v>
      </c>
      <c r="M13" s="89">
        <v>-31.161724</v>
      </c>
      <c r="N13" s="89">
        <v>28.870073000000001</v>
      </c>
      <c r="O13" s="90" t="s">
        <v>115</v>
      </c>
      <c r="P13" s="90" t="s">
        <v>116</v>
      </c>
      <c r="Q13" s="60">
        <v>1</v>
      </c>
      <c r="R13" s="63">
        <v>0</v>
      </c>
      <c r="S13" s="64">
        <v>0</v>
      </c>
      <c r="T13" s="65">
        <v>0</v>
      </c>
      <c r="U13" s="66">
        <v>0</v>
      </c>
      <c r="V13" s="67">
        <v>0</v>
      </c>
      <c r="W13" s="68">
        <v>0</v>
      </c>
      <c r="X13" s="69">
        <f t="shared" si="2"/>
        <v>0</v>
      </c>
      <c r="Y13" s="70">
        <f t="shared" si="3"/>
        <v>0</v>
      </c>
    </row>
    <row r="14" spans="1:25" s="20" customFormat="1" x14ac:dyDescent="0.25">
      <c r="A14" s="54"/>
      <c r="B14" s="89">
        <v>63354</v>
      </c>
      <c r="C14" s="89" t="s">
        <v>41</v>
      </c>
      <c r="D14" s="89" t="s">
        <v>37</v>
      </c>
      <c r="E14" s="89" t="s">
        <v>74</v>
      </c>
      <c r="F14" s="89" t="s">
        <v>131</v>
      </c>
      <c r="G14" s="87" t="s">
        <v>182</v>
      </c>
      <c r="H14" s="89" t="s">
        <v>72</v>
      </c>
      <c r="I14" s="89" t="s">
        <v>75</v>
      </c>
      <c r="J14" s="87" t="s">
        <v>143</v>
      </c>
      <c r="K14" s="87" t="s">
        <v>144</v>
      </c>
      <c r="L14" s="87" t="s">
        <v>131</v>
      </c>
      <c r="M14" s="89">
        <v>-30.969656000000001</v>
      </c>
      <c r="N14" s="89">
        <v>22.128245</v>
      </c>
      <c r="O14" s="90" t="s">
        <v>115</v>
      </c>
      <c r="P14" s="90" t="s">
        <v>116</v>
      </c>
      <c r="Q14" s="60">
        <v>1</v>
      </c>
      <c r="R14" s="63">
        <v>0</v>
      </c>
      <c r="S14" s="64">
        <v>0</v>
      </c>
      <c r="T14" s="65">
        <v>0</v>
      </c>
      <c r="U14" s="66">
        <v>0</v>
      </c>
      <c r="V14" s="67">
        <v>0</v>
      </c>
      <c r="W14" s="68">
        <v>0</v>
      </c>
      <c r="X14" s="69">
        <f t="shared" si="2"/>
        <v>0</v>
      </c>
      <c r="Y14" s="70">
        <f t="shared" si="3"/>
        <v>0</v>
      </c>
    </row>
    <row r="15" spans="1:25" s="20" customFormat="1" x14ac:dyDescent="0.25">
      <c r="A15" s="54"/>
      <c r="B15" s="89">
        <v>64105</v>
      </c>
      <c r="C15" s="89" t="s">
        <v>42</v>
      </c>
      <c r="D15" s="89" t="s">
        <v>37</v>
      </c>
      <c r="E15" s="89" t="s">
        <v>74</v>
      </c>
      <c r="F15" s="89" t="s">
        <v>132</v>
      </c>
      <c r="G15" s="87" t="s">
        <v>183</v>
      </c>
      <c r="H15" s="89" t="s">
        <v>72</v>
      </c>
      <c r="I15" s="89" t="s">
        <v>75</v>
      </c>
      <c r="J15" s="87" t="s">
        <v>178</v>
      </c>
      <c r="K15" s="87" t="s">
        <v>107</v>
      </c>
      <c r="L15" s="87" t="s">
        <v>132</v>
      </c>
      <c r="M15" s="89">
        <v>-30.719989999999999</v>
      </c>
      <c r="N15" s="89">
        <v>25.0718</v>
      </c>
      <c r="O15" s="90" t="s">
        <v>115</v>
      </c>
      <c r="P15" s="90" t="s">
        <v>116</v>
      </c>
      <c r="Q15" s="60">
        <v>1</v>
      </c>
      <c r="R15" s="63">
        <v>0</v>
      </c>
      <c r="S15" s="64">
        <v>0</v>
      </c>
      <c r="T15" s="65">
        <v>0</v>
      </c>
      <c r="U15" s="66">
        <v>0</v>
      </c>
      <c r="V15" s="67">
        <v>0</v>
      </c>
      <c r="W15" s="68">
        <v>0</v>
      </c>
      <c r="X15" s="69">
        <f t="shared" si="2"/>
        <v>0</v>
      </c>
      <c r="Y15" s="70">
        <f t="shared" si="3"/>
        <v>0</v>
      </c>
    </row>
    <row r="16" spans="1:25" s="20" customFormat="1" x14ac:dyDescent="0.25">
      <c r="A16" s="54"/>
      <c r="B16" s="89">
        <v>91086</v>
      </c>
      <c r="C16" s="89" t="s">
        <v>43</v>
      </c>
      <c r="D16" s="89" t="s">
        <v>37</v>
      </c>
      <c r="E16" s="89" t="s">
        <v>74</v>
      </c>
      <c r="F16" s="89" t="s">
        <v>133</v>
      </c>
      <c r="G16" s="87" t="s">
        <v>181</v>
      </c>
      <c r="H16" s="89" t="s">
        <v>72</v>
      </c>
      <c r="I16" s="89" t="s">
        <v>75</v>
      </c>
      <c r="J16" s="88">
        <v>1</v>
      </c>
      <c r="K16" s="87" t="s">
        <v>160</v>
      </c>
      <c r="L16" s="87" t="s">
        <v>133</v>
      </c>
      <c r="M16" s="89">
        <v>-28.707934000000002</v>
      </c>
      <c r="N16" s="89">
        <v>20.970154000000001</v>
      </c>
      <c r="O16" s="90" t="s">
        <v>115</v>
      </c>
      <c r="P16" s="90" t="s">
        <v>116</v>
      </c>
      <c r="Q16" s="60">
        <v>2</v>
      </c>
      <c r="R16" s="63">
        <v>0</v>
      </c>
      <c r="S16" s="64">
        <v>0</v>
      </c>
      <c r="T16" s="65">
        <v>0</v>
      </c>
      <c r="U16" s="66">
        <v>0</v>
      </c>
      <c r="V16" s="67">
        <v>0</v>
      </c>
      <c r="W16" s="68">
        <v>0</v>
      </c>
      <c r="X16" s="69">
        <f t="shared" si="2"/>
        <v>0</v>
      </c>
      <c r="Y16" s="70">
        <f t="shared" si="3"/>
        <v>0</v>
      </c>
    </row>
    <row r="17" spans="1:25" s="22" customFormat="1" x14ac:dyDescent="0.25">
      <c r="A17" s="57"/>
      <c r="B17" s="89">
        <v>91383</v>
      </c>
      <c r="C17" s="89" t="s">
        <v>44</v>
      </c>
      <c r="D17" s="89" t="s">
        <v>37</v>
      </c>
      <c r="E17" s="89" t="s">
        <v>74</v>
      </c>
      <c r="F17" s="89" t="s">
        <v>134</v>
      </c>
      <c r="G17" s="87" t="s">
        <v>184</v>
      </c>
      <c r="H17" s="89" t="s">
        <v>72</v>
      </c>
      <c r="I17" s="89" t="s">
        <v>75</v>
      </c>
      <c r="J17" s="88">
        <v>281</v>
      </c>
      <c r="K17" s="87" t="s">
        <v>179</v>
      </c>
      <c r="L17" s="87" t="s">
        <v>134</v>
      </c>
      <c r="M17" s="89">
        <v>-28.737542999999999</v>
      </c>
      <c r="N17" s="89">
        <v>24.765331</v>
      </c>
      <c r="O17" s="90" t="s">
        <v>115</v>
      </c>
      <c r="P17" s="90" t="s">
        <v>116</v>
      </c>
      <c r="Q17" s="60">
        <v>2</v>
      </c>
      <c r="R17" s="63">
        <v>0</v>
      </c>
      <c r="S17" s="64">
        <v>0</v>
      </c>
      <c r="T17" s="65">
        <v>0</v>
      </c>
      <c r="U17" s="66">
        <v>0</v>
      </c>
      <c r="V17" s="67">
        <v>0</v>
      </c>
      <c r="W17" s="68">
        <v>0</v>
      </c>
      <c r="X17" s="69">
        <f t="shared" si="2"/>
        <v>0</v>
      </c>
      <c r="Y17" s="70">
        <f t="shared" si="3"/>
        <v>0</v>
      </c>
    </row>
    <row r="18" spans="1:25" s="20" customFormat="1" x14ac:dyDescent="0.25">
      <c r="A18" s="54"/>
      <c r="B18" s="89">
        <v>91623</v>
      </c>
      <c r="C18" s="89" t="s">
        <v>45</v>
      </c>
      <c r="D18" s="89" t="s">
        <v>37</v>
      </c>
      <c r="E18" s="89" t="s">
        <v>74</v>
      </c>
      <c r="F18" s="89" t="s">
        <v>135</v>
      </c>
      <c r="G18" s="87" t="s">
        <v>184</v>
      </c>
      <c r="H18" s="89" t="s">
        <v>72</v>
      </c>
      <c r="I18" s="89" t="s">
        <v>76</v>
      </c>
      <c r="J18" s="88">
        <v>1839</v>
      </c>
      <c r="K18" s="87" t="s">
        <v>180</v>
      </c>
      <c r="L18" s="87" t="s">
        <v>135</v>
      </c>
      <c r="M18" s="89">
        <v>-28.848275000000001</v>
      </c>
      <c r="N18" s="89">
        <v>23.251346000000002</v>
      </c>
      <c r="O18" s="90" t="s">
        <v>115</v>
      </c>
      <c r="P18" s="90" t="s">
        <v>116</v>
      </c>
      <c r="Q18" s="60">
        <v>2</v>
      </c>
      <c r="R18" s="63">
        <v>0</v>
      </c>
      <c r="S18" s="64">
        <v>0</v>
      </c>
      <c r="T18" s="65">
        <v>0</v>
      </c>
      <c r="U18" s="66">
        <v>0</v>
      </c>
      <c r="V18" s="67">
        <v>0</v>
      </c>
      <c r="W18" s="68">
        <v>0</v>
      </c>
      <c r="X18" s="69">
        <f t="shared" si="2"/>
        <v>0</v>
      </c>
      <c r="Y18" s="70">
        <f t="shared" si="3"/>
        <v>0</v>
      </c>
    </row>
    <row r="19" spans="1:25" s="20" customFormat="1" x14ac:dyDescent="0.25">
      <c r="A19" s="54"/>
      <c r="B19" s="89">
        <v>91680</v>
      </c>
      <c r="C19" s="89" t="s">
        <v>46</v>
      </c>
      <c r="D19" s="89" t="s">
        <v>37</v>
      </c>
      <c r="E19" s="89" t="s">
        <v>74</v>
      </c>
      <c r="F19" s="90" t="s">
        <v>80</v>
      </c>
      <c r="G19" s="90" t="s">
        <v>162</v>
      </c>
      <c r="H19" s="89" t="s">
        <v>73</v>
      </c>
      <c r="I19" s="89" t="s">
        <v>76</v>
      </c>
      <c r="J19" s="90">
        <v>97</v>
      </c>
      <c r="K19" s="90" t="s">
        <v>163</v>
      </c>
      <c r="L19" s="90" t="s">
        <v>80</v>
      </c>
      <c r="M19" s="89">
        <v>-27.462240000000001</v>
      </c>
      <c r="N19" s="89">
        <v>23.430340000000001</v>
      </c>
      <c r="O19" s="90" t="s">
        <v>164</v>
      </c>
      <c r="P19" s="90" t="s">
        <v>116</v>
      </c>
      <c r="Q19" s="60">
        <v>1</v>
      </c>
      <c r="R19" s="63">
        <v>0</v>
      </c>
      <c r="S19" s="64">
        <v>0</v>
      </c>
      <c r="T19" s="65">
        <v>0</v>
      </c>
      <c r="U19" s="66">
        <v>0</v>
      </c>
      <c r="V19" s="67">
        <v>0</v>
      </c>
      <c r="W19" s="68">
        <v>0</v>
      </c>
      <c r="X19" s="69">
        <f t="shared" si="2"/>
        <v>0</v>
      </c>
      <c r="Y19" s="70">
        <f t="shared" si="3"/>
        <v>0</v>
      </c>
    </row>
    <row r="20" spans="1:25" s="20" customFormat="1" x14ac:dyDescent="0.25">
      <c r="A20" s="54"/>
      <c r="B20" s="89">
        <v>91987</v>
      </c>
      <c r="C20" s="89" t="s">
        <v>47</v>
      </c>
      <c r="D20" s="89" t="s">
        <v>37</v>
      </c>
      <c r="E20" s="89" t="s">
        <v>74</v>
      </c>
      <c r="F20" s="90" t="s">
        <v>82</v>
      </c>
      <c r="G20" s="90" t="s">
        <v>83</v>
      </c>
      <c r="H20" s="89" t="s">
        <v>72</v>
      </c>
      <c r="I20" s="89" t="s">
        <v>75</v>
      </c>
      <c r="J20" s="90">
        <v>17</v>
      </c>
      <c r="K20" s="90" t="s">
        <v>103</v>
      </c>
      <c r="L20" s="90" t="s">
        <v>82</v>
      </c>
      <c r="M20" s="89">
        <v>-28.360240000000001</v>
      </c>
      <c r="N20" s="89">
        <v>23.474250000000001</v>
      </c>
      <c r="O20" s="90" t="s">
        <v>115</v>
      </c>
      <c r="P20" s="90" t="s">
        <v>116</v>
      </c>
      <c r="Q20" s="60">
        <v>2</v>
      </c>
      <c r="R20" s="63">
        <v>0</v>
      </c>
      <c r="S20" s="64">
        <v>0</v>
      </c>
      <c r="T20" s="65">
        <v>0</v>
      </c>
      <c r="U20" s="66">
        <v>0</v>
      </c>
      <c r="V20" s="67">
        <v>0</v>
      </c>
      <c r="W20" s="68">
        <v>0</v>
      </c>
      <c r="X20" s="69">
        <f t="shared" si="2"/>
        <v>0</v>
      </c>
      <c r="Y20" s="70">
        <f t="shared" si="3"/>
        <v>0</v>
      </c>
    </row>
    <row r="21" spans="1:25" s="20" customFormat="1" x14ac:dyDescent="0.25">
      <c r="A21" s="54"/>
      <c r="B21" s="89">
        <v>92289</v>
      </c>
      <c r="C21" s="89" t="s">
        <v>48</v>
      </c>
      <c r="D21" s="89" t="s">
        <v>37</v>
      </c>
      <c r="E21" s="89" t="s">
        <v>74</v>
      </c>
      <c r="F21" s="89" t="s">
        <v>136</v>
      </c>
      <c r="G21" s="87" t="s">
        <v>161</v>
      </c>
      <c r="H21" s="89" t="s">
        <v>73</v>
      </c>
      <c r="I21" s="89" t="s">
        <v>76</v>
      </c>
      <c r="J21" s="88">
        <v>1</v>
      </c>
      <c r="K21" s="87" t="s">
        <v>146</v>
      </c>
      <c r="L21" s="87" t="s">
        <v>136</v>
      </c>
      <c r="M21" s="89">
        <v>-26.422066666666701</v>
      </c>
      <c r="N21" s="89">
        <v>25.1914333333333</v>
      </c>
      <c r="O21" s="90" t="s">
        <v>115</v>
      </c>
      <c r="P21" s="90" t="s">
        <v>116</v>
      </c>
      <c r="Q21" s="60">
        <v>1</v>
      </c>
      <c r="R21" s="63">
        <v>0</v>
      </c>
      <c r="S21" s="64">
        <v>0</v>
      </c>
      <c r="T21" s="65">
        <v>0</v>
      </c>
      <c r="U21" s="66">
        <v>0</v>
      </c>
      <c r="V21" s="67">
        <v>0</v>
      </c>
      <c r="W21" s="68">
        <v>0</v>
      </c>
      <c r="X21" s="69">
        <f t="shared" si="2"/>
        <v>0</v>
      </c>
      <c r="Y21" s="70">
        <f t="shared" si="3"/>
        <v>0</v>
      </c>
    </row>
    <row r="22" spans="1:25" s="20" customFormat="1" x14ac:dyDescent="0.25">
      <c r="A22" s="54"/>
      <c r="B22" s="89">
        <v>92407</v>
      </c>
      <c r="C22" s="89" t="s">
        <v>49</v>
      </c>
      <c r="D22" s="89" t="s">
        <v>37</v>
      </c>
      <c r="E22" s="89" t="s">
        <v>74</v>
      </c>
      <c r="F22" s="89" t="s">
        <v>137</v>
      </c>
      <c r="G22" s="87" t="s">
        <v>83</v>
      </c>
      <c r="H22" s="89" t="s">
        <v>72</v>
      </c>
      <c r="I22" s="89" t="s">
        <v>75</v>
      </c>
      <c r="J22" s="87" t="s">
        <v>147</v>
      </c>
      <c r="K22" s="87" t="s">
        <v>148</v>
      </c>
      <c r="L22" s="87" t="s">
        <v>137</v>
      </c>
      <c r="M22" s="89">
        <v>-23.887841000000002</v>
      </c>
      <c r="N22" s="89">
        <v>30.286828</v>
      </c>
      <c r="O22" s="90" t="s">
        <v>115</v>
      </c>
      <c r="P22" s="90" t="s">
        <v>116</v>
      </c>
      <c r="Q22" s="60">
        <v>3</v>
      </c>
      <c r="R22" s="63">
        <v>0</v>
      </c>
      <c r="S22" s="64">
        <v>0</v>
      </c>
      <c r="T22" s="65">
        <v>0</v>
      </c>
      <c r="U22" s="66">
        <v>0</v>
      </c>
      <c r="V22" s="67">
        <v>0</v>
      </c>
      <c r="W22" s="68">
        <v>0</v>
      </c>
      <c r="X22" s="69">
        <f t="shared" si="2"/>
        <v>0</v>
      </c>
      <c r="Y22" s="70">
        <f t="shared" si="3"/>
        <v>0</v>
      </c>
    </row>
    <row r="23" spans="1:25" s="20" customFormat="1" x14ac:dyDescent="0.25">
      <c r="A23" s="54"/>
      <c r="B23" s="89">
        <v>92464</v>
      </c>
      <c r="C23" s="89" t="s">
        <v>50</v>
      </c>
      <c r="D23" s="89" t="s">
        <v>37</v>
      </c>
      <c r="E23" s="89" t="s">
        <v>74</v>
      </c>
      <c r="F23" s="89" t="s">
        <v>138</v>
      </c>
      <c r="G23" s="87" t="s">
        <v>87</v>
      </c>
      <c r="H23" s="89" t="s">
        <v>73</v>
      </c>
      <c r="I23" s="89" t="s">
        <v>76</v>
      </c>
      <c r="J23" s="87" t="s">
        <v>149</v>
      </c>
      <c r="K23" s="87" t="s">
        <v>150</v>
      </c>
      <c r="L23" s="87" t="s">
        <v>138</v>
      </c>
      <c r="M23" s="89">
        <v>-28.708124000000002</v>
      </c>
      <c r="N23" s="89">
        <v>24.722123</v>
      </c>
      <c r="O23" s="90" t="s">
        <v>115</v>
      </c>
      <c r="P23" s="90" t="s">
        <v>116</v>
      </c>
      <c r="Q23" s="60">
        <v>1</v>
      </c>
      <c r="R23" s="63">
        <v>0</v>
      </c>
      <c r="S23" s="64">
        <v>0</v>
      </c>
      <c r="T23" s="65">
        <v>0</v>
      </c>
      <c r="U23" s="66">
        <v>0</v>
      </c>
      <c r="V23" s="67">
        <v>0</v>
      </c>
      <c r="W23" s="68">
        <v>0</v>
      </c>
      <c r="X23" s="69">
        <f t="shared" si="2"/>
        <v>0</v>
      </c>
      <c r="Y23" s="70">
        <f t="shared" si="3"/>
        <v>0</v>
      </c>
    </row>
    <row r="24" spans="1:25" s="20" customFormat="1" x14ac:dyDescent="0.25">
      <c r="A24" s="54"/>
      <c r="B24" s="89">
        <v>92665</v>
      </c>
      <c r="C24" s="89" t="s">
        <v>51</v>
      </c>
      <c r="D24" s="89" t="s">
        <v>37</v>
      </c>
      <c r="E24" s="89" t="s">
        <v>74</v>
      </c>
      <c r="F24" s="90" t="s">
        <v>84</v>
      </c>
      <c r="G24" s="90" t="s">
        <v>85</v>
      </c>
      <c r="H24" s="89" t="s">
        <v>73</v>
      </c>
      <c r="I24" s="89" t="s">
        <v>76</v>
      </c>
      <c r="J24" s="90">
        <v>701</v>
      </c>
      <c r="K24" s="90" t="s">
        <v>104</v>
      </c>
      <c r="L24" s="90" t="s">
        <v>84</v>
      </c>
      <c r="M24" s="89">
        <v>-26.744260000000001</v>
      </c>
      <c r="N24" s="89">
        <v>20.026789999999998</v>
      </c>
      <c r="O24" s="90" t="s">
        <v>115</v>
      </c>
      <c r="P24" s="90" t="s">
        <v>116</v>
      </c>
      <c r="Q24" s="71">
        <v>2</v>
      </c>
      <c r="R24" s="63">
        <v>0</v>
      </c>
      <c r="S24" s="64">
        <v>0</v>
      </c>
      <c r="T24" s="65">
        <v>0</v>
      </c>
      <c r="U24" s="66">
        <v>0</v>
      </c>
      <c r="V24" s="67">
        <v>0</v>
      </c>
      <c r="W24" s="68">
        <v>0</v>
      </c>
      <c r="X24" s="69">
        <f t="shared" si="2"/>
        <v>0</v>
      </c>
      <c r="Y24" s="70">
        <f t="shared" si="3"/>
        <v>0</v>
      </c>
    </row>
    <row r="25" spans="1:25" s="20" customFormat="1" x14ac:dyDescent="0.25">
      <c r="A25" s="54"/>
      <c r="B25" s="89">
        <v>92704</v>
      </c>
      <c r="C25" s="89" t="s">
        <v>52</v>
      </c>
      <c r="D25" s="89" t="s">
        <v>37</v>
      </c>
      <c r="E25" s="89" t="s">
        <v>74</v>
      </c>
      <c r="F25" s="90" t="s">
        <v>86</v>
      </c>
      <c r="G25" s="90" t="s">
        <v>87</v>
      </c>
      <c r="H25" s="89" t="s">
        <v>73</v>
      </c>
      <c r="I25" s="89" t="s">
        <v>76</v>
      </c>
      <c r="J25" s="90" t="s">
        <v>197</v>
      </c>
      <c r="K25" s="90" t="s">
        <v>105</v>
      </c>
      <c r="L25" s="90" t="s">
        <v>86</v>
      </c>
      <c r="M25" s="89">
        <v>-27.398710000000001</v>
      </c>
      <c r="N25" s="89">
        <v>23.487559999999998</v>
      </c>
      <c r="O25" s="90" t="s">
        <v>115</v>
      </c>
      <c r="P25" s="90" t="s">
        <v>116</v>
      </c>
      <c r="Q25" s="71">
        <v>1</v>
      </c>
      <c r="R25" s="63">
        <v>0</v>
      </c>
      <c r="S25" s="64">
        <v>0</v>
      </c>
      <c r="T25" s="65">
        <v>0</v>
      </c>
      <c r="U25" s="66">
        <v>0</v>
      </c>
      <c r="V25" s="67">
        <v>0</v>
      </c>
      <c r="W25" s="68">
        <v>0</v>
      </c>
      <c r="X25" s="69">
        <f t="shared" si="2"/>
        <v>0</v>
      </c>
      <c r="Y25" s="70">
        <f t="shared" si="3"/>
        <v>0</v>
      </c>
    </row>
    <row r="26" spans="1:25" s="20" customFormat="1" x14ac:dyDescent="0.25">
      <c r="A26" s="54"/>
      <c r="B26" s="89">
        <v>92761</v>
      </c>
      <c r="C26" s="89" t="s">
        <v>53</v>
      </c>
      <c r="D26" s="89" t="s">
        <v>37</v>
      </c>
      <c r="E26" s="89" t="s">
        <v>74</v>
      </c>
      <c r="F26" s="89" t="s">
        <v>139</v>
      </c>
      <c r="G26" s="87" t="s">
        <v>87</v>
      </c>
      <c r="H26" s="89" t="s">
        <v>73</v>
      </c>
      <c r="I26" s="89" t="s">
        <v>76</v>
      </c>
      <c r="J26" s="87" t="s">
        <v>197</v>
      </c>
      <c r="K26" s="87" t="s">
        <v>107</v>
      </c>
      <c r="L26" s="87" t="s">
        <v>139</v>
      </c>
      <c r="M26" s="89">
        <v>-29.347429999999999</v>
      </c>
      <c r="N26" s="89">
        <v>21.153269999999999</v>
      </c>
      <c r="O26" s="90" t="s">
        <v>115</v>
      </c>
      <c r="P26" s="90" t="s">
        <v>116</v>
      </c>
      <c r="Q26" s="71">
        <v>1</v>
      </c>
      <c r="R26" s="63">
        <v>0</v>
      </c>
      <c r="S26" s="64">
        <v>0</v>
      </c>
      <c r="T26" s="65">
        <v>0</v>
      </c>
      <c r="U26" s="66">
        <v>0</v>
      </c>
      <c r="V26" s="67">
        <v>0</v>
      </c>
      <c r="W26" s="68">
        <v>0</v>
      </c>
      <c r="X26" s="69">
        <f t="shared" si="2"/>
        <v>0</v>
      </c>
      <c r="Y26" s="70">
        <f t="shared" si="3"/>
        <v>0</v>
      </c>
    </row>
    <row r="27" spans="1:25" s="20" customFormat="1" x14ac:dyDescent="0.25">
      <c r="A27" s="54"/>
      <c r="B27" s="89">
        <v>92882</v>
      </c>
      <c r="C27" s="89" t="s">
        <v>54</v>
      </c>
      <c r="D27" s="89" t="s">
        <v>37</v>
      </c>
      <c r="E27" s="89" t="s">
        <v>74</v>
      </c>
      <c r="F27" s="90" t="s">
        <v>88</v>
      </c>
      <c r="G27" s="90" t="s">
        <v>89</v>
      </c>
      <c r="H27" s="89" t="s">
        <v>72</v>
      </c>
      <c r="I27" s="89" t="s">
        <v>75</v>
      </c>
      <c r="J27" s="90" t="s">
        <v>197</v>
      </c>
      <c r="K27" s="90" t="s">
        <v>106</v>
      </c>
      <c r="L27" s="90" t="s">
        <v>88</v>
      </c>
      <c r="M27" s="89">
        <v>-26.123721</v>
      </c>
      <c r="N27" s="89">
        <v>23.770551999999999</v>
      </c>
      <c r="O27" s="90" t="s">
        <v>115</v>
      </c>
      <c r="P27" s="90" t="s">
        <v>116</v>
      </c>
      <c r="Q27" s="71">
        <v>2</v>
      </c>
      <c r="R27" s="63">
        <v>0</v>
      </c>
      <c r="S27" s="64">
        <v>0</v>
      </c>
      <c r="T27" s="65">
        <v>0</v>
      </c>
      <c r="U27" s="66">
        <v>0</v>
      </c>
      <c r="V27" s="67">
        <v>0</v>
      </c>
      <c r="W27" s="68">
        <v>0</v>
      </c>
      <c r="X27" s="69">
        <f t="shared" si="2"/>
        <v>0</v>
      </c>
      <c r="Y27" s="70">
        <f t="shared" si="3"/>
        <v>0</v>
      </c>
    </row>
    <row r="28" spans="1:25" s="20" customFormat="1" x14ac:dyDescent="0.25">
      <c r="A28" s="54"/>
      <c r="B28" s="89">
        <v>93249</v>
      </c>
      <c r="C28" s="89" t="s">
        <v>55</v>
      </c>
      <c r="D28" s="89" t="s">
        <v>37</v>
      </c>
      <c r="E28" s="89" t="s">
        <v>74</v>
      </c>
      <c r="F28" s="90" t="s">
        <v>90</v>
      </c>
      <c r="G28" s="90" t="s">
        <v>91</v>
      </c>
      <c r="H28" s="89" t="s">
        <v>73</v>
      </c>
      <c r="I28" s="89" t="s">
        <v>76</v>
      </c>
      <c r="J28" s="90">
        <v>7</v>
      </c>
      <c r="K28" s="90" t="s">
        <v>107</v>
      </c>
      <c r="L28" s="90" t="s">
        <v>90</v>
      </c>
      <c r="M28" s="89">
        <v>-27.779771</v>
      </c>
      <c r="N28" s="89">
        <v>24.688504999999999</v>
      </c>
      <c r="O28" s="90" t="s">
        <v>115</v>
      </c>
      <c r="P28" s="90" t="s">
        <v>116</v>
      </c>
      <c r="Q28" s="71">
        <v>1</v>
      </c>
      <c r="R28" s="63">
        <v>0</v>
      </c>
      <c r="S28" s="64">
        <v>0</v>
      </c>
      <c r="T28" s="65">
        <v>0</v>
      </c>
      <c r="U28" s="66">
        <v>0</v>
      </c>
      <c r="V28" s="67">
        <v>0</v>
      </c>
      <c r="W28" s="68">
        <v>0</v>
      </c>
      <c r="X28" s="69">
        <f t="shared" si="2"/>
        <v>0</v>
      </c>
      <c r="Y28" s="70">
        <f t="shared" si="3"/>
        <v>0</v>
      </c>
    </row>
    <row r="29" spans="1:25" s="20" customFormat="1" x14ac:dyDescent="0.25">
      <c r="A29" s="54"/>
      <c r="B29" s="89">
        <v>93302</v>
      </c>
      <c r="C29" s="89" t="s">
        <v>56</v>
      </c>
      <c r="D29" s="89" t="s">
        <v>37</v>
      </c>
      <c r="E29" s="89" t="s">
        <v>74</v>
      </c>
      <c r="F29" s="89" t="s">
        <v>119</v>
      </c>
      <c r="G29" s="87" t="s">
        <v>169</v>
      </c>
      <c r="H29" s="89" t="s">
        <v>73</v>
      </c>
      <c r="I29" s="89" t="s">
        <v>76</v>
      </c>
      <c r="J29" s="87" t="s">
        <v>171</v>
      </c>
      <c r="K29" s="87" t="s">
        <v>170</v>
      </c>
      <c r="L29" s="87" t="s">
        <v>119</v>
      </c>
      <c r="M29" s="89">
        <v>-23.878381999999998</v>
      </c>
      <c r="N29" s="89">
        <v>29.441344000000001</v>
      </c>
      <c r="O29" s="90" t="s">
        <v>115</v>
      </c>
      <c r="P29" s="90" t="s">
        <v>116</v>
      </c>
      <c r="Q29" s="71">
        <v>1</v>
      </c>
      <c r="R29" s="63">
        <v>0</v>
      </c>
      <c r="S29" s="64">
        <v>0</v>
      </c>
      <c r="T29" s="65">
        <v>0</v>
      </c>
      <c r="U29" s="66">
        <v>0</v>
      </c>
      <c r="V29" s="67">
        <v>0</v>
      </c>
      <c r="W29" s="68">
        <v>0</v>
      </c>
      <c r="X29" s="69">
        <f t="shared" si="2"/>
        <v>0</v>
      </c>
      <c r="Y29" s="70">
        <f t="shared" si="3"/>
        <v>0</v>
      </c>
    </row>
    <row r="30" spans="1:25" s="20" customFormat="1" x14ac:dyDescent="0.25">
      <c r="A30" s="54"/>
      <c r="B30" s="89">
        <v>93690</v>
      </c>
      <c r="C30" s="89" t="s">
        <v>57</v>
      </c>
      <c r="D30" s="89" t="s">
        <v>37</v>
      </c>
      <c r="E30" s="89" t="s">
        <v>74</v>
      </c>
      <c r="F30" s="90" t="s">
        <v>92</v>
      </c>
      <c r="G30" s="90" t="s">
        <v>89</v>
      </c>
      <c r="H30" s="89" t="s">
        <v>72</v>
      </c>
      <c r="I30" s="89" t="s">
        <v>75</v>
      </c>
      <c r="J30" s="90">
        <v>3</v>
      </c>
      <c r="K30" s="90" t="s">
        <v>108</v>
      </c>
      <c r="L30" s="90" t="s">
        <v>88</v>
      </c>
      <c r="M30" s="89">
        <v>-32.25385</v>
      </c>
      <c r="N30" s="89">
        <v>24.536639999999998</v>
      </c>
      <c r="O30" s="90" t="s">
        <v>115</v>
      </c>
      <c r="P30" s="90" t="s">
        <v>116</v>
      </c>
      <c r="Q30" s="71">
        <v>1</v>
      </c>
      <c r="R30" s="63">
        <v>0</v>
      </c>
      <c r="S30" s="64">
        <v>0</v>
      </c>
      <c r="T30" s="65">
        <v>0</v>
      </c>
      <c r="U30" s="66">
        <v>0</v>
      </c>
      <c r="V30" s="67">
        <v>0</v>
      </c>
      <c r="W30" s="68">
        <v>0</v>
      </c>
      <c r="X30" s="69">
        <f t="shared" si="2"/>
        <v>0</v>
      </c>
      <c r="Y30" s="70">
        <f t="shared" si="3"/>
        <v>0</v>
      </c>
    </row>
    <row r="31" spans="1:25" s="20" customFormat="1" x14ac:dyDescent="0.25">
      <c r="A31" s="54"/>
      <c r="B31" s="89">
        <v>93762</v>
      </c>
      <c r="C31" s="89" t="s">
        <v>58</v>
      </c>
      <c r="D31" s="89" t="s">
        <v>37</v>
      </c>
      <c r="E31" s="89" t="s">
        <v>74</v>
      </c>
      <c r="F31" s="89" t="s">
        <v>120</v>
      </c>
      <c r="G31" s="87" t="s">
        <v>159</v>
      </c>
      <c r="H31" s="89" t="s">
        <v>73</v>
      </c>
      <c r="I31" s="89" t="s">
        <v>76</v>
      </c>
      <c r="J31" s="87" t="s">
        <v>151</v>
      </c>
      <c r="K31" s="87" t="s">
        <v>152</v>
      </c>
      <c r="L31" s="87" t="s">
        <v>120</v>
      </c>
      <c r="M31" s="89">
        <v>-26.8645</v>
      </c>
      <c r="N31" s="89">
        <v>20.426200000000001</v>
      </c>
      <c r="O31" s="90" t="s">
        <v>115</v>
      </c>
      <c r="P31" s="90" t="s">
        <v>116</v>
      </c>
      <c r="Q31" s="71">
        <v>1</v>
      </c>
      <c r="R31" s="63">
        <v>0</v>
      </c>
      <c r="S31" s="64">
        <v>0</v>
      </c>
      <c r="T31" s="65">
        <v>0</v>
      </c>
      <c r="U31" s="66">
        <v>0</v>
      </c>
      <c r="V31" s="67">
        <v>0</v>
      </c>
      <c r="W31" s="68">
        <v>0</v>
      </c>
      <c r="X31" s="69">
        <f t="shared" si="2"/>
        <v>0</v>
      </c>
      <c r="Y31" s="70">
        <f t="shared" si="3"/>
        <v>0</v>
      </c>
    </row>
    <row r="32" spans="1:25" x14ac:dyDescent="0.25">
      <c r="B32" s="89">
        <v>93859</v>
      </c>
      <c r="C32" s="89" t="s">
        <v>121</v>
      </c>
      <c r="D32" s="89" t="s">
        <v>37</v>
      </c>
      <c r="E32" s="89" t="s">
        <v>74</v>
      </c>
      <c r="F32" s="90" t="s">
        <v>110</v>
      </c>
      <c r="G32" s="90" t="s">
        <v>91</v>
      </c>
      <c r="H32" s="89" t="s">
        <v>73</v>
      </c>
      <c r="I32" s="89" t="s">
        <v>76</v>
      </c>
      <c r="J32" s="90">
        <v>587</v>
      </c>
      <c r="K32" s="90" t="s">
        <v>109</v>
      </c>
      <c r="L32" s="90" t="s">
        <v>110</v>
      </c>
      <c r="M32" s="89">
        <v>-23.041180000000001</v>
      </c>
      <c r="N32" s="89">
        <v>29.907050000000002</v>
      </c>
      <c r="O32" s="90" t="s">
        <v>115</v>
      </c>
      <c r="P32" s="90" t="s">
        <v>116</v>
      </c>
      <c r="Q32" s="71">
        <v>1</v>
      </c>
      <c r="R32" s="63">
        <v>0</v>
      </c>
      <c r="S32" s="64">
        <v>0</v>
      </c>
      <c r="T32" s="65">
        <v>0</v>
      </c>
      <c r="U32" s="66">
        <v>0</v>
      </c>
      <c r="V32" s="67">
        <v>0</v>
      </c>
      <c r="W32" s="68">
        <v>0</v>
      </c>
      <c r="X32" s="69">
        <f t="shared" si="2"/>
        <v>0</v>
      </c>
      <c r="Y32" s="70">
        <f t="shared" si="3"/>
        <v>0</v>
      </c>
    </row>
    <row r="33" spans="1:25" x14ac:dyDescent="0.25">
      <c r="B33" s="89">
        <v>77116</v>
      </c>
      <c r="C33" s="89" t="s">
        <v>59</v>
      </c>
      <c r="D33" s="89" t="s">
        <v>37</v>
      </c>
      <c r="E33" s="89" t="s">
        <v>74</v>
      </c>
      <c r="F33" s="89" t="s">
        <v>173</v>
      </c>
      <c r="G33" s="87" t="s">
        <v>141</v>
      </c>
      <c r="H33" s="89" t="s">
        <v>73</v>
      </c>
      <c r="I33" s="89" t="s">
        <v>76</v>
      </c>
      <c r="J33" s="87" t="s">
        <v>197</v>
      </c>
      <c r="K33" s="87" t="s">
        <v>150</v>
      </c>
      <c r="L33" s="87" t="s">
        <v>173</v>
      </c>
      <c r="M33" s="89">
        <v>-22.802990000000001</v>
      </c>
      <c r="N33" s="89">
        <v>30.748429999999999</v>
      </c>
      <c r="O33" s="90" t="s">
        <v>115</v>
      </c>
      <c r="P33" s="90" t="s">
        <v>116</v>
      </c>
      <c r="Q33" s="71">
        <v>1</v>
      </c>
      <c r="R33" s="63">
        <v>0</v>
      </c>
      <c r="S33" s="64">
        <v>0</v>
      </c>
      <c r="T33" s="65">
        <v>0</v>
      </c>
      <c r="U33" s="66">
        <v>0</v>
      </c>
      <c r="V33" s="67">
        <v>0</v>
      </c>
      <c r="W33" s="68">
        <v>0</v>
      </c>
      <c r="X33" s="69">
        <f t="shared" si="2"/>
        <v>0</v>
      </c>
      <c r="Y33" s="70">
        <f t="shared" si="3"/>
        <v>0</v>
      </c>
    </row>
    <row r="34" spans="1:25" x14ac:dyDescent="0.25">
      <c r="B34" s="89">
        <v>94337</v>
      </c>
      <c r="C34" s="89" t="s">
        <v>60</v>
      </c>
      <c r="D34" s="89" t="s">
        <v>37</v>
      </c>
      <c r="E34" s="89" t="s">
        <v>74</v>
      </c>
      <c r="F34" s="90" t="s">
        <v>93</v>
      </c>
      <c r="G34" s="90" t="s">
        <v>83</v>
      </c>
      <c r="H34" s="89" t="s">
        <v>72</v>
      </c>
      <c r="I34" s="89" t="s">
        <v>75</v>
      </c>
      <c r="J34" s="90">
        <v>2762</v>
      </c>
      <c r="K34" s="90" t="s">
        <v>176</v>
      </c>
      <c r="L34" s="90" t="s">
        <v>93</v>
      </c>
      <c r="M34" s="89">
        <v>-25.827573000000001</v>
      </c>
      <c r="N34" s="89">
        <v>28.204232999999999</v>
      </c>
      <c r="O34" s="90" t="s">
        <v>115</v>
      </c>
      <c r="P34" s="90" t="s">
        <v>116</v>
      </c>
      <c r="Q34" s="71">
        <v>2</v>
      </c>
      <c r="R34" s="63">
        <v>0</v>
      </c>
      <c r="S34" s="64">
        <v>0</v>
      </c>
      <c r="T34" s="65">
        <v>0</v>
      </c>
      <c r="U34" s="66">
        <v>0</v>
      </c>
      <c r="V34" s="67">
        <v>0</v>
      </c>
      <c r="W34" s="68">
        <v>0</v>
      </c>
      <c r="X34" s="69">
        <f t="shared" si="2"/>
        <v>0</v>
      </c>
      <c r="Y34" s="70">
        <f t="shared" si="3"/>
        <v>0</v>
      </c>
    </row>
    <row r="35" spans="1:25" x14ac:dyDescent="0.25">
      <c r="B35" s="89">
        <v>94409</v>
      </c>
      <c r="C35" s="89" t="s">
        <v>61</v>
      </c>
      <c r="D35" s="89" t="s">
        <v>37</v>
      </c>
      <c r="E35" s="89" t="s">
        <v>74</v>
      </c>
      <c r="F35" s="90" t="s">
        <v>94</v>
      </c>
      <c r="G35" s="90" t="s">
        <v>89</v>
      </c>
      <c r="H35" s="89" t="s">
        <v>72</v>
      </c>
      <c r="I35" s="89" t="s">
        <v>75</v>
      </c>
      <c r="J35" s="90" t="s">
        <v>177</v>
      </c>
      <c r="K35" s="90" t="s">
        <v>111</v>
      </c>
      <c r="L35" s="90" t="s">
        <v>88</v>
      </c>
      <c r="M35" s="89">
        <v>-26.135831</v>
      </c>
      <c r="N35" s="89">
        <v>28.370435000000001</v>
      </c>
      <c r="O35" s="90" t="s">
        <v>117</v>
      </c>
      <c r="P35" s="90" t="s">
        <v>116</v>
      </c>
      <c r="Q35" s="71">
        <v>3</v>
      </c>
      <c r="R35" s="63">
        <v>0</v>
      </c>
      <c r="S35" s="64">
        <v>0</v>
      </c>
      <c r="T35" s="65">
        <v>0</v>
      </c>
      <c r="U35" s="66">
        <v>0</v>
      </c>
      <c r="V35" s="67">
        <v>0</v>
      </c>
      <c r="W35" s="68">
        <v>0</v>
      </c>
      <c r="X35" s="69">
        <f t="shared" si="2"/>
        <v>0</v>
      </c>
      <c r="Y35" s="70">
        <f t="shared" si="3"/>
        <v>0</v>
      </c>
    </row>
    <row r="36" spans="1:25" x14ac:dyDescent="0.25">
      <c r="B36" s="89">
        <v>94441</v>
      </c>
      <c r="C36" s="89" t="s">
        <v>62</v>
      </c>
      <c r="D36" s="89" t="s">
        <v>37</v>
      </c>
      <c r="E36" s="89" t="s">
        <v>74</v>
      </c>
      <c r="F36" s="89" t="s">
        <v>122</v>
      </c>
      <c r="G36" s="87" t="s">
        <v>185</v>
      </c>
      <c r="H36" s="89" t="s">
        <v>72</v>
      </c>
      <c r="I36" s="89" t="s">
        <v>75</v>
      </c>
      <c r="J36" s="88">
        <v>1</v>
      </c>
      <c r="K36" s="87" t="s">
        <v>153</v>
      </c>
      <c r="L36" s="87" t="s">
        <v>122</v>
      </c>
      <c r="M36" s="91" t="s">
        <v>140</v>
      </c>
      <c r="N36" s="89">
        <v>24.385999000000002</v>
      </c>
      <c r="O36" s="90" t="s">
        <v>115</v>
      </c>
      <c r="P36" s="90" t="s">
        <v>116</v>
      </c>
      <c r="Q36" s="71">
        <v>2</v>
      </c>
      <c r="R36" s="63">
        <v>0</v>
      </c>
      <c r="S36" s="64">
        <v>0</v>
      </c>
      <c r="T36" s="65">
        <v>0</v>
      </c>
      <c r="U36" s="66">
        <v>0</v>
      </c>
      <c r="V36" s="67">
        <v>0</v>
      </c>
      <c r="W36" s="68">
        <v>0</v>
      </c>
      <c r="X36" s="69">
        <f t="shared" si="2"/>
        <v>0</v>
      </c>
      <c r="Y36" s="70">
        <f t="shared" si="3"/>
        <v>0</v>
      </c>
    </row>
    <row r="37" spans="1:25" x14ac:dyDescent="0.25">
      <c r="B37" s="89">
        <v>79577</v>
      </c>
      <c r="C37" s="89" t="s">
        <v>63</v>
      </c>
      <c r="D37" s="89" t="s">
        <v>37</v>
      </c>
      <c r="E37" s="89" t="s">
        <v>74</v>
      </c>
      <c r="F37" s="90" t="s">
        <v>95</v>
      </c>
      <c r="G37" s="90" t="s">
        <v>96</v>
      </c>
      <c r="H37" s="89" t="s">
        <v>73</v>
      </c>
      <c r="I37" s="89" t="s">
        <v>76</v>
      </c>
      <c r="J37" s="90">
        <v>2885</v>
      </c>
      <c r="K37" s="90" t="s">
        <v>166</v>
      </c>
      <c r="L37" s="90" t="s">
        <v>112</v>
      </c>
      <c r="M37" s="89">
        <v>-29.584036000000001</v>
      </c>
      <c r="N37" s="89">
        <v>26.662984999999999</v>
      </c>
      <c r="O37" s="90" t="s">
        <v>118</v>
      </c>
      <c r="P37" s="90" t="s">
        <v>116</v>
      </c>
      <c r="Q37" s="71">
        <v>1</v>
      </c>
      <c r="R37" s="63">
        <v>0</v>
      </c>
      <c r="S37" s="64">
        <v>0</v>
      </c>
      <c r="T37" s="65">
        <v>0</v>
      </c>
      <c r="U37" s="66">
        <v>0</v>
      </c>
      <c r="V37" s="67">
        <v>0</v>
      </c>
      <c r="W37" s="68">
        <v>0</v>
      </c>
      <c r="X37" s="69">
        <f t="shared" si="2"/>
        <v>0</v>
      </c>
      <c r="Y37" s="70">
        <f t="shared" si="3"/>
        <v>0</v>
      </c>
    </row>
    <row r="38" spans="1:25" x14ac:dyDescent="0.25">
      <c r="B38" s="89">
        <v>94801</v>
      </c>
      <c r="C38" s="89" t="s">
        <v>64</v>
      </c>
      <c r="D38" s="89" t="s">
        <v>37</v>
      </c>
      <c r="E38" s="89" t="s">
        <v>74</v>
      </c>
      <c r="F38" s="90" t="s">
        <v>97</v>
      </c>
      <c r="G38" s="90" t="s">
        <v>195</v>
      </c>
      <c r="H38" s="89" t="s">
        <v>73</v>
      </c>
      <c r="I38" s="89" t="s">
        <v>76</v>
      </c>
      <c r="J38" s="90">
        <v>33</v>
      </c>
      <c r="K38" s="90" t="s">
        <v>167</v>
      </c>
      <c r="L38" s="90" t="s">
        <v>97</v>
      </c>
      <c r="M38" s="92">
        <v>-28.332644999999999</v>
      </c>
      <c r="N38" s="93">
        <v>23.062501999999999</v>
      </c>
      <c r="O38" s="90" t="s">
        <v>115</v>
      </c>
      <c r="P38" s="90" t="s">
        <v>116</v>
      </c>
      <c r="Q38" s="71">
        <v>1</v>
      </c>
      <c r="R38" s="63">
        <v>0</v>
      </c>
      <c r="S38" s="64">
        <v>0</v>
      </c>
      <c r="T38" s="65">
        <v>0</v>
      </c>
      <c r="U38" s="66">
        <v>0</v>
      </c>
      <c r="V38" s="67">
        <v>0</v>
      </c>
      <c r="W38" s="68">
        <v>0</v>
      </c>
      <c r="X38" s="69">
        <f t="shared" si="2"/>
        <v>0</v>
      </c>
      <c r="Y38" s="70">
        <f t="shared" si="3"/>
        <v>0</v>
      </c>
    </row>
    <row r="39" spans="1:25" x14ac:dyDescent="0.25">
      <c r="B39" s="89">
        <v>94868</v>
      </c>
      <c r="C39" s="89" t="s">
        <v>65</v>
      </c>
      <c r="D39" s="89" t="s">
        <v>37</v>
      </c>
      <c r="E39" s="89" t="s">
        <v>74</v>
      </c>
      <c r="F39" s="89" t="s">
        <v>123</v>
      </c>
      <c r="G39" s="87" t="s">
        <v>186</v>
      </c>
      <c r="H39" s="89" t="s">
        <v>72</v>
      </c>
      <c r="I39" s="89" t="s">
        <v>75</v>
      </c>
      <c r="J39" s="87" t="s">
        <v>197</v>
      </c>
      <c r="K39" s="87" t="s">
        <v>175</v>
      </c>
      <c r="L39" s="87" t="s">
        <v>123</v>
      </c>
      <c r="M39" s="89">
        <v>-25.790778</v>
      </c>
      <c r="N39" s="89">
        <v>28.147704999999998</v>
      </c>
      <c r="O39" s="90" t="s">
        <v>115</v>
      </c>
      <c r="P39" s="90" t="s">
        <v>116</v>
      </c>
      <c r="Q39" s="71">
        <v>1</v>
      </c>
      <c r="R39" s="63">
        <v>0</v>
      </c>
      <c r="S39" s="64">
        <v>0</v>
      </c>
      <c r="T39" s="65">
        <v>0</v>
      </c>
      <c r="U39" s="66">
        <v>0</v>
      </c>
      <c r="V39" s="67">
        <v>0</v>
      </c>
      <c r="W39" s="68">
        <v>0</v>
      </c>
      <c r="X39" s="69">
        <f t="shared" si="2"/>
        <v>0</v>
      </c>
      <c r="Y39" s="70">
        <f t="shared" si="3"/>
        <v>0</v>
      </c>
    </row>
    <row r="40" spans="1:25" x14ac:dyDescent="0.25">
      <c r="B40" s="89">
        <v>80831</v>
      </c>
      <c r="C40" s="89" t="s">
        <v>66</v>
      </c>
      <c r="D40" s="89" t="s">
        <v>37</v>
      </c>
      <c r="E40" s="89" t="s">
        <v>74</v>
      </c>
      <c r="F40" s="89" t="s">
        <v>124</v>
      </c>
      <c r="G40" s="87" t="s">
        <v>187</v>
      </c>
      <c r="H40" s="89" t="s">
        <v>72</v>
      </c>
      <c r="I40" s="89" t="s">
        <v>75</v>
      </c>
      <c r="J40" s="87" t="s">
        <v>197</v>
      </c>
      <c r="K40" s="87" t="s">
        <v>154</v>
      </c>
      <c r="L40" s="87" t="s">
        <v>174</v>
      </c>
      <c r="M40" s="89">
        <v>-31.414007000000002</v>
      </c>
      <c r="N40" s="89">
        <v>23.944099000000001</v>
      </c>
      <c r="O40" s="90" t="s">
        <v>115</v>
      </c>
      <c r="P40" s="90" t="s">
        <v>116</v>
      </c>
      <c r="Q40" s="71">
        <v>1</v>
      </c>
      <c r="R40" s="63">
        <v>0</v>
      </c>
      <c r="S40" s="64">
        <v>0</v>
      </c>
      <c r="T40" s="65">
        <v>0</v>
      </c>
      <c r="U40" s="66">
        <v>0</v>
      </c>
      <c r="V40" s="67">
        <v>0</v>
      </c>
      <c r="W40" s="68">
        <v>0</v>
      </c>
      <c r="X40" s="69">
        <f t="shared" si="2"/>
        <v>0</v>
      </c>
      <c r="Y40" s="70">
        <f t="shared" si="3"/>
        <v>0</v>
      </c>
    </row>
    <row r="41" spans="1:25" x14ac:dyDescent="0.25">
      <c r="B41" s="89">
        <v>83771</v>
      </c>
      <c r="C41" s="89" t="s">
        <v>67</v>
      </c>
      <c r="D41" s="89" t="s">
        <v>37</v>
      </c>
      <c r="E41" s="89" t="s">
        <v>74</v>
      </c>
      <c r="F41" s="90" t="s">
        <v>99</v>
      </c>
      <c r="G41" s="90" t="s">
        <v>100</v>
      </c>
      <c r="H41" s="89" t="s">
        <v>73</v>
      </c>
      <c r="I41" s="89" t="s">
        <v>76</v>
      </c>
      <c r="J41" s="90">
        <v>5</v>
      </c>
      <c r="K41" s="90" t="s">
        <v>113</v>
      </c>
      <c r="L41" s="90" t="s">
        <v>99</v>
      </c>
      <c r="M41" s="89">
        <v>-27.275870000000001</v>
      </c>
      <c r="N41" s="89">
        <v>28.4925</v>
      </c>
      <c r="O41" s="90" t="s">
        <v>165</v>
      </c>
      <c r="P41" s="90" t="s">
        <v>116</v>
      </c>
      <c r="Q41" s="71">
        <v>2</v>
      </c>
      <c r="R41" s="63">
        <v>0</v>
      </c>
      <c r="S41" s="64">
        <v>0</v>
      </c>
      <c r="T41" s="65">
        <v>0</v>
      </c>
      <c r="U41" s="66">
        <v>0</v>
      </c>
      <c r="V41" s="67">
        <v>0</v>
      </c>
      <c r="W41" s="68">
        <v>0</v>
      </c>
      <c r="X41" s="69">
        <f t="shared" si="2"/>
        <v>0</v>
      </c>
      <c r="Y41" s="70">
        <f t="shared" si="3"/>
        <v>0</v>
      </c>
    </row>
    <row r="42" spans="1:25" x14ac:dyDescent="0.25">
      <c r="B42" s="89">
        <v>85099</v>
      </c>
      <c r="C42" s="89" t="s">
        <v>192</v>
      </c>
      <c r="D42" s="89" t="s">
        <v>37</v>
      </c>
      <c r="E42" s="89" t="s">
        <v>74</v>
      </c>
      <c r="F42" s="90" t="s">
        <v>193</v>
      </c>
      <c r="G42" s="90" t="s">
        <v>172</v>
      </c>
      <c r="H42" s="89" t="s">
        <v>73</v>
      </c>
      <c r="I42" s="89" t="s">
        <v>76</v>
      </c>
      <c r="J42" s="94" t="s">
        <v>196</v>
      </c>
      <c r="K42" s="90" t="s">
        <v>194</v>
      </c>
      <c r="L42" s="90" t="s">
        <v>193</v>
      </c>
      <c r="M42" s="92">
        <v>-32.396914000000002</v>
      </c>
      <c r="N42" s="93">
        <v>20.660221</v>
      </c>
      <c r="O42" s="90" t="s">
        <v>165</v>
      </c>
      <c r="P42" s="90" t="s">
        <v>116</v>
      </c>
      <c r="Q42" s="71">
        <v>1</v>
      </c>
      <c r="R42" s="63">
        <v>0</v>
      </c>
      <c r="S42" s="64">
        <v>0</v>
      </c>
      <c r="T42" s="65">
        <v>0</v>
      </c>
      <c r="U42" s="66">
        <v>0</v>
      </c>
      <c r="V42" s="67">
        <v>0</v>
      </c>
      <c r="W42" s="68">
        <v>0</v>
      </c>
      <c r="X42" s="69">
        <f t="shared" si="2"/>
        <v>0</v>
      </c>
      <c r="Y42" s="70">
        <f t="shared" si="3"/>
        <v>0</v>
      </c>
    </row>
    <row r="43" spans="1:25" x14ac:dyDescent="0.25">
      <c r="B43" s="89">
        <v>95885</v>
      </c>
      <c r="C43" s="89" t="s">
        <v>68</v>
      </c>
      <c r="D43" s="89" t="s">
        <v>37</v>
      </c>
      <c r="E43" s="89" t="s">
        <v>74</v>
      </c>
      <c r="F43" s="90" t="s">
        <v>101</v>
      </c>
      <c r="G43" s="90" t="s">
        <v>81</v>
      </c>
      <c r="H43" s="89" t="s">
        <v>73</v>
      </c>
      <c r="I43" s="89" t="s">
        <v>76</v>
      </c>
      <c r="J43" s="90">
        <v>48</v>
      </c>
      <c r="K43" s="90" t="s">
        <v>114</v>
      </c>
      <c r="L43" s="90" t="s">
        <v>101</v>
      </c>
      <c r="M43" s="89">
        <v>-27.65591667</v>
      </c>
      <c r="N43" s="89">
        <v>30.321783329999999</v>
      </c>
      <c r="O43" s="90" t="s">
        <v>115</v>
      </c>
      <c r="P43" s="90" t="s">
        <v>116</v>
      </c>
      <c r="Q43" s="71">
        <v>2</v>
      </c>
      <c r="R43" s="63">
        <v>0</v>
      </c>
      <c r="S43" s="64">
        <v>0</v>
      </c>
      <c r="T43" s="65">
        <v>0</v>
      </c>
      <c r="U43" s="66">
        <v>0</v>
      </c>
      <c r="V43" s="67">
        <v>0</v>
      </c>
      <c r="W43" s="68">
        <v>0</v>
      </c>
      <c r="X43" s="69">
        <f t="shared" si="2"/>
        <v>0</v>
      </c>
      <c r="Y43" s="70">
        <f t="shared" si="3"/>
        <v>0</v>
      </c>
    </row>
    <row r="44" spans="1:25" x14ac:dyDescent="0.25">
      <c r="B44" s="89">
        <v>87613</v>
      </c>
      <c r="C44" s="89" t="s">
        <v>69</v>
      </c>
      <c r="D44" s="89" t="s">
        <v>37</v>
      </c>
      <c r="E44" s="89" t="s">
        <v>74</v>
      </c>
      <c r="F44" s="89" t="s">
        <v>125</v>
      </c>
      <c r="G44" s="87" t="s">
        <v>188</v>
      </c>
      <c r="H44" s="89" t="s">
        <v>72</v>
      </c>
      <c r="I44" s="89" t="s">
        <v>75</v>
      </c>
      <c r="J44" s="88">
        <v>78</v>
      </c>
      <c r="K44" s="87" t="s">
        <v>107</v>
      </c>
      <c r="L44" s="87" t="s">
        <v>125</v>
      </c>
      <c r="M44" s="89">
        <v>-33.990824000000003</v>
      </c>
      <c r="N44" s="89">
        <v>19.291357000000001</v>
      </c>
      <c r="O44" s="90" t="s">
        <v>115</v>
      </c>
      <c r="P44" s="90" t="s">
        <v>116</v>
      </c>
      <c r="Q44" s="71">
        <v>1</v>
      </c>
      <c r="R44" s="63">
        <v>0</v>
      </c>
      <c r="S44" s="64">
        <v>0</v>
      </c>
      <c r="T44" s="65">
        <v>0</v>
      </c>
      <c r="U44" s="66">
        <v>0</v>
      </c>
      <c r="V44" s="67">
        <v>0</v>
      </c>
      <c r="W44" s="68">
        <v>0</v>
      </c>
      <c r="X44" s="69">
        <f t="shared" si="2"/>
        <v>0</v>
      </c>
      <c r="Y44" s="70">
        <f t="shared" si="3"/>
        <v>0</v>
      </c>
    </row>
    <row r="45" spans="1:25" x14ac:dyDescent="0.25">
      <c r="B45" s="89">
        <v>96243</v>
      </c>
      <c r="C45" s="89" t="s">
        <v>70</v>
      </c>
      <c r="D45" s="89" t="s">
        <v>37</v>
      </c>
      <c r="E45" s="89" t="s">
        <v>74</v>
      </c>
      <c r="F45" s="89" t="s">
        <v>126</v>
      </c>
      <c r="G45" s="87" t="s">
        <v>189</v>
      </c>
      <c r="H45" s="89" t="s">
        <v>72</v>
      </c>
      <c r="I45" s="89" t="s">
        <v>75</v>
      </c>
      <c r="J45" s="87" t="s">
        <v>155</v>
      </c>
      <c r="K45" s="87" t="s">
        <v>156</v>
      </c>
      <c r="L45" s="87" t="s">
        <v>126</v>
      </c>
      <c r="M45" s="89">
        <v>-31.819799</v>
      </c>
      <c r="N45" s="89">
        <v>28.762374999999999</v>
      </c>
      <c r="O45" s="90" t="s">
        <v>115</v>
      </c>
      <c r="P45" s="90" t="s">
        <v>116</v>
      </c>
      <c r="Q45" s="71">
        <v>1</v>
      </c>
      <c r="R45" s="63">
        <v>0</v>
      </c>
      <c r="S45" s="64">
        <v>0</v>
      </c>
      <c r="T45" s="65">
        <v>0</v>
      </c>
      <c r="U45" s="66">
        <v>0</v>
      </c>
      <c r="V45" s="67">
        <v>0</v>
      </c>
      <c r="W45" s="68">
        <v>0</v>
      </c>
      <c r="X45" s="69">
        <f t="shared" si="2"/>
        <v>0</v>
      </c>
      <c r="Y45" s="70">
        <f t="shared" si="3"/>
        <v>0</v>
      </c>
    </row>
    <row r="46" spans="1:25" x14ac:dyDescent="0.25">
      <c r="B46" s="89">
        <v>88815</v>
      </c>
      <c r="C46" s="89" t="s">
        <v>71</v>
      </c>
      <c r="D46" s="89" t="s">
        <v>37</v>
      </c>
      <c r="E46" s="89" t="s">
        <v>74</v>
      </c>
      <c r="F46" s="89" t="s">
        <v>127</v>
      </c>
      <c r="G46" s="87" t="s">
        <v>172</v>
      </c>
      <c r="H46" s="89" t="s">
        <v>73</v>
      </c>
      <c r="I46" s="89" t="s">
        <v>76</v>
      </c>
      <c r="J46" s="87" t="s">
        <v>157</v>
      </c>
      <c r="K46" s="87" t="s">
        <v>158</v>
      </c>
      <c r="L46" s="87" t="s">
        <v>127</v>
      </c>
      <c r="M46" s="89">
        <v>-313500</v>
      </c>
      <c r="N46" s="89">
        <v>20.916699999999999</v>
      </c>
      <c r="O46" s="90" t="s">
        <v>115</v>
      </c>
      <c r="P46" s="90" t="s">
        <v>116</v>
      </c>
      <c r="Q46" s="71">
        <v>1</v>
      </c>
      <c r="R46" s="63">
        <v>0</v>
      </c>
      <c r="S46" s="64">
        <v>0</v>
      </c>
      <c r="T46" s="65">
        <v>0</v>
      </c>
      <c r="U46" s="66">
        <v>0</v>
      </c>
      <c r="V46" s="67">
        <v>0</v>
      </c>
      <c r="W46" s="68">
        <v>0</v>
      </c>
      <c r="X46" s="69">
        <f t="shared" si="2"/>
        <v>0</v>
      </c>
      <c r="Y46" s="70">
        <f t="shared" si="3"/>
        <v>0</v>
      </c>
    </row>
    <row r="47" spans="1:25" s="41" customFormat="1" x14ac:dyDescent="0.25">
      <c r="A47" s="39"/>
      <c r="B47" s="72"/>
      <c r="C47" s="72"/>
      <c r="D47" s="72"/>
      <c r="E47" s="73"/>
      <c r="F47" s="73"/>
      <c r="G47" s="72"/>
      <c r="H47" s="74"/>
      <c r="I47" s="72"/>
      <c r="J47" s="84"/>
      <c r="K47" s="75"/>
      <c r="L47" s="72"/>
      <c r="M47" s="72"/>
      <c r="N47" s="72"/>
      <c r="O47" s="75"/>
      <c r="P47" s="76" t="s">
        <v>29</v>
      </c>
      <c r="Q47" s="71">
        <f t="shared" ref="Q47:Y47" si="4">SUM(Q10:Q46)</f>
        <v>53</v>
      </c>
      <c r="R47" s="77">
        <f t="shared" si="4"/>
        <v>0</v>
      </c>
      <c r="S47" s="78">
        <f t="shared" si="4"/>
        <v>0</v>
      </c>
      <c r="T47" s="79">
        <f t="shared" si="4"/>
        <v>0</v>
      </c>
      <c r="U47" s="80">
        <f t="shared" si="4"/>
        <v>0</v>
      </c>
      <c r="V47" s="81">
        <f t="shared" si="4"/>
        <v>0</v>
      </c>
      <c r="W47" s="82">
        <f t="shared" si="4"/>
        <v>0</v>
      </c>
      <c r="X47" s="69">
        <f t="shared" ref="X47" si="5">R47+T47+V47</f>
        <v>0</v>
      </c>
      <c r="Y47" s="70">
        <f t="shared" ref="Y47" si="6">S47+U47+W47</f>
        <v>0</v>
      </c>
    </row>
    <row r="48" spans="1:25" x14ac:dyDescent="0.25">
      <c r="J48" s="85"/>
    </row>
    <row r="49" spans="2:25" x14ac:dyDescent="0.25">
      <c r="J49" s="85"/>
    </row>
    <row r="50" spans="2:25" x14ac:dyDescent="0.25">
      <c r="J50" s="85"/>
    </row>
    <row r="51" spans="2:25" x14ac:dyDescent="0.25">
      <c r="J51" s="85"/>
    </row>
    <row r="52" spans="2:25" x14ac:dyDescent="0.25">
      <c r="J52" s="85"/>
    </row>
    <row r="53" spans="2:25" x14ac:dyDescent="0.25">
      <c r="B53" s="1"/>
      <c r="C53" s="1"/>
      <c r="D53" s="1"/>
      <c r="E53" s="1"/>
      <c r="F53" s="1"/>
      <c r="G53" s="1"/>
      <c r="H53" s="1"/>
      <c r="I53" s="1"/>
      <c r="J53" s="86"/>
      <c r="K53" s="1"/>
      <c r="L53" s="1"/>
      <c r="M53" s="1"/>
      <c r="N53" s="1"/>
      <c r="O53" s="1"/>
      <c r="P53" s="1"/>
      <c r="Q53" s="59"/>
      <c r="R53" s="1"/>
      <c r="S53" s="1"/>
      <c r="T53" s="1"/>
      <c r="U53" s="1"/>
      <c r="V53" s="1"/>
      <c r="W53" s="1"/>
      <c r="X53" s="1"/>
      <c r="Y53" s="1"/>
    </row>
    <row r="54" spans="2:25" x14ac:dyDescent="0.25">
      <c r="B54" s="1"/>
      <c r="C54" s="1"/>
      <c r="D54" s="1"/>
      <c r="E54" s="1"/>
      <c r="F54" s="1"/>
      <c r="G54" s="1"/>
      <c r="H54" s="1"/>
      <c r="I54" s="1"/>
      <c r="J54" s="86"/>
      <c r="K54" s="1"/>
      <c r="L54" s="1"/>
      <c r="M54" s="1"/>
      <c r="N54" s="1"/>
      <c r="O54" s="1"/>
      <c r="P54" s="1"/>
      <c r="Q54" s="59"/>
      <c r="R54" s="1"/>
      <c r="S54" s="1"/>
      <c r="T54" s="1"/>
      <c r="U54" s="1"/>
      <c r="V54" s="1"/>
      <c r="W54" s="1"/>
      <c r="X54" s="1"/>
      <c r="Y54" s="1"/>
    </row>
    <row r="55" spans="2:25" x14ac:dyDescent="0.25">
      <c r="B55" s="1"/>
      <c r="C55" s="1"/>
      <c r="D55" s="1"/>
      <c r="E55" s="1"/>
      <c r="F55" s="1"/>
      <c r="G55" s="1"/>
      <c r="H55" s="1"/>
      <c r="I55" s="1"/>
      <c r="J55" s="86"/>
      <c r="K55" s="1"/>
      <c r="L55" s="1"/>
      <c r="M55" s="1"/>
      <c r="N55" s="1"/>
      <c r="O55" s="1"/>
      <c r="P55" s="1"/>
      <c r="Q55" s="59"/>
      <c r="R55" s="1"/>
      <c r="S55" s="1"/>
      <c r="T55" s="1"/>
      <c r="U55" s="1"/>
      <c r="V55" s="1"/>
      <c r="W55" s="1"/>
      <c r="X55" s="1"/>
      <c r="Y55" s="1"/>
    </row>
    <row r="56" spans="2:25" x14ac:dyDescent="0.25">
      <c r="B56" s="1"/>
      <c r="C56" s="1"/>
      <c r="D56" s="1"/>
      <c r="E56" s="1"/>
      <c r="F56" s="1"/>
      <c r="G56" s="1"/>
      <c r="H56" s="1"/>
      <c r="I56" s="1"/>
      <c r="J56" s="86"/>
      <c r="K56" s="1"/>
      <c r="L56" s="1"/>
      <c r="M56" s="1"/>
      <c r="N56" s="1"/>
      <c r="O56" s="1"/>
      <c r="P56" s="1"/>
      <c r="Q56" s="59"/>
      <c r="R56" s="1"/>
      <c r="S56" s="1"/>
      <c r="T56" s="1"/>
      <c r="U56" s="1"/>
      <c r="V56" s="1"/>
      <c r="W56" s="1"/>
      <c r="X56" s="1"/>
      <c r="Y56" s="1"/>
    </row>
    <row r="57" spans="2:25" x14ac:dyDescent="0.25">
      <c r="B57" s="1"/>
      <c r="C57" s="1"/>
      <c r="D57" s="1"/>
      <c r="E57" s="1"/>
      <c r="F57" s="1"/>
      <c r="G57" s="1"/>
      <c r="H57" s="1"/>
      <c r="I57" s="1"/>
      <c r="J57" s="86"/>
      <c r="K57" s="1"/>
      <c r="L57" s="1"/>
      <c r="M57" s="1"/>
      <c r="N57" s="1"/>
      <c r="O57" s="1"/>
      <c r="P57" s="1"/>
      <c r="Q57" s="59"/>
      <c r="R57" s="1"/>
      <c r="S57" s="1"/>
      <c r="T57" s="1"/>
      <c r="U57" s="1"/>
      <c r="V57" s="1"/>
      <c r="W57" s="1"/>
      <c r="X57" s="1"/>
      <c r="Y57" s="1"/>
    </row>
    <row r="58" spans="2:25" x14ac:dyDescent="0.25">
      <c r="B58" s="1"/>
      <c r="C58" s="1"/>
      <c r="D58" s="1"/>
      <c r="E58" s="1"/>
      <c r="F58" s="1"/>
      <c r="G58" s="1"/>
      <c r="H58" s="1"/>
      <c r="I58" s="1"/>
      <c r="J58" s="86"/>
      <c r="K58" s="1"/>
      <c r="L58" s="1"/>
      <c r="M58" s="1"/>
      <c r="N58" s="1"/>
      <c r="O58" s="1"/>
      <c r="P58" s="1"/>
      <c r="Q58" s="59"/>
      <c r="R58" s="1"/>
      <c r="S58" s="1"/>
      <c r="T58" s="1"/>
      <c r="U58" s="1"/>
      <c r="V58" s="1"/>
      <c r="W58" s="1"/>
      <c r="X58" s="1"/>
      <c r="Y58" s="1"/>
    </row>
    <row r="59" spans="2:25" x14ac:dyDescent="0.25">
      <c r="B59" s="1"/>
      <c r="C59" s="1"/>
      <c r="D59" s="1"/>
      <c r="E59" s="1"/>
      <c r="F59" s="1"/>
      <c r="G59" s="1"/>
      <c r="H59" s="1"/>
      <c r="I59" s="1"/>
      <c r="J59" s="86"/>
      <c r="K59" s="1"/>
      <c r="L59" s="1"/>
      <c r="M59" s="1"/>
      <c r="N59" s="1"/>
      <c r="O59" s="1"/>
      <c r="P59" s="1"/>
      <c r="Q59" s="59"/>
      <c r="R59" s="1"/>
      <c r="S59" s="1"/>
      <c r="T59" s="1"/>
      <c r="U59" s="1"/>
      <c r="V59" s="1"/>
      <c r="W59" s="1"/>
      <c r="X59" s="1"/>
      <c r="Y59" s="1"/>
    </row>
    <row r="60" spans="2:25" x14ac:dyDescent="0.25">
      <c r="B60" s="1"/>
      <c r="C60" s="1"/>
      <c r="D60" s="1"/>
      <c r="E60" s="1"/>
      <c r="F60" s="1"/>
      <c r="G60" s="1"/>
      <c r="H60" s="1"/>
      <c r="I60" s="1"/>
      <c r="J60" s="86"/>
      <c r="K60" s="1"/>
      <c r="L60" s="1"/>
      <c r="M60" s="1"/>
      <c r="N60" s="1"/>
      <c r="O60" s="1"/>
      <c r="P60" s="1"/>
      <c r="Q60" s="59"/>
      <c r="R60" s="1"/>
      <c r="S60" s="1"/>
      <c r="T60" s="1"/>
      <c r="U60" s="1"/>
      <c r="V60" s="1"/>
      <c r="W60" s="1"/>
      <c r="X60" s="1"/>
      <c r="Y60" s="1"/>
    </row>
    <row r="61" spans="2:25" x14ac:dyDescent="0.25">
      <c r="B61" s="1"/>
      <c r="C61" s="1"/>
      <c r="D61" s="1"/>
      <c r="E61" s="1"/>
      <c r="F61" s="1"/>
      <c r="G61" s="1"/>
      <c r="H61" s="1"/>
      <c r="I61" s="1"/>
      <c r="J61" s="86"/>
      <c r="K61" s="1"/>
      <c r="L61" s="1"/>
      <c r="M61" s="1"/>
      <c r="N61" s="1"/>
      <c r="O61" s="1"/>
      <c r="P61" s="1"/>
      <c r="Q61" s="59"/>
      <c r="R61" s="1"/>
      <c r="S61" s="1"/>
      <c r="T61" s="1"/>
      <c r="U61" s="1"/>
      <c r="V61" s="1"/>
      <c r="W61" s="1"/>
      <c r="X61" s="1"/>
      <c r="Y61" s="1"/>
    </row>
    <row r="62" spans="2:25" x14ac:dyDescent="0.25">
      <c r="B62" s="1"/>
      <c r="C62" s="1"/>
      <c r="D62" s="1"/>
      <c r="E62" s="1"/>
      <c r="F62" s="1"/>
      <c r="G62" s="1"/>
      <c r="H62" s="1"/>
      <c r="I62" s="1"/>
      <c r="J62" s="86"/>
      <c r="K62" s="1"/>
      <c r="L62" s="1"/>
      <c r="M62" s="1"/>
      <c r="N62" s="1"/>
      <c r="O62" s="1"/>
      <c r="P62" s="1"/>
      <c r="Q62" s="59"/>
      <c r="R62" s="1"/>
      <c r="S62" s="1"/>
      <c r="T62" s="1"/>
      <c r="U62" s="1"/>
      <c r="V62" s="1"/>
      <c r="W62" s="1"/>
      <c r="X62" s="1"/>
      <c r="Y62" s="1"/>
    </row>
    <row r="63" spans="2:25" x14ac:dyDescent="0.25">
      <c r="B63" s="1"/>
      <c r="C63" s="1"/>
      <c r="D63" s="1"/>
      <c r="E63" s="1"/>
      <c r="F63" s="1"/>
      <c r="G63" s="1"/>
      <c r="H63" s="1"/>
      <c r="I63" s="1"/>
      <c r="J63" s="86"/>
      <c r="K63" s="1"/>
      <c r="L63" s="1"/>
      <c r="M63" s="1"/>
      <c r="N63" s="1"/>
      <c r="O63" s="1"/>
      <c r="P63" s="1"/>
      <c r="Q63" s="59"/>
      <c r="R63" s="1"/>
      <c r="S63" s="1"/>
      <c r="T63" s="1"/>
      <c r="U63" s="1"/>
      <c r="V63" s="1"/>
      <c r="W63" s="1"/>
      <c r="X63" s="1"/>
      <c r="Y63" s="1"/>
    </row>
    <row r="64" spans="2:25" x14ac:dyDescent="0.25">
      <c r="B64" s="1"/>
      <c r="C64" s="1"/>
      <c r="D64" s="1"/>
      <c r="E64" s="1"/>
      <c r="F64" s="1"/>
      <c r="G64" s="1"/>
      <c r="H64" s="1"/>
      <c r="I64" s="1"/>
      <c r="J64" s="86"/>
      <c r="K64" s="1"/>
      <c r="L64" s="1"/>
      <c r="M64" s="1"/>
      <c r="N64" s="1"/>
      <c r="O64" s="1"/>
      <c r="P64" s="1"/>
      <c r="Q64" s="59"/>
      <c r="R64" s="1"/>
      <c r="S64" s="1"/>
      <c r="T64" s="1"/>
      <c r="U64" s="1"/>
      <c r="V64" s="1"/>
      <c r="W64" s="1"/>
      <c r="X64" s="1"/>
      <c r="Y64" s="1"/>
    </row>
    <row r="65" spans="2:25" x14ac:dyDescent="0.25">
      <c r="B65" s="1"/>
      <c r="C65" s="1"/>
      <c r="D65" s="1"/>
      <c r="E65" s="1"/>
      <c r="F65" s="1"/>
      <c r="G65" s="1"/>
      <c r="H65" s="1"/>
      <c r="I65" s="1"/>
      <c r="J65" s="86"/>
      <c r="K65" s="1"/>
      <c r="L65" s="1"/>
      <c r="M65" s="1"/>
      <c r="N65" s="1"/>
      <c r="O65" s="1"/>
      <c r="P65" s="1"/>
      <c r="Q65" s="59"/>
      <c r="R65" s="1"/>
      <c r="S65" s="1"/>
      <c r="T65" s="1"/>
      <c r="U65" s="1"/>
      <c r="V65" s="1"/>
      <c r="W65" s="1"/>
      <c r="X65" s="1"/>
      <c r="Y65" s="1"/>
    </row>
    <row r="66" spans="2:25" x14ac:dyDescent="0.25">
      <c r="B66" s="1"/>
      <c r="C66" s="1"/>
      <c r="D66" s="1"/>
      <c r="E66" s="1"/>
      <c r="F66" s="1"/>
      <c r="G66" s="1"/>
      <c r="H66" s="1"/>
      <c r="I66" s="1"/>
      <c r="J66" s="86"/>
      <c r="K66" s="1"/>
      <c r="L66" s="1"/>
      <c r="M66" s="1"/>
      <c r="N66" s="1"/>
      <c r="O66" s="1"/>
      <c r="P66" s="1"/>
      <c r="Q66" s="59"/>
      <c r="R66" s="1"/>
      <c r="S66" s="1"/>
      <c r="T66" s="1"/>
      <c r="U66" s="1"/>
      <c r="V66" s="1"/>
      <c r="W66" s="1"/>
      <c r="X66" s="1"/>
      <c r="Y66" s="1"/>
    </row>
    <row r="67" spans="2:25" x14ac:dyDescent="0.25">
      <c r="B67" s="1"/>
      <c r="C67" s="1"/>
      <c r="D67" s="1"/>
      <c r="E67" s="1"/>
      <c r="F67" s="1"/>
      <c r="G67" s="1"/>
      <c r="H67" s="1"/>
      <c r="I67" s="1"/>
      <c r="J67" s="86"/>
      <c r="K67" s="1"/>
      <c r="L67" s="1"/>
      <c r="M67" s="1"/>
      <c r="N67" s="1"/>
      <c r="O67" s="1"/>
      <c r="P67" s="1"/>
      <c r="Q67" s="59"/>
      <c r="R67" s="1"/>
      <c r="S67" s="1"/>
      <c r="T67" s="1"/>
      <c r="U67" s="1"/>
      <c r="V67" s="1"/>
      <c r="W67" s="1"/>
      <c r="X67" s="1"/>
      <c r="Y67" s="1"/>
    </row>
    <row r="68" spans="2:25" x14ac:dyDescent="0.25">
      <c r="B68" s="1"/>
      <c r="C68" s="1"/>
      <c r="D68" s="1"/>
      <c r="E68" s="1"/>
      <c r="F68" s="1"/>
      <c r="G68" s="1"/>
      <c r="H68" s="1"/>
      <c r="I68" s="1"/>
      <c r="J68" s="86"/>
      <c r="K68" s="1"/>
      <c r="L68" s="1"/>
      <c r="M68" s="1"/>
      <c r="N68" s="1"/>
      <c r="O68" s="1"/>
      <c r="P68" s="1"/>
      <c r="Q68" s="59"/>
      <c r="R68" s="1"/>
      <c r="S68" s="1"/>
      <c r="T68" s="1"/>
      <c r="U68" s="1"/>
      <c r="V68" s="1"/>
      <c r="W68" s="1"/>
      <c r="X68" s="1"/>
      <c r="Y68" s="1"/>
    </row>
    <row r="69" spans="2:2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59"/>
      <c r="R69" s="1"/>
      <c r="S69" s="1"/>
      <c r="T69" s="1"/>
      <c r="U69" s="1"/>
      <c r="V69" s="1"/>
      <c r="W69" s="1"/>
      <c r="X69" s="1"/>
      <c r="Y69" s="1"/>
    </row>
    <row r="70" spans="2:2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59"/>
      <c r="R70" s="1"/>
      <c r="S70" s="1"/>
      <c r="T70" s="1"/>
      <c r="U70" s="1"/>
      <c r="V70" s="1"/>
      <c r="W70" s="1"/>
      <c r="X70" s="1"/>
      <c r="Y70" s="1"/>
    </row>
    <row r="71" spans="2:2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59"/>
      <c r="R71" s="1"/>
      <c r="S71" s="1"/>
      <c r="T71" s="1"/>
      <c r="U71" s="1"/>
      <c r="V71" s="1"/>
      <c r="W71" s="1"/>
      <c r="X71" s="1"/>
      <c r="Y71" s="1"/>
    </row>
    <row r="72" spans="2:2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59"/>
      <c r="R72" s="1"/>
      <c r="S72" s="1"/>
      <c r="T72" s="1"/>
      <c r="U72" s="1"/>
      <c r="V72" s="1"/>
      <c r="W72" s="1"/>
      <c r="X72" s="1"/>
      <c r="Y72" s="1"/>
    </row>
    <row r="73" spans="2:2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59"/>
      <c r="R73" s="1"/>
      <c r="S73" s="1"/>
      <c r="T73" s="1"/>
      <c r="U73" s="1"/>
      <c r="V73" s="1"/>
      <c r="W73" s="1"/>
      <c r="X73" s="1"/>
      <c r="Y73" s="1"/>
    </row>
  </sheetData>
  <autoFilter ref="B9:Y47"/>
  <mergeCells count="9">
    <mergeCell ref="R7:S7"/>
    <mergeCell ref="T7:U7"/>
    <mergeCell ref="V7:W7"/>
    <mergeCell ref="X7:Y7"/>
    <mergeCell ref="B1:G1"/>
    <mergeCell ref="B3:C3"/>
    <mergeCell ref="D3:G3"/>
    <mergeCell ref="B5:C5"/>
    <mergeCell ref="D5:G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Northern Cape Inactive</vt:lpstr>
      <vt:lpstr>Northern Cape Pricing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Powell</dc:creator>
  <cp:lastModifiedBy>Thuto Makgahlela</cp:lastModifiedBy>
  <dcterms:created xsi:type="dcterms:W3CDTF">2019-02-14T11:40:05Z</dcterms:created>
  <dcterms:modified xsi:type="dcterms:W3CDTF">2024-10-17T12:40:52Z</dcterms:modified>
</cp:coreProperties>
</file>